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hidePivotFieldList="1" defaultThemeVersion="166925"/>
  <mc:AlternateContent xmlns:mc="http://schemas.openxmlformats.org/markup-compatibility/2006">
    <mc:Choice Requires="x15">
      <x15ac:absPath xmlns:x15ac="http://schemas.microsoft.com/office/spreadsheetml/2010/11/ac" url="C:\Users\iiq944\Projects\accessibilite.public.lu\src\files\fr\general\"/>
    </mc:Choice>
  </mc:AlternateContent>
  <xr:revisionPtr revIDLastSave="0" documentId="13_ncr:1_{FF80B05E-DD9F-4475-9998-7DE8F9A1627E}" xr6:coauthVersionLast="47" xr6:coauthVersionMax="47" xr10:uidLastSave="{00000000-0000-0000-0000-000000000000}"/>
  <bookViews>
    <workbookView xWindow="68265" yWindow="4680" windowWidth="28800" windowHeight="15225" tabRatio="881" xr2:uid="{00000000-000D-0000-FFFF-FFFF00000000}"/>
  </bookViews>
  <sheets>
    <sheet name="Mode-d'emploi" sheetId="108" r:id="rId1"/>
    <sheet name="Échantillon" sheetId="1" r:id="rId2"/>
    <sheet name="Critères" sheetId="2" r:id="rId3"/>
    <sheet name="Résultats" sheetId="4" r:id="rId4"/>
    <sheet name="Synthèse" sheetId="3" r:id="rId5"/>
    <sheet name="BaseDeCalcul" sheetId="26" state="hidden" r:id="rId6"/>
    <sheet name="E01" sheetId="5" r:id="rId7"/>
    <sheet name="E02" sheetId="89" r:id="rId8"/>
    <sheet name="E03" sheetId="90" r:id="rId9"/>
    <sheet name="E04" sheetId="91" r:id="rId10"/>
    <sheet name="E05" sheetId="92" r:id="rId11"/>
    <sheet name="E06" sheetId="93" r:id="rId12"/>
    <sheet name="E07" sheetId="94" r:id="rId13"/>
    <sheet name="E08" sheetId="95" r:id="rId14"/>
    <sheet name="E09" sheetId="96" r:id="rId15"/>
    <sheet name="E10" sheetId="97" r:id="rId16"/>
    <sheet name="E11" sheetId="98" r:id="rId17"/>
    <sheet name="E12" sheetId="99" r:id="rId18"/>
    <sheet name="E13" sheetId="100" r:id="rId19"/>
    <sheet name="E14" sheetId="101" r:id="rId20"/>
    <sheet name="E15" sheetId="102" r:id="rId21"/>
    <sheet name="E16" sheetId="103" r:id="rId22"/>
    <sheet name="E17" sheetId="104" r:id="rId23"/>
    <sheet name="E18" sheetId="105" r:id="rId24"/>
    <sheet name="E19" sheetId="106" r:id="rId25"/>
    <sheet name="E20" sheetId="107" r:id="rId26"/>
  </sheets>
  <definedNames>
    <definedName name="_xlnm._FilterDatabase" localSheetId="5" hidden="1">BaseDeCalcul!$D$6:$R$6</definedName>
    <definedName name="_xlnm._FilterDatabase" localSheetId="2" hidden="1">Critères!$A$2:$D$109</definedName>
    <definedName name="_xlnm._FilterDatabase" localSheetId="6" hidden="1">'E01'!$A$3:$I$109</definedName>
    <definedName name="_xlnm._FilterDatabase" localSheetId="7" hidden="1">'E02'!$A$3:$M$157</definedName>
    <definedName name="_xlnm._FilterDatabase" localSheetId="8" hidden="1">'E03'!$A$3:$M$157</definedName>
    <definedName name="_xlnm._FilterDatabase" localSheetId="9" hidden="1">'E04'!$A$3:$M$157</definedName>
    <definedName name="_xlnm._FilterDatabase" localSheetId="10" hidden="1">'E05'!$A$3:$M$157</definedName>
    <definedName name="_xlnm._FilterDatabase" localSheetId="11" hidden="1">'E06'!$A$3:$M$157</definedName>
    <definedName name="_xlnm._FilterDatabase" localSheetId="12" hidden="1">'E07'!$A$3:$M$157</definedName>
    <definedName name="_xlnm._FilterDatabase" localSheetId="13" hidden="1">'E08'!$A$3:$M$157</definedName>
    <definedName name="_xlnm._FilterDatabase" localSheetId="14" hidden="1">'E09'!$A$3:$M$157</definedName>
    <definedName name="_xlnm._FilterDatabase" localSheetId="15" hidden="1">'E10'!$A$3:$M$157</definedName>
    <definedName name="_xlnm._FilterDatabase" localSheetId="16" hidden="1">'E11'!$A$3:$M$157</definedName>
    <definedName name="_xlnm._FilterDatabase" localSheetId="17" hidden="1">'E12'!$A$3:$M$157</definedName>
    <definedName name="_xlnm._FilterDatabase" localSheetId="18" hidden="1">'E13'!$A$3:$M$157</definedName>
    <definedName name="_xlnm._FilterDatabase" localSheetId="19" hidden="1">'E14'!$A$3:$M$157</definedName>
    <definedName name="_xlnm._FilterDatabase" localSheetId="20" hidden="1">'E15'!$A$3:$M$157</definedName>
    <definedName name="_xlnm._FilterDatabase" localSheetId="21" hidden="1">'E16'!$A$3:$M$157</definedName>
    <definedName name="_xlnm._FilterDatabase" localSheetId="22" hidden="1">'E17'!$A$3:$M$157</definedName>
    <definedName name="_xlnm._FilterDatabase" localSheetId="23" hidden="1">'E18'!$A$3:$M$157</definedName>
    <definedName name="_xlnm._FilterDatabase" localSheetId="24" hidden="1">'E19'!$A$3:$M$157</definedName>
    <definedName name="_xlnm._FilterDatabase" localSheetId="25" hidden="1">'E20'!$A$3:$M$157</definedName>
    <definedName name="Numeros_pages">Échantillon!$A$13:$A$32</definedName>
  </definedNames>
  <calcPr calcId="191029"/>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X111" i="3" l="1"/>
  <c r="W111" i="3"/>
  <c r="V111" i="3"/>
  <c r="U111" i="3"/>
  <c r="T111" i="3"/>
  <c r="S111" i="3"/>
  <c r="R111" i="3"/>
  <c r="Q111" i="3"/>
  <c r="P111" i="3"/>
  <c r="O111" i="3"/>
  <c r="N111" i="3"/>
  <c r="M111" i="3"/>
  <c r="L111" i="3"/>
  <c r="K111" i="3"/>
  <c r="J111" i="3"/>
  <c r="I111" i="3"/>
  <c r="H111" i="3"/>
  <c r="G111" i="3"/>
  <c r="E111" i="3"/>
  <c r="D111" i="3"/>
  <c r="C111" i="3"/>
  <c r="B111" i="3"/>
  <c r="W114" i="26"/>
  <c r="Y111" i="3" s="1"/>
  <c r="V114" i="26"/>
  <c r="U114" i="26"/>
  <c r="T114" i="26"/>
  <c r="S114" i="26"/>
  <c r="R114" i="26"/>
  <c r="Q114" i="26"/>
  <c r="P114" i="26"/>
  <c r="O114" i="26"/>
  <c r="N114" i="26"/>
  <c r="M114" i="26"/>
  <c r="L114" i="26"/>
  <c r="K114" i="26"/>
  <c r="J114" i="26"/>
  <c r="I114" i="26"/>
  <c r="H114" i="26"/>
  <c r="G114" i="26"/>
  <c r="F114" i="26"/>
  <c r="E114" i="26"/>
  <c r="D114" i="26"/>
  <c r="F111" i="3" s="1"/>
  <c r="W113" i="26"/>
  <c r="V113" i="26"/>
  <c r="U113" i="26"/>
  <c r="T113" i="26"/>
  <c r="S113" i="26"/>
  <c r="R113" i="26"/>
  <c r="Q113" i="26"/>
  <c r="P113" i="26"/>
  <c r="O113" i="26"/>
  <c r="N113" i="26"/>
  <c r="M113" i="26"/>
  <c r="L113" i="26"/>
  <c r="K113" i="26"/>
  <c r="J113" i="26"/>
  <c r="I113" i="26"/>
  <c r="H113" i="26"/>
  <c r="G113" i="26"/>
  <c r="F113" i="26"/>
  <c r="E113" i="26"/>
  <c r="D113" i="26"/>
  <c r="W112" i="26"/>
  <c r="V112" i="26"/>
  <c r="U112" i="26"/>
  <c r="T112" i="26"/>
  <c r="S112" i="26"/>
  <c r="R112" i="26"/>
  <c r="Q112" i="26"/>
  <c r="P112" i="26"/>
  <c r="O112" i="26"/>
  <c r="N112" i="26"/>
  <c r="M112" i="26"/>
  <c r="L112" i="26"/>
  <c r="K112" i="26"/>
  <c r="J112" i="26"/>
  <c r="I112" i="26"/>
  <c r="H112" i="26"/>
  <c r="G112" i="26"/>
  <c r="F112" i="26"/>
  <c r="E112" i="26"/>
  <c r="D112" i="26"/>
  <c r="W111" i="26"/>
  <c r="V111" i="26"/>
  <c r="U111" i="26"/>
  <c r="T111" i="26"/>
  <c r="S111" i="26"/>
  <c r="R111" i="26"/>
  <c r="Q111" i="26"/>
  <c r="P111" i="26"/>
  <c r="O111" i="26"/>
  <c r="N111" i="26"/>
  <c r="M111" i="26"/>
  <c r="L111" i="26"/>
  <c r="K111" i="26"/>
  <c r="J111" i="26"/>
  <c r="I111" i="26"/>
  <c r="H111" i="26"/>
  <c r="G111" i="26"/>
  <c r="F111" i="26"/>
  <c r="E111" i="26"/>
  <c r="D111" i="26"/>
  <c r="W110" i="26"/>
  <c r="V110" i="26"/>
  <c r="U110" i="26"/>
  <c r="T110" i="26"/>
  <c r="S110" i="26"/>
  <c r="R110" i="26"/>
  <c r="Q110" i="26"/>
  <c r="P110" i="26"/>
  <c r="O110" i="26"/>
  <c r="N110" i="26"/>
  <c r="M110" i="26"/>
  <c r="L110" i="26"/>
  <c r="K110" i="26"/>
  <c r="J110" i="26"/>
  <c r="I110" i="26"/>
  <c r="H110" i="26"/>
  <c r="G110" i="26"/>
  <c r="F110" i="26"/>
  <c r="E110" i="26"/>
  <c r="D110" i="26"/>
  <c r="W109" i="26"/>
  <c r="V109" i="26"/>
  <c r="U109" i="26"/>
  <c r="T109" i="26"/>
  <c r="S109" i="26"/>
  <c r="R109" i="26"/>
  <c r="Q109" i="26"/>
  <c r="P109" i="26"/>
  <c r="O109" i="26"/>
  <c r="N109" i="26"/>
  <c r="M109" i="26"/>
  <c r="L109" i="26"/>
  <c r="K109" i="26"/>
  <c r="J109" i="26"/>
  <c r="I109" i="26"/>
  <c r="H109" i="26"/>
  <c r="G109" i="26"/>
  <c r="F109" i="26"/>
  <c r="E109" i="26"/>
  <c r="D109" i="26"/>
  <c r="W108" i="26"/>
  <c r="V108" i="26"/>
  <c r="U108" i="26"/>
  <c r="T108" i="26"/>
  <c r="S108" i="26"/>
  <c r="R108" i="26"/>
  <c r="Q108" i="26"/>
  <c r="P108" i="26"/>
  <c r="O108" i="26"/>
  <c r="N108" i="26"/>
  <c r="M108" i="26"/>
  <c r="L108" i="26"/>
  <c r="K108" i="26"/>
  <c r="J108" i="26"/>
  <c r="I108" i="26"/>
  <c r="H108" i="26"/>
  <c r="G108" i="26"/>
  <c r="F108" i="26"/>
  <c r="E108" i="26"/>
  <c r="D108" i="26"/>
  <c r="W107" i="26"/>
  <c r="V107" i="26"/>
  <c r="U107" i="26"/>
  <c r="T107" i="26"/>
  <c r="S107" i="26"/>
  <c r="R107" i="26"/>
  <c r="Q107" i="26"/>
  <c r="P107" i="26"/>
  <c r="O107" i="26"/>
  <c r="N107" i="26"/>
  <c r="M107" i="26"/>
  <c r="L107" i="26"/>
  <c r="K107" i="26"/>
  <c r="J107" i="26"/>
  <c r="I107" i="26"/>
  <c r="H107" i="26"/>
  <c r="G107" i="26"/>
  <c r="F107" i="26"/>
  <c r="E107" i="26"/>
  <c r="D107" i="26"/>
  <c r="W106" i="26"/>
  <c r="V106" i="26"/>
  <c r="U106" i="26"/>
  <c r="T106" i="26"/>
  <c r="S106" i="26"/>
  <c r="R106" i="26"/>
  <c r="Q106" i="26"/>
  <c r="P106" i="26"/>
  <c r="O106" i="26"/>
  <c r="N106" i="26"/>
  <c r="M106" i="26"/>
  <c r="L106" i="26"/>
  <c r="K106" i="26"/>
  <c r="J106" i="26"/>
  <c r="I106" i="26"/>
  <c r="H106" i="26"/>
  <c r="G106" i="26"/>
  <c r="F106" i="26"/>
  <c r="E106" i="26"/>
  <c r="D106" i="26"/>
  <c r="W105" i="26"/>
  <c r="V105" i="26"/>
  <c r="U105" i="26"/>
  <c r="T105" i="26"/>
  <c r="S105" i="26"/>
  <c r="R105" i="26"/>
  <c r="Q105" i="26"/>
  <c r="P105" i="26"/>
  <c r="O105" i="26"/>
  <c r="N105" i="26"/>
  <c r="M105" i="26"/>
  <c r="L105" i="26"/>
  <c r="K105" i="26"/>
  <c r="J105" i="26"/>
  <c r="I105" i="26"/>
  <c r="H105" i="26"/>
  <c r="G105" i="26"/>
  <c r="F105" i="26"/>
  <c r="E105" i="26"/>
  <c r="D105" i="26"/>
  <c r="W104" i="26"/>
  <c r="V104" i="26"/>
  <c r="U104" i="26"/>
  <c r="T104" i="26"/>
  <c r="S104" i="26"/>
  <c r="R104" i="26"/>
  <c r="Q104" i="26"/>
  <c r="P104" i="26"/>
  <c r="O104" i="26"/>
  <c r="N104" i="26"/>
  <c r="M104" i="26"/>
  <c r="L104" i="26"/>
  <c r="K104" i="26"/>
  <c r="J104" i="26"/>
  <c r="I104" i="26"/>
  <c r="H104" i="26"/>
  <c r="G104" i="26"/>
  <c r="F104" i="26"/>
  <c r="E104" i="26"/>
  <c r="D104" i="26"/>
  <c r="C7" i="108" l="1"/>
  <c r="Y3" i="3"/>
  <c r="Y2" i="3"/>
  <c r="X3" i="3"/>
  <c r="X2" i="3"/>
  <c r="W3" i="3"/>
  <c r="W2" i="3"/>
  <c r="V3" i="3"/>
  <c r="V2" i="3"/>
  <c r="U3" i="3"/>
  <c r="U2" i="3"/>
  <c r="T3" i="3"/>
  <c r="T2" i="3"/>
  <c r="S3" i="3"/>
  <c r="S2" i="3"/>
  <c r="R2" i="3"/>
  <c r="R3" i="3"/>
  <c r="Q3" i="3"/>
  <c r="Q2" i="3"/>
  <c r="P3" i="3"/>
  <c r="P2" i="3"/>
  <c r="O3" i="3"/>
  <c r="O2" i="3"/>
  <c r="N3" i="3"/>
  <c r="N2" i="3"/>
  <c r="M3" i="3"/>
  <c r="M2" i="3"/>
  <c r="L3" i="3"/>
  <c r="L2" i="3"/>
  <c r="K3" i="3"/>
  <c r="K2" i="3"/>
  <c r="J3" i="3"/>
  <c r="J2" i="3"/>
  <c r="I3" i="3"/>
  <c r="I2" i="3"/>
  <c r="H3" i="3"/>
  <c r="H2" i="3"/>
  <c r="G3" i="3"/>
  <c r="G2" i="3"/>
  <c r="F2" i="3"/>
  <c r="F3" i="3"/>
  <c r="A103" i="26"/>
  <c r="B103" i="26"/>
  <c r="C103" i="26"/>
  <c r="D103" i="26"/>
  <c r="E103" i="26"/>
  <c r="F103" i="26"/>
  <c r="G103" i="26"/>
  <c r="H103" i="26"/>
  <c r="I103" i="26"/>
  <c r="J103" i="26"/>
  <c r="K103" i="26"/>
  <c r="L103" i="26"/>
  <c r="M103" i="26"/>
  <c r="N103" i="26"/>
  <c r="O103" i="26"/>
  <c r="P103" i="26"/>
  <c r="Q103" i="26"/>
  <c r="R103" i="26"/>
  <c r="S103" i="26"/>
  <c r="T103" i="26"/>
  <c r="U103" i="26"/>
  <c r="V103" i="26"/>
  <c r="W103" i="26"/>
  <c r="E111" i="90"/>
  <c r="D111" i="90"/>
  <c r="C111" i="90"/>
  <c r="A111" i="90"/>
  <c r="E110" i="90"/>
  <c r="D110" i="90"/>
  <c r="C110" i="90"/>
  <c r="A110" i="90"/>
  <c r="E109" i="90"/>
  <c r="D109" i="90"/>
  <c r="C109" i="90"/>
  <c r="A109" i="90"/>
  <c r="E108" i="90"/>
  <c r="D108" i="90"/>
  <c r="C108" i="90"/>
  <c r="A108" i="90"/>
  <c r="E107" i="90"/>
  <c r="D107" i="90"/>
  <c r="C107" i="90"/>
  <c r="A107" i="90"/>
  <c r="E106" i="90"/>
  <c r="D106" i="90"/>
  <c r="C106" i="90"/>
  <c r="A106" i="90"/>
  <c r="E105" i="90"/>
  <c r="D105" i="90"/>
  <c r="C105" i="90"/>
  <c r="A105" i="90"/>
  <c r="E104" i="90"/>
  <c r="D104" i="90"/>
  <c r="C104" i="90"/>
  <c r="A104" i="90"/>
  <c r="E103" i="90"/>
  <c r="D103" i="90"/>
  <c r="C103" i="90"/>
  <c r="A103" i="90"/>
  <c r="E102" i="90"/>
  <c r="D102" i="90"/>
  <c r="C102" i="90"/>
  <c r="A102" i="90"/>
  <c r="E101" i="90"/>
  <c r="D101" i="90"/>
  <c r="C101" i="90"/>
  <c r="A101" i="90"/>
  <c r="E100" i="90"/>
  <c r="D100" i="90"/>
  <c r="C100" i="90"/>
  <c r="A100" i="90"/>
  <c r="E99" i="90"/>
  <c r="D99" i="90"/>
  <c r="C99" i="90"/>
  <c r="A99" i="90"/>
  <c r="E98" i="90"/>
  <c r="D98" i="90"/>
  <c r="C98" i="90"/>
  <c r="A98" i="90"/>
  <c r="E97" i="90"/>
  <c r="D97" i="90"/>
  <c r="C97" i="90"/>
  <c r="A97" i="90"/>
  <c r="E96" i="90"/>
  <c r="D96" i="90"/>
  <c r="C96" i="90"/>
  <c r="A96" i="90"/>
  <c r="E95" i="90"/>
  <c r="D95" i="90"/>
  <c r="C95" i="90"/>
  <c r="A95" i="90"/>
  <c r="E94" i="90"/>
  <c r="D94" i="90"/>
  <c r="C94" i="90"/>
  <c r="A94" i="90"/>
  <c r="E93" i="90"/>
  <c r="D93" i="90"/>
  <c r="C93" i="90"/>
  <c r="A93" i="90"/>
  <c r="E92" i="90"/>
  <c r="D92" i="90"/>
  <c r="C92" i="90"/>
  <c r="A92" i="90"/>
  <c r="E91" i="90"/>
  <c r="D91" i="90"/>
  <c r="C91" i="90"/>
  <c r="A91" i="90"/>
  <c r="E90" i="90"/>
  <c r="D90" i="90"/>
  <c r="C90" i="90"/>
  <c r="A90" i="90"/>
  <c r="E89" i="90"/>
  <c r="D89" i="90"/>
  <c r="C89" i="90"/>
  <c r="A89" i="90"/>
  <c r="E88" i="90"/>
  <c r="D88" i="90"/>
  <c r="C88" i="90"/>
  <c r="A88" i="90"/>
  <c r="E87" i="90"/>
  <c r="D87" i="90"/>
  <c r="C87" i="90"/>
  <c r="A87" i="90"/>
  <c r="E86" i="90"/>
  <c r="D86" i="90"/>
  <c r="C86" i="90"/>
  <c r="A86" i="90"/>
  <c r="E85" i="90"/>
  <c r="D85" i="90"/>
  <c r="C85" i="90"/>
  <c r="A85" i="90"/>
  <c r="E84" i="90"/>
  <c r="D84" i="90"/>
  <c r="C84" i="90"/>
  <c r="A84" i="90"/>
  <c r="E83" i="90"/>
  <c r="D83" i="90"/>
  <c r="C83" i="90"/>
  <c r="A83" i="90"/>
  <c r="E82" i="90"/>
  <c r="D82" i="90"/>
  <c r="C82" i="90"/>
  <c r="A82" i="90"/>
  <c r="E81" i="90"/>
  <c r="D81" i="90"/>
  <c r="C81" i="90"/>
  <c r="A81" i="90"/>
  <c r="E80" i="90"/>
  <c r="D80" i="90"/>
  <c r="C80" i="90"/>
  <c r="A80" i="90"/>
  <c r="E79" i="90"/>
  <c r="D79" i="90"/>
  <c r="C79" i="90"/>
  <c r="A79" i="90"/>
  <c r="E78" i="90"/>
  <c r="D78" i="90"/>
  <c r="C78" i="90"/>
  <c r="A78" i="90"/>
  <c r="E77" i="90"/>
  <c r="D77" i="90"/>
  <c r="C77" i="90"/>
  <c r="A77" i="90"/>
  <c r="E76" i="90"/>
  <c r="D76" i="90"/>
  <c r="C76" i="90"/>
  <c r="A76" i="90"/>
  <c r="E75" i="90"/>
  <c r="D75" i="90"/>
  <c r="C75" i="90"/>
  <c r="A75" i="90"/>
  <c r="E74" i="90"/>
  <c r="D74" i="90"/>
  <c r="C74" i="90"/>
  <c r="A74" i="90"/>
  <c r="E73" i="90"/>
  <c r="D73" i="90"/>
  <c r="C73" i="90"/>
  <c r="A73" i="90"/>
  <c r="E72" i="90"/>
  <c r="D72" i="90"/>
  <c r="C72" i="90"/>
  <c r="A72" i="90"/>
  <c r="E71" i="90"/>
  <c r="D71" i="90"/>
  <c r="C71" i="90"/>
  <c r="A71" i="90"/>
  <c r="E70" i="90"/>
  <c r="D70" i="90"/>
  <c r="C70" i="90"/>
  <c r="A70" i="90"/>
  <c r="E69" i="90"/>
  <c r="D69" i="90"/>
  <c r="C69" i="90"/>
  <c r="A69" i="90"/>
  <c r="E68" i="90"/>
  <c r="D68" i="90"/>
  <c r="C68" i="90"/>
  <c r="A68" i="90"/>
  <c r="E67" i="90"/>
  <c r="D67" i="90"/>
  <c r="C67" i="90"/>
  <c r="A67" i="90"/>
  <c r="E66" i="90"/>
  <c r="D66" i="90"/>
  <c r="C66" i="90"/>
  <c r="A66" i="90"/>
  <c r="E65" i="90"/>
  <c r="D65" i="90"/>
  <c r="C65" i="90"/>
  <c r="A65" i="90"/>
  <c r="E64" i="90"/>
  <c r="D64" i="90"/>
  <c r="C64" i="90"/>
  <c r="A64" i="90"/>
  <c r="E63" i="90"/>
  <c r="D63" i="90"/>
  <c r="C63" i="90"/>
  <c r="A63" i="90"/>
  <c r="E62" i="90"/>
  <c r="D62" i="90"/>
  <c r="C62" i="90"/>
  <c r="A62" i="90"/>
  <c r="E61" i="90"/>
  <c r="D61" i="90"/>
  <c r="C61" i="90"/>
  <c r="A61" i="90"/>
  <c r="E60" i="90"/>
  <c r="D60" i="90"/>
  <c r="C60" i="90"/>
  <c r="A60" i="90"/>
  <c r="E59" i="90"/>
  <c r="D59" i="90"/>
  <c r="C59" i="90"/>
  <c r="A59" i="90"/>
  <c r="E58" i="90"/>
  <c r="D58" i="90"/>
  <c r="C58" i="90"/>
  <c r="A58" i="90"/>
  <c r="E57" i="90"/>
  <c r="D57" i="90"/>
  <c r="C57" i="90"/>
  <c r="A57" i="90"/>
  <c r="E56" i="90"/>
  <c r="D56" i="90"/>
  <c r="C56" i="90"/>
  <c r="A56" i="90"/>
  <c r="E55" i="90"/>
  <c r="D55" i="90"/>
  <c r="C55" i="90"/>
  <c r="A55" i="90"/>
  <c r="E54" i="90"/>
  <c r="D54" i="90"/>
  <c r="C54" i="90"/>
  <c r="A54" i="90"/>
  <c r="E53" i="90"/>
  <c r="D53" i="90"/>
  <c r="C53" i="90"/>
  <c r="A53" i="90"/>
  <c r="E52" i="90"/>
  <c r="D52" i="90"/>
  <c r="C52" i="90"/>
  <c r="A52" i="90"/>
  <c r="E51" i="90"/>
  <c r="D51" i="90"/>
  <c r="C51" i="90"/>
  <c r="A51" i="90"/>
  <c r="E50" i="90"/>
  <c r="D50" i="90"/>
  <c r="C50" i="90"/>
  <c r="A50" i="90"/>
  <c r="E49" i="90"/>
  <c r="D49" i="90"/>
  <c r="C49" i="90"/>
  <c r="A49" i="90"/>
  <c r="E48" i="90"/>
  <c r="D48" i="90"/>
  <c r="C48" i="90"/>
  <c r="A48" i="90"/>
  <c r="E47" i="90"/>
  <c r="D47" i="90"/>
  <c r="C47" i="90"/>
  <c r="A47" i="90"/>
  <c r="E46" i="90"/>
  <c r="D46" i="90"/>
  <c r="C46" i="90"/>
  <c r="A46" i="90"/>
  <c r="E45" i="90"/>
  <c r="D45" i="90"/>
  <c r="C45" i="90"/>
  <c r="A45" i="90"/>
  <c r="E44" i="90"/>
  <c r="D44" i="90"/>
  <c r="C44" i="90"/>
  <c r="A44" i="90"/>
  <c r="E43" i="90"/>
  <c r="D43" i="90"/>
  <c r="C43" i="90"/>
  <c r="A43" i="90"/>
  <c r="E42" i="90"/>
  <c r="D42" i="90"/>
  <c r="C42" i="90"/>
  <c r="A42" i="90"/>
  <c r="E41" i="90"/>
  <c r="D41" i="90"/>
  <c r="C41" i="90"/>
  <c r="A41" i="90"/>
  <c r="E40" i="90"/>
  <c r="D40" i="90"/>
  <c r="C40" i="90"/>
  <c r="A40" i="90"/>
  <c r="E39" i="90"/>
  <c r="D39" i="90"/>
  <c r="C39" i="90"/>
  <c r="A39" i="90"/>
  <c r="E38" i="90"/>
  <c r="D38" i="90"/>
  <c r="C38" i="90"/>
  <c r="A38" i="90"/>
  <c r="E37" i="90"/>
  <c r="D37" i="90"/>
  <c r="C37" i="90"/>
  <c r="A37" i="90"/>
  <c r="E36" i="90"/>
  <c r="D36" i="90"/>
  <c r="C36" i="90"/>
  <c r="A36" i="90"/>
  <c r="E35" i="90"/>
  <c r="D35" i="90"/>
  <c r="C35" i="90"/>
  <c r="A35" i="90"/>
  <c r="E34" i="90"/>
  <c r="D34" i="90"/>
  <c r="C34" i="90"/>
  <c r="A34" i="90"/>
  <c r="E33" i="90"/>
  <c r="D33" i="90"/>
  <c r="C33" i="90"/>
  <c r="A33" i="90"/>
  <c r="E32" i="90"/>
  <c r="D32" i="90"/>
  <c r="C32" i="90"/>
  <c r="A32" i="90"/>
  <c r="E31" i="90"/>
  <c r="D31" i="90"/>
  <c r="C31" i="90"/>
  <c r="A31" i="90"/>
  <c r="E30" i="90"/>
  <c r="D30" i="90"/>
  <c r="C30" i="90"/>
  <c r="A30" i="90"/>
  <c r="E29" i="90"/>
  <c r="D29" i="90"/>
  <c r="C29" i="90"/>
  <c r="A29" i="90"/>
  <c r="E28" i="90"/>
  <c r="D28" i="90"/>
  <c r="C28" i="90"/>
  <c r="A28" i="90"/>
  <c r="E27" i="90"/>
  <c r="D27" i="90"/>
  <c r="C27" i="90"/>
  <c r="A27" i="90"/>
  <c r="E26" i="90"/>
  <c r="D26" i="90"/>
  <c r="C26" i="90"/>
  <c r="A26" i="90"/>
  <c r="E25" i="90"/>
  <c r="D25" i="90"/>
  <c r="C25" i="90"/>
  <c r="A25" i="90"/>
  <c r="E24" i="90"/>
  <c r="D24" i="90"/>
  <c r="C24" i="90"/>
  <c r="A24" i="90"/>
  <c r="E23" i="90"/>
  <c r="D23" i="90"/>
  <c r="C23" i="90"/>
  <c r="A23" i="90"/>
  <c r="E22" i="90"/>
  <c r="D22" i="90"/>
  <c r="C22" i="90"/>
  <c r="A22" i="90"/>
  <c r="E21" i="90"/>
  <c r="D21" i="90"/>
  <c r="C21" i="90"/>
  <c r="A21" i="90"/>
  <c r="E20" i="90"/>
  <c r="D20" i="90"/>
  <c r="C20" i="90"/>
  <c r="A20" i="90"/>
  <c r="E19" i="90"/>
  <c r="D19" i="90"/>
  <c r="C19" i="90"/>
  <c r="A19" i="90"/>
  <c r="E18" i="90"/>
  <c r="D18" i="90"/>
  <c r="C18" i="90"/>
  <c r="A18" i="90"/>
  <c r="E17" i="90"/>
  <c r="D17" i="90"/>
  <c r="C17" i="90"/>
  <c r="A17" i="90"/>
  <c r="E16" i="90"/>
  <c r="D16" i="90"/>
  <c r="C16" i="90"/>
  <c r="A16" i="90"/>
  <c r="E15" i="90"/>
  <c r="D15" i="90"/>
  <c r="C15" i="90"/>
  <c r="A15" i="90"/>
  <c r="E14" i="90"/>
  <c r="D14" i="90"/>
  <c r="C14" i="90"/>
  <c r="A14" i="90"/>
  <c r="E13" i="90"/>
  <c r="D13" i="90"/>
  <c r="C13" i="90"/>
  <c r="A13" i="90"/>
  <c r="E12" i="90"/>
  <c r="D12" i="90"/>
  <c r="C12" i="90"/>
  <c r="A12" i="90"/>
  <c r="E11" i="90"/>
  <c r="D11" i="90"/>
  <c r="C11" i="90"/>
  <c r="A11" i="90"/>
  <c r="E10" i="90"/>
  <c r="D10" i="90"/>
  <c r="C10" i="90"/>
  <c r="A10" i="90"/>
  <c r="E9" i="90"/>
  <c r="D9" i="90"/>
  <c r="C9" i="90"/>
  <c r="A9" i="90"/>
  <c r="E8" i="90"/>
  <c r="D8" i="90"/>
  <c r="C8" i="90"/>
  <c r="A8" i="90"/>
  <c r="E7" i="90"/>
  <c r="D7" i="90"/>
  <c r="C7" i="90"/>
  <c r="A7" i="90"/>
  <c r="E6" i="90"/>
  <c r="D6" i="90"/>
  <c r="C6" i="90"/>
  <c r="A6" i="90"/>
  <c r="E5" i="90"/>
  <c r="D5" i="90"/>
  <c r="C5" i="90"/>
  <c r="A5" i="90"/>
  <c r="E4" i="90"/>
  <c r="D4" i="90"/>
  <c r="C4" i="90"/>
  <c r="A4" i="90"/>
  <c r="E111" i="91"/>
  <c r="D111" i="91"/>
  <c r="C111" i="91"/>
  <c r="A111" i="91"/>
  <c r="E110" i="91"/>
  <c r="D110" i="91"/>
  <c r="C110" i="91"/>
  <c r="A110" i="91"/>
  <c r="E109" i="91"/>
  <c r="D109" i="91"/>
  <c r="C109" i="91"/>
  <c r="A109" i="91"/>
  <c r="E108" i="91"/>
  <c r="D108" i="91"/>
  <c r="C108" i="91"/>
  <c r="A108" i="91"/>
  <c r="E107" i="91"/>
  <c r="D107" i="91"/>
  <c r="C107" i="91"/>
  <c r="A107" i="91"/>
  <c r="E106" i="91"/>
  <c r="D106" i="91"/>
  <c r="C106" i="91"/>
  <c r="A106" i="91"/>
  <c r="E105" i="91"/>
  <c r="D105" i="91"/>
  <c r="C105" i="91"/>
  <c r="A105" i="91"/>
  <c r="E104" i="91"/>
  <c r="D104" i="91"/>
  <c r="C104" i="91"/>
  <c r="A104" i="91"/>
  <c r="E103" i="91"/>
  <c r="D103" i="91"/>
  <c r="C103" i="91"/>
  <c r="A103" i="91"/>
  <c r="E102" i="91"/>
  <c r="D102" i="91"/>
  <c r="C102" i="91"/>
  <c r="A102" i="91"/>
  <c r="E101" i="91"/>
  <c r="D101" i="91"/>
  <c r="C101" i="91"/>
  <c r="A101" i="91"/>
  <c r="E100" i="91"/>
  <c r="D100" i="91"/>
  <c r="C100" i="91"/>
  <c r="A100" i="91"/>
  <c r="E99" i="91"/>
  <c r="D99" i="91"/>
  <c r="C99" i="91"/>
  <c r="A99" i="91"/>
  <c r="E98" i="91"/>
  <c r="D98" i="91"/>
  <c r="C98" i="91"/>
  <c r="A98" i="91"/>
  <c r="E97" i="91"/>
  <c r="D97" i="91"/>
  <c r="C97" i="91"/>
  <c r="A97" i="91"/>
  <c r="E96" i="91"/>
  <c r="D96" i="91"/>
  <c r="C96" i="91"/>
  <c r="A96" i="91"/>
  <c r="E95" i="91"/>
  <c r="D95" i="91"/>
  <c r="C95" i="91"/>
  <c r="A95" i="91"/>
  <c r="E94" i="91"/>
  <c r="D94" i="91"/>
  <c r="C94" i="91"/>
  <c r="A94" i="91"/>
  <c r="E93" i="91"/>
  <c r="D93" i="91"/>
  <c r="C93" i="91"/>
  <c r="A93" i="91"/>
  <c r="E92" i="91"/>
  <c r="D92" i="91"/>
  <c r="C92" i="91"/>
  <c r="A92" i="91"/>
  <c r="E91" i="91"/>
  <c r="D91" i="91"/>
  <c r="C91" i="91"/>
  <c r="A91" i="91"/>
  <c r="E90" i="91"/>
  <c r="D90" i="91"/>
  <c r="C90" i="91"/>
  <c r="A90" i="91"/>
  <c r="E89" i="91"/>
  <c r="D89" i="91"/>
  <c r="C89" i="91"/>
  <c r="A89" i="91"/>
  <c r="E88" i="91"/>
  <c r="D88" i="91"/>
  <c r="C88" i="91"/>
  <c r="A88" i="91"/>
  <c r="E87" i="91"/>
  <c r="D87" i="91"/>
  <c r="C87" i="91"/>
  <c r="A87" i="91"/>
  <c r="E86" i="91"/>
  <c r="D86" i="91"/>
  <c r="C86" i="91"/>
  <c r="A86" i="91"/>
  <c r="E85" i="91"/>
  <c r="D85" i="91"/>
  <c r="C85" i="91"/>
  <c r="A85" i="91"/>
  <c r="E84" i="91"/>
  <c r="D84" i="91"/>
  <c r="C84" i="91"/>
  <c r="A84" i="91"/>
  <c r="E83" i="91"/>
  <c r="D83" i="91"/>
  <c r="C83" i="91"/>
  <c r="A83" i="91"/>
  <c r="E82" i="91"/>
  <c r="D82" i="91"/>
  <c r="C82" i="91"/>
  <c r="A82" i="91"/>
  <c r="E81" i="91"/>
  <c r="D81" i="91"/>
  <c r="C81" i="91"/>
  <c r="A81" i="91"/>
  <c r="E80" i="91"/>
  <c r="D80" i="91"/>
  <c r="C80" i="91"/>
  <c r="A80" i="91"/>
  <c r="E79" i="91"/>
  <c r="D79" i="91"/>
  <c r="C79" i="91"/>
  <c r="A79" i="91"/>
  <c r="E78" i="91"/>
  <c r="D78" i="91"/>
  <c r="C78" i="91"/>
  <c r="A78" i="91"/>
  <c r="E77" i="91"/>
  <c r="D77" i="91"/>
  <c r="C77" i="91"/>
  <c r="A77" i="91"/>
  <c r="E76" i="91"/>
  <c r="D76" i="91"/>
  <c r="C76" i="91"/>
  <c r="A76" i="91"/>
  <c r="E75" i="91"/>
  <c r="D75" i="91"/>
  <c r="C75" i="91"/>
  <c r="A75" i="91"/>
  <c r="E74" i="91"/>
  <c r="D74" i="91"/>
  <c r="C74" i="91"/>
  <c r="A74" i="91"/>
  <c r="E73" i="91"/>
  <c r="D73" i="91"/>
  <c r="C73" i="91"/>
  <c r="A73" i="91"/>
  <c r="E72" i="91"/>
  <c r="D72" i="91"/>
  <c r="C72" i="91"/>
  <c r="A72" i="91"/>
  <c r="E71" i="91"/>
  <c r="D71" i="91"/>
  <c r="C71" i="91"/>
  <c r="A71" i="91"/>
  <c r="E70" i="91"/>
  <c r="D70" i="91"/>
  <c r="C70" i="91"/>
  <c r="A70" i="91"/>
  <c r="E69" i="91"/>
  <c r="D69" i="91"/>
  <c r="C69" i="91"/>
  <c r="A69" i="91"/>
  <c r="E68" i="91"/>
  <c r="D68" i="91"/>
  <c r="C68" i="91"/>
  <c r="A68" i="91"/>
  <c r="E67" i="91"/>
  <c r="D67" i="91"/>
  <c r="C67" i="91"/>
  <c r="A67" i="91"/>
  <c r="E66" i="91"/>
  <c r="D66" i="91"/>
  <c r="C66" i="91"/>
  <c r="A66" i="91"/>
  <c r="E65" i="91"/>
  <c r="D65" i="91"/>
  <c r="C65" i="91"/>
  <c r="A65" i="91"/>
  <c r="E64" i="91"/>
  <c r="D64" i="91"/>
  <c r="C64" i="91"/>
  <c r="A64" i="91"/>
  <c r="E63" i="91"/>
  <c r="D63" i="91"/>
  <c r="C63" i="91"/>
  <c r="A63" i="91"/>
  <c r="E62" i="91"/>
  <c r="D62" i="91"/>
  <c r="C62" i="91"/>
  <c r="A62" i="91"/>
  <c r="E61" i="91"/>
  <c r="D61" i="91"/>
  <c r="C61" i="91"/>
  <c r="A61" i="91"/>
  <c r="E60" i="91"/>
  <c r="D60" i="91"/>
  <c r="C60" i="91"/>
  <c r="A60" i="91"/>
  <c r="E59" i="91"/>
  <c r="D59" i="91"/>
  <c r="C59" i="91"/>
  <c r="A59" i="91"/>
  <c r="E58" i="91"/>
  <c r="D58" i="91"/>
  <c r="C58" i="91"/>
  <c r="A58" i="91"/>
  <c r="E57" i="91"/>
  <c r="D57" i="91"/>
  <c r="C57" i="91"/>
  <c r="A57" i="91"/>
  <c r="E56" i="91"/>
  <c r="D56" i="91"/>
  <c r="C56" i="91"/>
  <c r="A56" i="91"/>
  <c r="E55" i="91"/>
  <c r="D55" i="91"/>
  <c r="C55" i="91"/>
  <c r="A55" i="91"/>
  <c r="E54" i="91"/>
  <c r="D54" i="91"/>
  <c r="C54" i="91"/>
  <c r="A54" i="91"/>
  <c r="E53" i="91"/>
  <c r="D53" i="91"/>
  <c r="C53" i="91"/>
  <c r="A53" i="91"/>
  <c r="E52" i="91"/>
  <c r="D52" i="91"/>
  <c r="C52" i="91"/>
  <c r="A52" i="91"/>
  <c r="E51" i="91"/>
  <c r="D51" i="91"/>
  <c r="C51" i="91"/>
  <c r="A51" i="91"/>
  <c r="E50" i="91"/>
  <c r="D50" i="91"/>
  <c r="C50" i="91"/>
  <c r="A50" i="91"/>
  <c r="E49" i="91"/>
  <c r="D49" i="91"/>
  <c r="C49" i="91"/>
  <c r="A49" i="91"/>
  <c r="E48" i="91"/>
  <c r="D48" i="91"/>
  <c r="C48" i="91"/>
  <c r="A48" i="91"/>
  <c r="E47" i="91"/>
  <c r="D47" i="91"/>
  <c r="C47" i="91"/>
  <c r="A47" i="91"/>
  <c r="E46" i="91"/>
  <c r="D46" i="91"/>
  <c r="C46" i="91"/>
  <c r="A46" i="91"/>
  <c r="E45" i="91"/>
  <c r="D45" i="91"/>
  <c r="C45" i="91"/>
  <c r="A45" i="91"/>
  <c r="E44" i="91"/>
  <c r="D44" i="91"/>
  <c r="C44" i="91"/>
  <c r="A44" i="91"/>
  <c r="E43" i="91"/>
  <c r="D43" i="91"/>
  <c r="C43" i="91"/>
  <c r="A43" i="91"/>
  <c r="E42" i="91"/>
  <c r="D42" i="91"/>
  <c r="C42" i="91"/>
  <c r="A42" i="91"/>
  <c r="E41" i="91"/>
  <c r="D41" i="91"/>
  <c r="C41" i="91"/>
  <c r="A41" i="91"/>
  <c r="E40" i="91"/>
  <c r="D40" i="91"/>
  <c r="C40" i="91"/>
  <c r="A40" i="91"/>
  <c r="E39" i="91"/>
  <c r="D39" i="91"/>
  <c r="C39" i="91"/>
  <c r="A39" i="91"/>
  <c r="E38" i="91"/>
  <c r="D38" i="91"/>
  <c r="C38" i="91"/>
  <c r="A38" i="91"/>
  <c r="E37" i="91"/>
  <c r="D37" i="91"/>
  <c r="C37" i="91"/>
  <c r="A37" i="91"/>
  <c r="E36" i="91"/>
  <c r="D36" i="91"/>
  <c r="C36" i="91"/>
  <c r="A36" i="91"/>
  <c r="E35" i="91"/>
  <c r="D35" i="91"/>
  <c r="C35" i="91"/>
  <c r="A35" i="91"/>
  <c r="E34" i="91"/>
  <c r="D34" i="91"/>
  <c r="C34" i="91"/>
  <c r="A34" i="91"/>
  <c r="E33" i="91"/>
  <c r="D33" i="91"/>
  <c r="C33" i="91"/>
  <c r="A33" i="91"/>
  <c r="E32" i="91"/>
  <c r="D32" i="91"/>
  <c r="C32" i="91"/>
  <c r="A32" i="91"/>
  <c r="E31" i="91"/>
  <c r="D31" i="91"/>
  <c r="C31" i="91"/>
  <c r="A31" i="91"/>
  <c r="E30" i="91"/>
  <c r="D30" i="91"/>
  <c r="C30" i="91"/>
  <c r="A30" i="91"/>
  <c r="E29" i="91"/>
  <c r="D29" i="91"/>
  <c r="C29" i="91"/>
  <c r="A29" i="91"/>
  <c r="E28" i="91"/>
  <c r="D28" i="91"/>
  <c r="C28" i="91"/>
  <c r="A28" i="91"/>
  <c r="E27" i="91"/>
  <c r="D27" i="91"/>
  <c r="C27" i="91"/>
  <c r="A27" i="91"/>
  <c r="E26" i="91"/>
  <c r="D26" i="91"/>
  <c r="C26" i="91"/>
  <c r="A26" i="91"/>
  <c r="E25" i="91"/>
  <c r="D25" i="91"/>
  <c r="C25" i="91"/>
  <c r="A25" i="91"/>
  <c r="E24" i="91"/>
  <c r="D24" i="91"/>
  <c r="C24" i="91"/>
  <c r="A24" i="91"/>
  <c r="E23" i="91"/>
  <c r="D23" i="91"/>
  <c r="C23" i="91"/>
  <c r="A23" i="91"/>
  <c r="E22" i="91"/>
  <c r="D22" i="91"/>
  <c r="C22" i="91"/>
  <c r="A22" i="91"/>
  <c r="E21" i="91"/>
  <c r="D21" i="91"/>
  <c r="C21" i="91"/>
  <c r="A21" i="91"/>
  <c r="E20" i="91"/>
  <c r="D20" i="91"/>
  <c r="C20" i="91"/>
  <c r="A20" i="91"/>
  <c r="E19" i="91"/>
  <c r="D19" i="91"/>
  <c r="C19" i="91"/>
  <c r="A19" i="91"/>
  <c r="E18" i="91"/>
  <c r="D18" i="91"/>
  <c r="C18" i="91"/>
  <c r="A18" i="91"/>
  <c r="E17" i="91"/>
  <c r="D17" i="91"/>
  <c r="C17" i="91"/>
  <c r="A17" i="91"/>
  <c r="E16" i="91"/>
  <c r="D16" i="91"/>
  <c r="C16" i="91"/>
  <c r="A16" i="91"/>
  <c r="E15" i="91"/>
  <c r="D15" i="91"/>
  <c r="C15" i="91"/>
  <c r="A15" i="91"/>
  <c r="E14" i="91"/>
  <c r="D14" i="91"/>
  <c r="C14" i="91"/>
  <c r="A14" i="91"/>
  <c r="E13" i="91"/>
  <c r="D13" i="91"/>
  <c r="C13" i="91"/>
  <c r="A13" i="91"/>
  <c r="E12" i="91"/>
  <c r="D12" i="91"/>
  <c r="C12" i="91"/>
  <c r="A12" i="91"/>
  <c r="E11" i="91"/>
  <c r="D11" i="91"/>
  <c r="C11" i="91"/>
  <c r="A11" i="91"/>
  <c r="E10" i="91"/>
  <c r="D10" i="91"/>
  <c r="C10" i="91"/>
  <c r="A10" i="91"/>
  <c r="E9" i="91"/>
  <c r="D9" i="91"/>
  <c r="C9" i="91"/>
  <c r="A9" i="91"/>
  <c r="E8" i="91"/>
  <c r="D8" i="91"/>
  <c r="C8" i="91"/>
  <c r="A8" i="91"/>
  <c r="E7" i="91"/>
  <c r="D7" i="91"/>
  <c r="C7" i="91"/>
  <c r="A7" i="91"/>
  <c r="E6" i="91"/>
  <c r="D6" i="91"/>
  <c r="C6" i="91"/>
  <c r="A6" i="91"/>
  <c r="E5" i="91"/>
  <c r="D5" i="91"/>
  <c r="C5" i="91"/>
  <c r="A5" i="91"/>
  <c r="E4" i="91"/>
  <c r="D4" i="91"/>
  <c r="C4" i="91"/>
  <c r="A4" i="91"/>
  <c r="E111" i="92"/>
  <c r="D111" i="92"/>
  <c r="C111" i="92"/>
  <c r="A111" i="92"/>
  <c r="E110" i="92"/>
  <c r="D110" i="92"/>
  <c r="C110" i="92"/>
  <c r="A110" i="92"/>
  <c r="E109" i="92"/>
  <c r="D109" i="92"/>
  <c r="C109" i="92"/>
  <c r="A109" i="92"/>
  <c r="E108" i="92"/>
  <c r="D108" i="92"/>
  <c r="C108" i="92"/>
  <c r="A108" i="92"/>
  <c r="E107" i="92"/>
  <c r="D107" i="92"/>
  <c r="C107" i="92"/>
  <c r="A107" i="92"/>
  <c r="E106" i="92"/>
  <c r="D106" i="92"/>
  <c r="C106" i="92"/>
  <c r="A106" i="92"/>
  <c r="E105" i="92"/>
  <c r="D105" i="92"/>
  <c r="C105" i="92"/>
  <c r="A105" i="92"/>
  <c r="E104" i="92"/>
  <c r="D104" i="92"/>
  <c r="C104" i="92"/>
  <c r="A104" i="92"/>
  <c r="E103" i="92"/>
  <c r="D103" i="92"/>
  <c r="C103" i="92"/>
  <c r="A103" i="92"/>
  <c r="E102" i="92"/>
  <c r="D102" i="92"/>
  <c r="C102" i="92"/>
  <c r="A102" i="92"/>
  <c r="E101" i="92"/>
  <c r="D101" i="92"/>
  <c r="C101" i="92"/>
  <c r="A101" i="92"/>
  <c r="E100" i="92"/>
  <c r="D100" i="92"/>
  <c r="C100" i="92"/>
  <c r="A100" i="92"/>
  <c r="E99" i="92"/>
  <c r="D99" i="92"/>
  <c r="C99" i="92"/>
  <c r="A99" i="92"/>
  <c r="E98" i="92"/>
  <c r="D98" i="92"/>
  <c r="C98" i="92"/>
  <c r="A98" i="92"/>
  <c r="E97" i="92"/>
  <c r="D97" i="92"/>
  <c r="C97" i="92"/>
  <c r="A97" i="92"/>
  <c r="E96" i="92"/>
  <c r="D96" i="92"/>
  <c r="C96" i="92"/>
  <c r="A96" i="92"/>
  <c r="E95" i="92"/>
  <c r="D95" i="92"/>
  <c r="C95" i="92"/>
  <c r="A95" i="92"/>
  <c r="E94" i="92"/>
  <c r="D94" i="92"/>
  <c r="C94" i="92"/>
  <c r="A94" i="92"/>
  <c r="E93" i="92"/>
  <c r="D93" i="92"/>
  <c r="C93" i="92"/>
  <c r="A93" i="92"/>
  <c r="E92" i="92"/>
  <c r="D92" i="92"/>
  <c r="C92" i="92"/>
  <c r="A92" i="92"/>
  <c r="E91" i="92"/>
  <c r="D91" i="92"/>
  <c r="C91" i="92"/>
  <c r="A91" i="92"/>
  <c r="E90" i="92"/>
  <c r="D90" i="92"/>
  <c r="C90" i="92"/>
  <c r="A90" i="92"/>
  <c r="E89" i="92"/>
  <c r="D89" i="92"/>
  <c r="C89" i="92"/>
  <c r="A89" i="92"/>
  <c r="E88" i="92"/>
  <c r="D88" i="92"/>
  <c r="C88" i="92"/>
  <c r="A88" i="92"/>
  <c r="E87" i="92"/>
  <c r="D87" i="92"/>
  <c r="C87" i="92"/>
  <c r="A87" i="92"/>
  <c r="E86" i="92"/>
  <c r="D86" i="92"/>
  <c r="C86" i="92"/>
  <c r="A86" i="92"/>
  <c r="E85" i="92"/>
  <c r="D85" i="92"/>
  <c r="C85" i="92"/>
  <c r="A85" i="92"/>
  <c r="E84" i="92"/>
  <c r="D84" i="92"/>
  <c r="C84" i="92"/>
  <c r="A84" i="92"/>
  <c r="E83" i="92"/>
  <c r="D83" i="92"/>
  <c r="C83" i="92"/>
  <c r="A83" i="92"/>
  <c r="E82" i="92"/>
  <c r="D82" i="92"/>
  <c r="C82" i="92"/>
  <c r="A82" i="92"/>
  <c r="E81" i="92"/>
  <c r="D81" i="92"/>
  <c r="C81" i="92"/>
  <c r="A81" i="92"/>
  <c r="E80" i="92"/>
  <c r="D80" i="92"/>
  <c r="C80" i="92"/>
  <c r="A80" i="92"/>
  <c r="E79" i="92"/>
  <c r="D79" i="92"/>
  <c r="C79" i="92"/>
  <c r="A79" i="92"/>
  <c r="E78" i="92"/>
  <c r="D78" i="92"/>
  <c r="C78" i="92"/>
  <c r="A78" i="92"/>
  <c r="E77" i="92"/>
  <c r="D77" i="92"/>
  <c r="C77" i="92"/>
  <c r="A77" i="92"/>
  <c r="E76" i="92"/>
  <c r="D76" i="92"/>
  <c r="C76" i="92"/>
  <c r="A76" i="92"/>
  <c r="E75" i="92"/>
  <c r="D75" i="92"/>
  <c r="C75" i="92"/>
  <c r="A75" i="92"/>
  <c r="E74" i="92"/>
  <c r="D74" i="92"/>
  <c r="C74" i="92"/>
  <c r="A74" i="92"/>
  <c r="E73" i="92"/>
  <c r="D73" i="92"/>
  <c r="C73" i="92"/>
  <c r="A73" i="92"/>
  <c r="E72" i="92"/>
  <c r="D72" i="92"/>
  <c r="C72" i="92"/>
  <c r="A72" i="92"/>
  <c r="E71" i="92"/>
  <c r="D71" i="92"/>
  <c r="C71" i="92"/>
  <c r="A71" i="92"/>
  <c r="E70" i="92"/>
  <c r="D70" i="92"/>
  <c r="C70" i="92"/>
  <c r="A70" i="92"/>
  <c r="E69" i="92"/>
  <c r="D69" i="92"/>
  <c r="C69" i="92"/>
  <c r="A69" i="92"/>
  <c r="E68" i="92"/>
  <c r="D68" i="92"/>
  <c r="C68" i="92"/>
  <c r="A68" i="92"/>
  <c r="E67" i="92"/>
  <c r="D67" i="92"/>
  <c r="C67" i="92"/>
  <c r="A67" i="92"/>
  <c r="E66" i="92"/>
  <c r="D66" i="92"/>
  <c r="C66" i="92"/>
  <c r="A66" i="92"/>
  <c r="E65" i="92"/>
  <c r="D65" i="92"/>
  <c r="C65" i="92"/>
  <c r="A65" i="92"/>
  <c r="E64" i="92"/>
  <c r="D64" i="92"/>
  <c r="C64" i="92"/>
  <c r="A64" i="92"/>
  <c r="E63" i="92"/>
  <c r="D63" i="92"/>
  <c r="C63" i="92"/>
  <c r="A63" i="92"/>
  <c r="E62" i="92"/>
  <c r="D62" i="92"/>
  <c r="C62" i="92"/>
  <c r="A62" i="92"/>
  <c r="E61" i="92"/>
  <c r="D61" i="92"/>
  <c r="C61" i="92"/>
  <c r="A61" i="92"/>
  <c r="E60" i="92"/>
  <c r="D60" i="92"/>
  <c r="C60" i="92"/>
  <c r="A60" i="92"/>
  <c r="E59" i="92"/>
  <c r="D59" i="92"/>
  <c r="C59" i="92"/>
  <c r="A59" i="92"/>
  <c r="E58" i="92"/>
  <c r="D58" i="92"/>
  <c r="C58" i="92"/>
  <c r="A58" i="92"/>
  <c r="E57" i="92"/>
  <c r="D57" i="92"/>
  <c r="C57" i="92"/>
  <c r="A57" i="92"/>
  <c r="E56" i="92"/>
  <c r="D56" i="92"/>
  <c r="C56" i="92"/>
  <c r="A56" i="92"/>
  <c r="E55" i="92"/>
  <c r="D55" i="92"/>
  <c r="C55" i="92"/>
  <c r="A55" i="92"/>
  <c r="E54" i="92"/>
  <c r="D54" i="92"/>
  <c r="C54" i="92"/>
  <c r="A54" i="92"/>
  <c r="E53" i="92"/>
  <c r="D53" i="92"/>
  <c r="C53" i="92"/>
  <c r="A53" i="92"/>
  <c r="E52" i="92"/>
  <c r="D52" i="92"/>
  <c r="C52" i="92"/>
  <c r="A52" i="92"/>
  <c r="E51" i="92"/>
  <c r="D51" i="92"/>
  <c r="C51" i="92"/>
  <c r="A51" i="92"/>
  <c r="E50" i="92"/>
  <c r="D50" i="92"/>
  <c r="C50" i="92"/>
  <c r="A50" i="92"/>
  <c r="E49" i="92"/>
  <c r="D49" i="92"/>
  <c r="C49" i="92"/>
  <c r="A49" i="92"/>
  <c r="E48" i="92"/>
  <c r="D48" i="92"/>
  <c r="C48" i="92"/>
  <c r="A48" i="92"/>
  <c r="E47" i="92"/>
  <c r="D47" i="92"/>
  <c r="C47" i="92"/>
  <c r="A47" i="92"/>
  <c r="E46" i="92"/>
  <c r="D46" i="92"/>
  <c r="C46" i="92"/>
  <c r="A46" i="92"/>
  <c r="E45" i="92"/>
  <c r="D45" i="92"/>
  <c r="C45" i="92"/>
  <c r="A45" i="92"/>
  <c r="E44" i="92"/>
  <c r="D44" i="92"/>
  <c r="C44" i="92"/>
  <c r="A44" i="92"/>
  <c r="E43" i="92"/>
  <c r="D43" i="92"/>
  <c r="C43" i="92"/>
  <c r="A43" i="92"/>
  <c r="E42" i="92"/>
  <c r="D42" i="92"/>
  <c r="C42" i="92"/>
  <c r="A42" i="92"/>
  <c r="E41" i="92"/>
  <c r="D41" i="92"/>
  <c r="C41" i="92"/>
  <c r="A41" i="92"/>
  <c r="E40" i="92"/>
  <c r="D40" i="92"/>
  <c r="C40" i="92"/>
  <c r="A40" i="92"/>
  <c r="E39" i="92"/>
  <c r="D39" i="92"/>
  <c r="C39" i="92"/>
  <c r="A39" i="92"/>
  <c r="E38" i="92"/>
  <c r="D38" i="92"/>
  <c r="C38" i="92"/>
  <c r="A38" i="92"/>
  <c r="E37" i="92"/>
  <c r="D37" i="92"/>
  <c r="C37" i="92"/>
  <c r="A37" i="92"/>
  <c r="E36" i="92"/>
  <c r="D36" i="92"/>
  <c r="C36" i="92"/>
  <c r="A36" i="92"/>
  <c r="E35" i="92"/>
  <c r="D35" i="92"/>
  <c r="C35" i="92"/>
  <c r="A35" i="92"/>
  <c r="E34" i="92"/>
  <c r="D34" i="92"/>
  <c r="C34" i="92"/>
  <c r="A34" i="92"/>
  <c r="E33" i="92"/>
  <c r="D33" i="92"/>
  <c r="C33" i="92"/>
  <c r="A33" i="92"/>
  <c r="E32" i="92"/>
  <c r="D32" i="92"/>
  <c r="C32" i="92"/>
  <c r="A32" i="92"/>
  <c r="E31" i="92"/>
  <c r="D31" i="92"/>
  <c r="C31" i="92"/>
  <c r="A31" i="92"/>
  <c r="E30" i="92"/>
  <c r="D30" i="92"/>
  <c r="C30" i="92"/>
  <c r="A30" i="92"/>
  <c r="E29" i="92"/>
  <c r="D29" i="92"/>
  <c r="C29" i="92"/>
  <c r="A29" i="92"/>
  <c r="E28" i="92"/>
  <c r="D28" i="92"/>
  <c r="C28" i="92"/>
  <c r="A28" i="92"/>
  <c r="E27" i="92"/>
  <c r="D27" i="92"/>
  <c r="C27" i="92"/>
  <c r="A27" i="92"/>
  <c r="E26" i="92"/>
  <c r="D26" i="92"/>
  <c r="C26" i="92"/>
  <c r="A26" i="92"/>
  <c r="E25" i="92"/>
  <c r="D25" i="92"/>
  <c r="C25" i="92"/>
  <c r="A25" i="92"/>
  <c r="E24" i="92"/>
  <c r="D24" i="92"/>
  <c r="C24" i="92"/>
  <c r="A24" i="92"/>
  <c r="E23" i="92"/>
  <c r="D23" i="92"/>
  <c r="C23" i="92"/>
  <c r="A23" i="92"/>
  <c r="E22" i="92"/>
  <c r="D22" i="92"/>
  <c r="C22" i="92"/>
  <c r="A22" i="92"/>
  <c r="E21" i="92"/>
  <c r="D21" i="92"/>
  <c r="C21" i="92"/>
  <c r="A21" i="92"/>
  <c r="E20" i="92"/>
  <c r="D20" i="92"/>
  <c r="C20" i="92"/>
  <c r="A20" i="92"/>
  <c r="E19" i="92"/>
  <c r="D19" i="92"/>
  <c r="C19" i="92"/>
  <c r="A19" i="92"/>
  <c r="E18" i="92"/>
  <c r="D18" i="92"/>
  <c r="C18" i="92"/>
  <c r="A18" i="92"/>
  <c r="E17" i="92"/>
  <c r="D17" i="92"/>
  <c r="C17" i="92"/>
  <c r="A17" i="92"/>
  <c r="E16" i="92"/>
  <c r="D16" i="92"/>
  <c r="C16" i="92"/>
  <c r="A16" i="92"/>
  <c r="E15" i="92"/>
  <c r="D15" i="92"/>
  <c r="C15" i="92"/>
  <c r="A15" i="92"/>
  <c r="E14" i="92"/>
  <c r="D14" i="92"/>
  <c r="C14" i="92"/>
  <c r="A14" i="92"/>
  <c r="E13" i="92"/>
  <c r="D13" i="92"/>
  <c r="C13" i="92"/>
  <c r="A13" i="92"/>
  <c r="E12" i="92"/>
  <c r="D12" i="92"/>
  <c r="C12" i="92"/>
  <c r="A12" i="92"/>
  <c r="E11" i="92"/>
  <c r="D11" i="92"/>
  <c r="C11" i="92"/>
  <c r="A11" i="92"/>
  <c r="E10" i="92"/>
  <c r="D10" i="92"/>
  <c r="C10" i="92"/>
  <c r="A10" i="92"/>
  <c r="E9" i="92"/>
  <c r="D9" i="92"/>
  <c r="C9" i="92"/>
  <c r="A9" i="92"/>
  <c r="E8" i="92"/>
  <c r="D8" i="92"/>
  <c r="C8" i="92"/>
  <c r="A8" i="92"/>
  <c r="E7" i="92"/>
  <c r="D7" i="92"/>
  <c r="C7" i="92"/>
  <c r="A7" i="92"/>
  <c r="E6" i="92"/>
  <c r="D6" i="92"/>
  <c r="C6" i="92"/>
  <c r="A6" i="92"/>
  <c r="E5" i="92"/>
  <c r="D5" i="92"/>
  <c r="C5" i="92"/>
  <c r="A5" i="92"/>
  <c r="E4" i="92"/>
  <c r="D4" i="92"/>
  <c r="C4" i="92"/>
  <c r="A4" i="92"/>
  <c r="E111" i="93"/>
  <c r="D111" i="93"/>
  <c r="C111" i="93"/>
  <c r="A111" i="93"/>
  <c r="E110" i="93"/>
  <c r="D110" i="93"/>
  <c r="C110" i="93"/>
  <c r="A110" i="93"/>
  <c r="E109" i="93"/>
  <c r="D109" i="93"/>
  <c r="C109" i="93"/>
  <c r="A109" i="93"/>
  <c r="E108" i="93"/>
  <c r="D108" i="93"/>
  <c r="C108" i="93"/>
  <c r="A108" i="93"/>
  <c r="E107" i="93"/>
  <c r="D107" i="93"/>
  <c r="C107" i="93"/>
  <c r="A107" i="93"/>
  <c r="E106" i="93"/>
  <c r="D106" i="93"/>
  <c r="C106" i="93"/>
  <c r="A106" i="93"/>
  <c r="E105" i="93"/>
  <c r="D105" i="93"/>
  <c r="C105" i="93"/>
  <c r="A105" i="93"/>
  <c r="E104" i="93"/>
  <c r="D104" i="93"/>
  <c r="C104" i="93"/>
  <c r="A104" i="93"/>
  <c r="E103" i="93"/>
  <c r="D103" i="93"/>
  <c r="C103" i="93"/>
  <c r="A103" i="93"/>
  <c r="E102" i="93"/>
  <c r="D102" i="93"/>
  <c r="C102" i="93"/>
  <c r="A102" i="93"/>
  <c r="E101" i="93"/>
  <c r="D101" i="93"/>
  <c r="C101" i="93"/>
  <c r="A101" i="93"/>
  <c r="E100" i="93"/>
  <c r="D100" i="93"/>
  <c r="C100" i="93"/>
  <c r="A100" i="93"/>
  <c r="E99" i="93"/>
  <c r="D99" i="93"/>
  <c r="C99" i="93"/>
  <c r="A99" i="93"/>
  <c r="E98" i="93"/>
  <c r="D98" i="93"/>
  <c r="C98" i="93"/>
  <c r="A98" i="93"/>
  <c r="E97" i="93"/>
  <c r="D97" i="93"/>
  <c r="C97" i="93"/>
  <c r="A97" i="93"/>
  <c r="E96" i="93"/>
  <c r="D96" i="93"/>
  <c r="C96" i="93"/>
  <c r="A96" i="93"/>
  <c r="E95" i="93"/>
  <c r="D95" i="93"/>
  <c r="C95" i="93"/>
  <c r="A95" i="93"/>
  <c r="E94" i="93"/>
  <c r="D94" i="93"/>
  <c r="C94" i="93"/>
  <c r="A94" i="93"/>
  <c r="E93" i="93"/>
  <c r="D93" i="93"/>
  <c r="C93" i="93"/>
  <c r="A93" i="93"/>
  <c r="E92" i="93"/>
  <c r="D92" i="93"/>
  <c r="C92" i="93"/>
  <c r="A92" i="93"/>
  <c r="E91" i="93"/>
  <c r="D91" i="93"/>
  <c r="C91" i="93"/>
  <c r="A91" i="93"/>
  <c r="E90" i="93"/>
  <c r="D90" i="93"/>
  <c r="C90" i="93"/>
  <c r="A90" i="93"/>
  <c r="E89" i="93"/>
  <c r="D89" i="93"/>
  <c r="C89" i="93"/>
  <c r="A89" i="93"/>
  <c r="E88" i="93"/>
  <c r="D88" i="93"/>
  <c r="C88" i="93"/>
  <c r="A88" i="93"/>
  <c r="E87" i="93"/>
  <c r="D87" i="93"/>
  <c r="C87" i="93"/>
  <c r="A87" i="93"/>
  <c r="E86" i="93"/>
  <c r="D86" i="93"/>
  <c r="C86" i="93"/>
  <c r="A86" i="93"/>
  <c r="E85" i="93"/>
  <c r="D85" i="93"/>
  <c r="C85" i="93"/>
  <c r="A85" i="93"/>
  <c r="E84" i="93"/>
  <c r="D84" i="93"/>
  <c r="C84" i="93"/>
  <c r="A84" i="93"/>
  <c r="E83" i="93"/>
  <c r="D83" i="93"/>
  <c r="C83" i="93"/>
  <c r="A83" i="93"/>
  <c r="E82" i="93"/>
  <c r="D82" i="93"/>
  <c r="C82" i="93"/>
  <c r="A82" i="93"/>
  <c r="E81" i="93"/>
  <c r="D81" i="93"/>
  <c r="C81" i="93"/>
  <c r="A81" i="93"/>
  <c r="E80" i="93"/>
  <c r="D80" i="93"/>
  <c r="C80" i="93"/>
  <c r="A80" i="93"/>
  <c r="E79" i="93"/>
  <c r="D79" i="93"/>
  <c r="C79" i="93"/>
  <c r="A79" i="93"/>
  <c r="E78" i="93"/>
  <c r="D78" i="93"/>
  <c r="C78" i="93"/>
  <c r="A78" i="93"/>
  <c r="E77" i="93"/>
  <c r="D77" i="93"/>
  <c r="C77" i="93"/>
  <c r="A77" i="93"/>
  <c r="E76" i="93"/>
  <c r="D76" i="93"/>
  <c r="C76" i="93"/>
  <c r="A76" i="93"/>
  <c r="E75" i="93"/>
  <c r="D75" i="93"/>
  <c r="C75" i="93"/>
  <c r="A75" i="93"/>
  <c r="E74" i="93"/>
  <c r="D74" i="93"/>
  <c r="C74" i="93"/>
  <c r="A74" i="93"/>
  <c r="E73" i="93"/>
  <c r="D73" i="93"/>
  <c r="C73" i="93"/>
  <c r="A73" i="93"/>
  <c r="E72" i="93"/>
  <c r="D72" i="93"/>
  <c r="C72" i="93"/>
  <c r="A72" i="93"/>
  <c r="E71" i="93"/>
  <c r="D71" i="93"/>
  <c r="C71" i="93"/>
  <c r="A71" i="93"/>
  <c r="E70" i="93"/>
  <c r="D70" i="93"/>
  <c r="C70" i="93"/>
  <c r="A70" i="93"/>
  <c r="E69" i="93"/>
  <c r="D69" i="93"/>
  <c r="C69" i="93"/>
  <c r="A69" i="93"/>
  <c r="E68" i="93"/>
  <c r="D68" i="93"/>
  <c r="C68" i="93"/>
  <c r="A68" i="93"/>
  <c r="E67" i="93"/>
  <c r="D67" i="93"/>
  <c r="C67" i="93"/>
  <c r="A67" i="93"/>
  <c r="E66" i="93"/>
  <c r="D66" i="93"/>
  <c r="C66" i="93"/>
  <c r="A66" i="93"/>
  <c r="E65" i="93"/>
  <c r="D65" i="93"/>
  <c r="C65" i="93"/>
  <c r="A65" i="93"/>
  <c r="E64" i="93"/>
  <c r="D64" i="93"/>
  <c r="C64" i="93"/>
  <c r="A64" i="93"/>
  <c r="E63" i="93"/>
  <c r="D63" i="93"/>
  <c r="C63" i="93"/>
  <c r="A63" i="93"/>
  <c r="E62" i="93"/>
  <c r="D62" i="93"/>
  <c r="C62" i="93"/>
  <c r="A62" i="93"/>
  <c r="E61" i="93"/>
  <c r="D61" i="93"/>
  <c r="C61" i="93"/>
  <c r="A61" i="93"/>
  <c r="E60" i="93"/>
  <c r="D60" i="93"/>
  <c r="C60" i="93"/>
  <c r="A60" i="93"/>
  <c r="E59" i="93"/>
  <c r="D59" i="93"/>
  <c r="C59" i="93"/>
  <c r="A59" i="93"/>
  <c r="E58" i="93"/>
  <c r="D58" i="93"/>
  <c r="C58" i="93"/>
  <c r="A58" i="93"/>
  <c r="E57" i="93"/>
  <c r="D57" i="93"/>
  <c r="C57" i="93"/>
  <c r="A57" i="93"/>
  <c r="E56" i="93"/>
  <c r="D56" i="93"/>
  <c r="C56" i="93"/>
  <c r="A56" i="93"/>
  <c r="E55" i="93"/>
  <c r="D55" i="93"/>
  <c r="C55" i="93"/>
  <c r="A55" i="93"/>
  <c r="E54" i="93"/>
  <c r="D54" i="93"/>
  <c r="C54" i="93"/>
  <c r="A54" i="93"/>
  <c r="E53" i="93"/>
  <c r="D53" i="93"/>
  <c r="C53" i="93"/>
  <c r="A53" i="93"/>
  <c r="E52" i="93"/>
  <c r="D52" i="93"/>
  <c r="C52" i="93"/>
  <c r="A52" i="93"/>
  <c r="E51" i="93"/>
  <c r="D51" i="93"/>
  <c r="C51" i="93"/>
  <c r="A51" i="93"/>
  <c r="E50" i="93"/>
  <c r="D50" i="93"/>
  <c r="C50" i="93"/>
  <c r="A50" i="93"/>
  <c r="E49" i="93"/>
  <c r="D49" i="93"/>
  <c r="C49" i="93"/>
  <c r="A49" i="93"/>
  <c r="E48" i="93"/>
  <c r="D48" i="93"/>
  <c r="C48" i="93"/>
  <c r="A48" i="93"/>
  <c r="E47" i="93"/>
  <c r="D47" i="93"/>
  <c r="C47" i="93"/>
  <c r="A47" i="93"/>
  <c r="E46" i="93"/>
  <c r="D46" i="93"/>
  <c r="C46" i="93"/>
  <c r="A46" i="93"/>
  <c r="E45" i="93"/>
  <c r="D45" i="93"/>
  <c r="C45" i="93"/>
  <c r="A45" i="93"/>
  <c r="E44" i="93"/>
  <c r="D44" i="93"/>
  <c r="C44" i="93"/>
  <c r="A44" i="93"/>
  <c r="E43" i="93"/>
  <c r="D43" i="93"/>
  <c r="C43" i="93"/>
  <c r="A43" i="93"/>
  <c r="E42" i="93"/>
  <c r="D42" i="93"/>
  <c r="C42" i="93"/>
  <c r="A42" i="93"/>
  <c r="E41" i="93"/>
  <c r="D41" i="93"/>
  <c r="C41" i="93"/>
  <c r="A41" i="93"/>
  <c r="E40" i="93"/>
  <c r="D40" i="93"/>
  <c r="C40" i="93"/>
  <c r="A40" i="93"/>
  <c r="E39" i="93"/>
  <c r="D39" i="93"/>
  <c r="C39" i="93"/>
  <c r="A39" i="93"/>
  <c r="E38" i="93"/>
  <c r="D38" i="93"/>
  <c r="C38" i="93"/>
  <c r="A38" i="93"/>
  <c r="E37" i="93"/>
  <c r="D37" i="93"/>
  <c r="C37" i="93"/>
  <c r="A37" i="93"/>
  <c r="E36" i="93"/>
  <c r="D36" i="93"/>
  <c r="C36" i="93"/>
  <c r="A36" i="93"/>
  <c r="E35" i="93"/>
  <c r="D35" i="93"/>
  <c r="C35" i="93"/>
  <c r="A35" i="93"/>
  <c r="E34" i="93"/>
  <c r="D34" i="93"/>
  <c r="C34" i="93"/>
  <c r="A34" i="93"/>
  <c r="E33" i="93"/>
  <c r="D33" i="93"/>
  <c r="C33" i="93"/>
  <c r="A33" i="93"/>
  <c r="E32" i="93"/>
  <c r="D32" i="93"/>
  <c r="C32" i="93"/>
  <c r="A32" i="93"/>
  <c r="E31" i="93"/>
  <c r="D31" i="93"/>
  <c r="C31" i="93"/>
  <c r="A31" i="93"/>
  <c r="E30" i="93"/>
  <c r="D30" i="93"/>
  <c r="C30" i="93"/>
  <c r="A30" i="93"/>
  <c r="E29" i="93"/>
  <c r="D29" i="93"/>
  <c r="C29" i="93"/>
  <c r="A29" i="93"/>
  <c r="E28" i="93"/>
  <c r="D28" i="93"/>
  <c r="C28" i="93"/>
  <c r="A28" i="93"/>
  <c r="E27" i="93"/>
  <c r="D27" i="93"/>
  <c r="C27" i="93"/>
  <c r="A27" i="93"/>
  <c r="E26" i="93"/>
  <c r="D26" i="93"/>
  <c r="C26" i="93"/>
  <c r="A26" i="93"/>
  <c r="E25" i="93"/>
  <c r="D25" i="93"/>
  <c r="C25" i="93"/>
  <c r="A25" i="93"/>
  <c r="E24" i="93"/>
  <c r="D24" i="93"/>
  <c r="C24" i="93"/>
  <c r="A24" i="93"/>
  <c r="E23" i="93"/>
  <c r="D23" i="93"/>
  <c r="C23" i="93"/>
  <c r="A23" i="93"/>
  <c r="E22" i="93"/>
  <c r="D22" i="93"/>
  <c r="C22" i="93"/>
  <c r="A22" i="93"/>
  <c r="E21" i="93"/>
  <c r="D21" i="93"/>
  <c r="C21" i="93"/>
  <c r="A21" i="93"/>
  <c r="E20" i="93"/>
  <c r="D20" i="93"/>
  <c r="C20" i="93"/>
  <c r="A20" i="93"/>
  <c r="E19" i="93"/>
  <c r="D19" i="93"/>
  <c r="C19" i="93"/>
  <c r="A19" i="93"/>
  <c r="E18" i="93"/>
  <c r="D18" i="93"/>
  <c r="C18" i="93"/>
  <c r="A18" i="93"/>
  <c r="E17" i="93"/>
  <c r="D17" i="93"/>
  <c r="C17" i="93"/>
  <c r="A17" i="93"/>
  <c r="E16" i="93"/>
  <c r="D16" i="93"/>
  <c r="C16" i="93"/>
  <c r="A16" i="93"/>
  <c r="E15" i="93"/>
  <c r="D15" i="93"/>
  <c r="C15" i="93"/>
  <c r="A15" i="93"/>
  <c r="E14" i="93"/>
  <c r="D14" i="93"/>
  <c r="C14" i="93"/>
  <c r="A14" i="93"/>
  <c r="E13" i="93"/>
  <c r="D13" i="93"/>
  <c r="C13" i="93"/>
  <c r="A13" i="93"/>
  <c r="E12" i="93"/>
  <c r="D12" i="93"/>
  <c r="C12" i="93"/>
  <c r="A12" i="93"/>
  <c r="E11" i="93"/>
  <c r="D11" i="93"/>
  <c r="C11" i="93"/>
  <c r="A11" i="93"/>
  <c r="E10" i="93"/>
  <c r="D10" i="93"/>
  <c r="C10" i="93"/>
  <c r="A10" i="93"/>
  <c r="E9" i="93"/>
  <c r="D9" i="93"/>
  <c r="C9" i="93"/>
  <c r="A9" i="93"/>
  <c r="E8" i="93"/>
  <c r="D8" i="93"/>
  <c r="C8" i="93"/>
  <c r="A8" i="93"/>
  <c r="E7" i="93"/>
  <c r="D7" i="93"/>
  <c r="C7" i="93"/>
  <c r="A7" i="93"/>
  <c r="E6" i="93"/>
  <c r="D6" i="93"/>
  <c r="C6" i="93"/>
  <c r="A6" i="93"/>
  <c r="E5" i="93"/>
  <c r="D5" i="93"/>
  <c r="C5" i="93"/>
  <c r="A5" i="93"/>
  <c r="E4" i="93"/>
  <c r="D4" i="93"/>
  <c r="C4" i="93"/>
  <c r="A4" i="93"/>
  <c r="E111" i="94"/>
  <c r="D111" i="94"/>
  <c r="C111" i="94"/>
  <c r="A111" i="94"/>
  <c r="E110" i="94"/>
  <c r="D110" i="94"/>
  <c r="C110" i="94"/>
  <c r="A110" i="94"/>
  <c r="E109" i="94"/>
  <c r="D109" i="94"/>
  <c r="C109" i="94"/>
  <c r="A109" i="94"/>
  <c r="E108" i="94"/>
  <c r="D108" i="94"/>
  <c r="C108" i="94"/>
  <c r="A108" i="94"/>
  <c r="E107" i="94"/>
  <c r="D107" i="94"/>
  <c r="C107" i="94"/>
  <c r="A107" i="94"/>
  <c r="E106" i="94"/>
  <c r="D106" i="94"/>
  <c r="C106" i="94"/>
  <c r="A106" i="94"/>
  <c r="E105" i="94"/>
  <c r="D105" i="94"/>
  <c r="C105" i="94"/>
  <c r="A105" i="94"/>
  <c r="E104" i="94"/>
  <c r="D104" i="94"/>
  <c r="C104" i="94"/>
  <c r="A104" i="94"/>
  <c r="E103" i="94"/>
  <c r="D103" i="94"/>
  <c r="C103" i="94"/>
  <c r="A103" i="94"/>
  <c r="E102" i="94"/>
  <c r="D102" i="94"/>
  <c r="C102" i="94"/>
  <c r="A102" i="94"/>
  <c r="E101" i="94"/>
  <c r="D101" i="94"/>
  <c r="C101" i="94"/>
  <c r="A101" i="94"/>
  <c r="E100" i="94"/>
  <c r="D100" i="94"/>
  <c r="C100" i="94"/>
  <c r="A100" i="94"/>
  <c r="E99" i="94"/>
  <c r="D99" i="94"/>
  <c r="C99" i="94"/>
  <c r="A99" i="94"/>
  <c r="E98" i="94"/>
  <c r="D98" i="94"/>
  <c r="C98" i="94"/>
  <c r="A98" i="94"/>
  <c r="E97" i="94"/>
  <c r="D97" i="94"/>
  <c r="C97" i="94"/>
  <c r="A97" i="94"/>
  <c r="E96" i="94"/>
  <c r="D96" i="94"/>
  <c r="C96" i="94"/>
  <c r="A96" i="94"/>
  <c r="E95" i="94"/>
  <c r="D95" i="94"/>
  <c r="C95" i="94"/>
  <c r="A95" i="94"/>
  <c r="E94" i="94"/>
  <c r="D94" i="94"/>
  <c r="C94" i="94"/>
  <c r="A94" i="94"/>
  <c r="E93" i="94"/>
  <c r="D93" i="94"/>
  <c r="C93" i="94"/>
  <c r="A93" i="94"/>
  <c r="E92" i="94"/>
  <c r="D92" i="94"/>
  <c r="C92" i="94"/>
  <c r="A92" i="94"/>
  <c r="E91" i="94"/>
  <c r="D91" i="94"/>
  <c r="C91" i="94"/>
  <c r="A91" i="94"/>
  <c r="E90" i="94"/>
  <c r="D90" i="94"/>
  <c r="C90" i="94"/>
  <c r="A90" i="94"/>
  <c r="E89" i="94"/>
  <c r="D89" i="94"/>
  <c r="C89" i="94"/>
  <c r="A89" i="94"/>
  <c r="E88" i="94"/>
  <c r="D88" i="94"/>
  <c r="C88" i="94"/>
  <c r="A88" i="94"/>
  <c r="E87" i="94"/>
  <c r="D87" i="94"/>
  <c r="C87" i="94"/>
  <c r="A87" i="94"/>
  <c r="E86" i="94"/>
  <c r="D86" i="94"/>
  <c r="C86" i="94"/>
  <c r="A86" i="94"/>
  <c r="E85" i="94"/>
  <c r="D85" i="94"/>
  <c r="C85" i="94"/>
  <c r="A85" i="94"/>
  <c r="E84" i="94"/>
  <c r="D84" i="94"/>
  <c r="C84" i="94"/>
  <c r="A84" i="94"/>
  <c r="E83" i="94"/>
  <c r="D83" i="94"/>
  <c r="C83" i="94"/>
  <c r="A83" i="94"/>
  <c r="E82" i="94"/>
  <c r="D82" i="94"/>
  <c r="C82" i="94"/>
  <c r="A82" i="94"/>
  <c r="E81" i="94"/>
  <c r="D81" i="94"/>
  <c r="C81" i="94"/>
  <c r="A81" i="94"/>
  <c r="E80" i="94"/>
  <c r="D80" i="94"/>
  <c r="C80" i="94"/>
  <c r="A80" i="94"/>
  <c r="E79" i="94"/>
  <c r="D79" i="94"/>
  <c r="C79" i="94"/>
  <c r="A79" i="94"/>
  <c r="E78" i="94"/>
  <c r="D78" i="94"/>
  <c r="C78" i="94"/>
  <c r="A78" i="94"/>
  <c r="E77" i="94"/>
  <c r="D77" i="94"/>
  <c r="C77" i="94"/>
  <c r="A77" i="94"/>
  <c r="E76" i="94"/>
  <c r="D76" i="94"/>
  <c r="C76" i="94"/>
  <c r="A76" i="94"/>
  <c r="E75" i="94"/>
  <c r="D75" i="94"/>
  <c r="C75" i="94"/>
  <c r="A75" i="94"/>
  <c r="E74" i="94"/>
  <c r="D74" i="94"/>
  <c r="C74" i="94"/>
  <c r="A74" i="94"/>
  <c r="E73" i="94"/>
  <c r="D73" i="94"/>
  <c r="C73" i="94"/>
  <c r="A73" i="94"/>
  <c r="E72" i="94"/>
  <c r="D72" i="94"/>
  <c r="C72" i="94"/>
  <c r="A72" i="94"/>
  <c r="E71" i="94"/>
  <c r="D71" i="94"/>
  <c r="C71" i="94"/>
  <c r="A71" i="94"/>
  <c r="E70" i="94"/>
  <c r="D70" i="94"/>
  <c r="C70" i="94"/>
  <c r="A70" i="94"/>
  <c r="E69" i="94"/>
  <c r="D69" i="94"/>
  <c r="C69" i="94"/>
  <c r="A69" i="94"/>
  <c r="E68" i="94"/>
  <c r="D68" i="94"/>
  <c r="C68" i="94"/>
  <c r="A68" i="94"/>
  <c r="E67" i="94"/>
  <c r="D67" i="94"/>
  <c r="C67" i="94"/>
  <c r="A67" i="94"/>
  <c r="E66" i="94"/>
  <c r="D66" i="94"/>
  <c r="C66" i="94"/>
  <c r="A66" i="94"/>
  <c r="E65" i="94"/>
  <c r="D65" i="94"/>
  <c r="C65" i="94"/>
  <c r="A65" i="94"/>
  <c r="E64" i="94"/>
  <c r="D64" i="94"/>
  <c r="C64" i="94"/>
  <c r="A64" i="94"/>
  <c r="E63" i="94"/>
  <c r="D63" i="94"/>
  <c r="C63" i="94"/>
  <c r="A63" i="94"/>
  <c r="E62" i="94"/>
  <c r="D62" i="94"/>
  <c r="C62" i="94"/>
  <c r="A62" i="94"/>
  <c r="E61" i="94"/>
  <c r="D61" i="94"/>
  <c r="C61" i="94"/>
  <c r="A61" i="94"/>
  <c r="E60" i="94"/>
  <c r="D60" i="94"/>
  <c r="C60" i="94"/>
  <c r="A60" i="94"/>
  <c r="E59" i="94"/>
  <c r="D59" i="94"/>
  <c r="C59" i="94"/>
  <c r="A59" i="94"/>
  <c r="E58" i="94"/>
  <c r="D58" i="94"/>
  <c r="C58" i="94"/>
  <c r="A58" i="94"/>
  <c r="E57" i="94"/>
  <c r="D57" i="94"/>
  <c r="C57" i="94"/>
  <c r="A57" i="94"/>
  <c r="E56" i="94"/>
  <c r="D56" i="94"/>
  <c r="C56" i="94"/>
  <c r="A56" i="94"/>
  <c r="E55" i="94"/>
  <c r="D55" i="94"/>
  <c r="C55" i="94"/>
  <c r="A55" i="94"/>
  <c r="E54" i="94"/>
  <c r="D54" i="94"/>
  <c r="C54" i="94"/>
  <c r="A54" i="94"/>
  <c r="E53" i="94"/>
  <c r="D53" i="94"/>
  <c r="C53" i="94"/>
  <c r="A53" i="94"/>
  <c r="E52" i="94"/>
  <c r="D52" i="94"/>
  <c r="C52" i="94"/>
  <c r="A52" i="94"/>
  <c r="E51" i="94"/>
  <c r="D51" i="94"/>
  <c r="C51" i="94"/>
  <c r="A51" i="94"/>
  <c r="E50" i="94"/>
  <c r="D50" i="94"/>
  <c r="C50" i="94"/>
  <c r="A50" i="94"/>
  <c r="E49" i="94"/>
  <c r="D49" i="94"/>
  <c r="C49" i="94"/>
  <c r="A49" i="94"/>
  <c r="E48" i="94"/>
  <c r="D48" i="94"/>
  <c r="C48" i="94"/>
  <c r="A48" i="94"/>
  <c r="E47" i="94"/>
  <c r="D47" i="94"/>
  <c r="C47" i="94"/>
  <c r="A47" i="94"/>
  <c r="E46" i="94"/>
  <c r="D46" i="94"/>
  <c r="C46" i="94"/>
  <c r="A46" i="94"/>
  <c r="E45" i="94"/>
  <c r="D45" i="94"/>
  <c r="C45" i="94"/>
  <c r="A45" i="94"/>
  <c r="E44" i="94"/>
  <c r="D44" i="94"/>
  <c r="C44" i="94"/>
  <c r="A44" i="94"/>
  <c r="E43" i="94"/>
  <c r="D43" i="94"/>
  <c r="C43" i="94"/>
  <c r="A43" i="94"/>
  <c r="E42" i="94"/>
  <c r="D42" i="94"/>
  <c r="C42" i="94"/>
  <c r="A42" i="94"/>
  <c r="E41" i="94"/>
  <c r="D41" i="94"/>
  <c r="C41" i="94"/>
  <c r="A41" i="94"/>
  <c r="E40" i="94"/>
  <c r="D40" i="94"/>
  <c r="C40" i="94"/>
  <c r="A40" i="94"/>
  <c r="E39" i="94"/>
  <c r="D39" i="94"/>
  <c r="C39" i="94"/>
  <c r="A39" i="94"/>
  <c r="E38" i="94"/>
  <c r="D38" i="94"/>
  <c r="C38" i="94"/>
  <c r="A38" i="94"/>
  <c r="E37" i="94"/>
  <c r="D37" i="94"/>
  <c r="C37" i="94"/>
  <c r="A37" i="94"/>
  <c r="E36" i="94"/>
  <c r="D36" i="94"/>
  <c r="C36" i="94"/>
  <c r="A36" i="94"/>
  <c r="E35" i="94"/>
  <c r="D35" i="94"/>
  <c r="C35" i="94"/>
  <c r="A35" i="94"/>
  <c r="E34" i="94"/>
  <c r="D34" i="94"/>
  <c r="C34" i="94"/>
  <c r="A34" i="94"/>
  <c r="E33" i="94"/>
  <c r="D33" i="94"/>
  <c r="C33" i="94"/>
  <c r="A33" i="94"/>
  <c r="E32" i="94"/>
  <c r="D32" i="94"/>
  <c r="C32" i="94"/>
  <c r="A32" i="94"/>
  <c r="E31" i="94"/>
  <c r="D31" i="94"/>
  <c r="C31" i="94"/>
  <c r="A31" i="94"/>
  <c r="E30" i="94"/>
  <c r="D30" i="94"/>
  <c r="C30" i="94"/>
  <c r="A30" i="94"/>
  <c r="E29" i="94"/>
  <c r="D29" i="94"/>
  <c r="C29" i="94"/>
  <c r="A29" i="94"/>
  <c r="E28" i="94"/>
  <c r="D28" i="94"/>
  <c r="C28" i="94"/>
  <c r="A28" i="94"/>
  <c r="E27" i="94"/>
  <c r="D27" i="94"/>
  <c r="C27" i="94"/>
  <c r="A27" i="94"/>
  <c r="E26" i="94"/>
  <c r="D26" i="94"/>
  <c r="C26" i="94"/>
  <c r="A26" i="94"/>
  <c r="E25" i="94"/>
  <c r="D25" i="94"/>
  <c r="C25" i="94"/>
  <c r="A25" i="94"/>
  <c r="E24" i="94"/>
  <c r="D24" i="94"/>
  <c r="C24" i="94"/>
  <c r="A24" i="94"/>
  <c r="E23" i="94"/>
  <c r="D23" i="94"/>
  <c r="C23" i="94"/>
  <c r="A23" i="94"/>
  <c r="E22" i="94"/>
  <c r="D22" i="94"/>
  <c r="C22" i="94"/>
  <c r="A22" i="94"/>
  <c r="E21" i="94"/>
  <c r="D21" i="94"/>
  <c r="C21" i="94"/>
  <c r="A21" i="94"/>
  <c r="E20" i="94"/>
  <c r="D20" i="94"/>
  <c r="C20" i="94"/>
  <c r="A20" i="94"/>
  <c r="E19" i="94"/>
  <c r="D19" i="94"/>
  <c r="C19" i="94"/>
  <c r="A19" i="94"/>
  <c r="E18" i="94"/>
  <c r="D18" i="94"/>
  <c r="C18" i="94"/>
  <c r="A18" i="94"/>
  <c r="E17" i="94"/>
  <c r="D17" i="94"/>
  <c r="C17" i="94"/>
  <c r="A17" i="94"/>
  <c r="E16" i="94"/>
  <c r="D16" i="94"/>
  <c r="C16" i="94"/>
  <c r="A16" i="94"/>
  <c r="E15" i="94"/>
  <c r="D15" i="94"/>
  <c r="C15" i="94"/>
  <c r="A15" i="94"/>
  <c r="E14" i="94"/>
  <c r="D14" i="94"/>
  <c r="C14" i="94"/>
  <c r="A14" i="94"/>
  <c r="E13" i="94"/>
  <c r="D13" i="94"/>
  <c r="C13" i="94"/>
  <c r="A13" i="94"/>
  <c r="E12" i="94"/>
  <c r="D12" i="94"/>
  <c r="C12" i="94"/>
  <c r="A12" i="94"/>
  <c r="E11" i="94"/>
  <c r="D11" i="94"/>
  <c r="C11" i="94"/>
  <c r="A11" i="94"/>
  <c r="E10" i="94"/>
  <c r="D10" i="94"/>
  <c r="C10" i="94"/>
  <c r="A10" i="94"/>
  <c r="E9" i="94"/>
  <c r="D9" i="94"/>
  <c r="C9" i="94"/>
  <c r="A9" i="94"/>
  <c r="E8" i="94"/>
  <c r="D8" i="94"/>
  <c r="C8" i="94"/>
  <c r="A8" i="94"/>
  <c r="E7" i="94"/>
  <c r="D7" i="94"/>
  <c r="C7" i="94"/>
  <c r="A7" i="94"/>
  <c r="E6" i="94"/>
  <c r="D6" i="94"/>
  <c r="C6" i="94"/>
  <c r="A6" i="94"/>
  <c r="E5" i="94"/>
  <c r="D5" i="94"/>
  <c r="C5" i="94"/>
  <c r="A5" i="94"/>
  <c r="E4" i="94"/>
  <c r="D4" i="94"/>
  <c r="C4" i="94"/>
  <c r="A4" i="94"/>
  <c r="E111" i="95"/>
  <c r="D111" i="95"/>
  <c r="C111" i="95"/>
  <c r="A111" i="95"/>
  <c r="E110" i="95"/>
  <c r="D110" i="95"/>
  <c r="C110" i="95"/>
  <c r="A110" i="95"/>
  <c r="E109" i="95"/>
  <c r="D109" i="95"/>
  <c r="C109" i="95"/>
  <c r="A109" i="95"/>
  <c r="E108" i="95"/>
  <c r="D108" i="95"/>
  <c r="C108" i="95"/>
  <c r="A108" i="95"/>
  <c r="E107" i="95"/>
  <c r="D107" i="95"/>
  <c r="C107" i="95"/>
  <c r="A107" i="95"/>
  <c r="E106" i="95"/>
  <c r="D106" i="95"/>
  <c r="C106" i="95"/>
  <c r="A106" i="95"/>
  <c r="E105" i="95"/>
  <c r="D105" i="95"/>
  <c r="C105" i="95"/>
  <c r="A105" i="95"/>
  <c r="E104" i="95"/>
  <c r="D104" i="95"/>
  <c r="C104" i="95"/>
  <c r="A104" i="95"/>
  <c r="E103" i="95"/>
  <c r="D103" i="95"/>
  <c r="C103" i="95"/>
  <c r="A103" i="95"/>
  <c r="E102" i="95"/>
  <c r="D102" i="95"/>
  <c r="C102" i="95"/>
  <c r="A102" i="95"/>
  <c r="E101" i="95"/>
  <c r="D101" i="95"/>
  <c r="C101" i="95"/>
  <c r="A101" i="95"/>
  <c r="E100" i="95"/>
  <c r="D100" i="95"/>
  <c r="C100" i="95"/>
  <c r="A100" i="95"/>
  <c r="E99" i="95"/>
  <c r="D99" i="95"/>
  <c r="C99" i="95"/>
  <c r="A99" i="95"/>
  <c r="E98" i="95"/>
  <c r="D98" i="95"/>
  <c r="C98" i="95"/>
  <c r="A98" i="95"/>
  <c r="E97" i="95"/>
  <c r="D97" i="95"/>
  <c r="C97" i="95"/>
  <c r="A97" i="95"/>
  <c r="E96" i="95"/>
  <c r="D96" i="95"/>
  <c r="C96" i="95"/>
  <c r="A96" i="95"/>
  <c r="E95" i="95"/>
  <c r="D95" i="95"/>
  <c r="C95" i="95"/>
  <c r="A95" i="95"/>
  <c r="E94" i="95"/>
  <c r="D94" i="95"/>
  <c r="C94" i="95"/>
  <c r="A94" i="95"/>
  <c r="E93" i="95"/>
  <c r="D93" i="95"/>
  <c r="C93" i="95"/>
  <c r="A93" i="95"/>
  <c r="E92" i="95"/>
  <c r="D92" i="95"/>
  <c r="C92" i="95"/>
  <c r="A92" i="95"/>
  <c r="E91" i="95"/>
  <c r="D91" i="95"/>
  <c r="C91" i="95"/>
  <c r="A91" i="95"/>
  <c r="E90" i="95"/>
  <c r="D90" i="95"/>
  <c r="C90" i="95"/>
  <c r="A90" i="95"/>
  <c r="E89" i="95"/>
  <c r="D89" i="95"/>
  <c r="C89" i="95"/>
  <c r="A89" i="95"/>
  <c r="E88" i="95"/>
  <c r="D88" i="95"/>
  <c r="C88" i="95"/>
  <c r="A88" i="95"/>
  <c r="E87" i="95"/>
  <c r="D87" i="95"/>
  <c r="C87" i="95"/>
  <c r="A87" i="95"/>
  <c r="E86" i="95"/>
  <c r="D86" i="95"/>
  <c r="C86" i="95"/>
  <c r="A86" i="95"/>
  <c r="E85" i="95"/>
  <c r="D85" i="95"/>
  <c r="C85" i="95"/>
  <c r="A85" i="95"/>
  <c r="E84" i="95"/>
  <c r="D84" i="95"/>
  <c r="C84" i="95"/>
  <c r="A84" i="95"/>
  <c r="E83" i="95"/>
  <c r="D83" i="95"/>
  <c r="C83" i="95"/>
  <c r="A83" i="95"/>
  <c r="E82" i="95"/>
  <c r="D82" i="95"/>
  <c r="C82" i="95"/>
  <c r="A82" i="95"/>
  <c r="E81" i="95"/>
  <c r="D81" i="95"/>
  <c r="C81" i="95"/>
  <c r="A81" i="95"/>
  <c r="E80" i="95"/>
  <c r="D80" i="95"/>
  <c r="C80" i="95"/>
  <c r="A80" i="95"/>
  <c r="E79" i="95"/>
  <c r="D79" i="95"/>
  <c r="C79" i="95"/>
  <c r="A79" i="95"/>
  <c r="E78" i="95"/>
  <c r="D78" i="95"/>
  <c r="C78" i="95"/>
  <c r="A78" i="95"/>
  <c r="E77" i="95"/>
  <c r="D77" i="95"/>
  <c r="C77" i="95"/>
  <c r="A77" i="95"/>
  <c r="E76" i="95"/>
  <c r="D76" i="95"/>
  <c r="C76" i="95"/>
  <c r="A76" i="95"/>
  <c r="E75" i="95"/>
  <c r="D75" i="95"/>
  <c r="C75" i="95"/>
  <c r="A75" i="95"/>
  <c r="E74" i="95"/>
  <c r="D74" i="95"/>
  <c r="C74" i="95"/>
  <c r="A74" i="95"/>
  <c r="E73" i="95"/>
  <c r="D73" i="95"/>
  <c r="C73" i="95"/>
  <c r="A73" i="95"/>
  <c r="E72" i="95"/>
  <c r="D72" i="95"/>
  <c r="C72" i="95"/>
  <c r="A72" i="95"/>
  <c r="E71" i="95"/>
  <c r="D71" i="95"/>
  <c r="C71" i="95"/>
  <c r="A71" i="95"/>
  <c r="E70" i="95"/>
  <c r="D70" i="95"/>
  <c r="C70" i="95"/>
  <c r="A70" i="95"/>
  <c r="E69" i="95"/>
  <c r="D69" i="95"/>
  <c r="C69" i="95"/>
  <c r="A69" i="95"/>
  <c r="E68" i="95"/>
  <c r="D68" i="95"/>
  <c r="C68" i="95"/>
  <c r="A68" i="95"/>
  <c r="E67" i="95"/>
  <c r="D67" i="95"/>
  <c r="C67" i="95"/>
  <c r="A67" i="95"/>
  <c r="E66" i="95"/>
  <c r="D66" i="95"/>
  <c r="C66" i="95"/>
  <c r="A66" i="95"/>
  <c r="E65" i="95"/>
  <c r="D65" i="95"/>
  <c r="C65" i="95"/>
  <c r="A65" i="95"/>
  <c r="E64" i="95"/>
  <c r="D64" i="95"/>
  <c r="C64" i="95"/>
  <c r="A64" i="95"/>
  <c r="E63" i="95"/>
  <c r="D63" i="95"/>
  <c r="C63" i="95"/>
  <c r="A63" i="95"/>
  <c r="E62" i="95"/>
  <c r="D62" i="95"/>
  <c r="C62" i="95"/>
  <c r="A62" i="95"/>
  <c r="E61" i="95"/>
  <c r="D61" i="95"/>
  <c r="C61" i="95"/>
  <c r="A61" i="95"/>
  <c r="E60" i="95"/>
  <c r="D60" i="95"/>
  <c r="C60" i="95"/>
  <c r="A60" i="95"/>
  <c r="E59" i="95"/>
  <c r="D59" i="95"/>
  <c r="C59" i="95"/>
  <c r="A59" i="95"/>
  <c r="E58" i="95"/>
  <c r="D58" i="95"/>
  <c r="C58" i="95"/>
  <c r="A58" i="95"/>
  <c r="E57" i="95"/>
  <c r="D57" i="95"/>
  <c r="C57" i="95"/>
  <c r="A57" i="95"/>
  <c r="E56" i="95"/>
  <c r="D56" i="95"/>
  <c r="C56" i="95"/>
  <c r="A56" i="95"/>
  <c r="E55" i="95"/>
  <c r="D55" i="95"/>
  <c r="C55" i="95"/>
  <c r="A55" i="95"/>
  <c r="E54" i="95"/>
  <c r="D54" i="95"/>
  <c r="C54" i="95"/>
  <c r="A54" i="95"/>
  <c r="E53" i="95"/>
  <c r="D53" i="95"/>
  <c r="C53" i="95"/>
  <c r="A53" i="95"/>
  <c r="E52" i="95"/>
  <c r="D52" i="95"/>
  <c r="C52" i="95"/>
  <c r="A52" i="95"/>
  <c r="E51" i="95"/>
  <c r="D51" i="95"/>
  <c r="C51" i="95"/>
  <c r="A51" i="95"/>
  <c r="E50" i="95"/>
  <c r="D50" i="95"/>
  <c r="C50" i="95"/>
  <c r="A50" i="95"/>
  <c r="E49" i="95"/>
  <c r="D49" i="95"/>
  <c r="C49" i="95"/>
  <c r="A49" i="95"/>
  <c r="E48" i="95"/>
  <c r="D48" i="95"/>
  <c r="C48" i="95"/>
  <c r="A48" i="95"/>
  <c r="E47" i="95"/>
  <c r="D47" i="95"/>
  <c r="C47" i="95"/>
  <c r="A47" i="95"/>
  <c r="E46" i="95"/>
  <c r="D46" i="95"/>
  <c r="C46" i="95"/>
  <c r="A46" i="95"/>
  <c r="E45" i="95"/>
  <c r="D45" i="95"/>
  <c r="C45" i="95"/>
  <c r="A45" i="95"/>
  <c r="E44" i="95"/>
  <c r="D44" i="95"/>
  <c r="C44" i="95"/>
  <c r="A44" i="95"/>
  <c r="E43" i="95"/>
  <c r="D43" i="95"/>
  <c r="C43" i="95"/>
  <c r="A43" i="95"/>
  <c r="E42" i="95"/>
  <c r="D42" i="95"/>
  <c r="C42" i="95"/>
  <c r="A42" i="95"/>
  <c r="E41" i="95"/>
  <c r="D41" i="95"/>
  <c r="C41" i="95"/>
  <c r="A41" i="95"/>
  <c r="E40" i="95"/>
  <c r="D40" i="95"/>
  <c r="C40" i="95"/>
  <c r="A40" i="95"/>
  <c r="E39" i="95"/>
  <c r="D39" i="95"/>
  <c r="C39" i="95"/>
  <c r="A39" i="95"/>
  <c r="E38" i="95"/>
  <c r="D38" i="95"/>
  <c r="C38" i="95"/>
  <c r="A38" i="95"/>
  <c r="E37" i="95"/>
  <c r="D37" i="95"/>
  <c r="C37" i="95"/>
  <c r="A37" i="95"/>
  <c r="E36" i="95"/>
  <c r="D36" i="95"/>
  <c r="C36" i="95"/>
  <c r="A36" i="95"/>
  <c r="E35" i="95"/>
  <c r="D35" i="95"/>
  <c r="C35" i="95"/>
  <c r="A35" i="95"/>
  <c r="E34" i="95"/>
  <c r="D34" i="95"/>
  <c r="C34" i="95"/>
  <c r="A34" i="95"/>
  <c r="E33" i="95"/>
  <c r="D33" i="95"/>
  <c r="C33" i="95"/>
  <c r="A33" i="95"/>
  <c r="E32" i="95"/>
  <c r="D32" i="95"/>
  <c r="C32" i="95"/>
  <c r="A32" i="95"/>
  <c r="E31" i="95"/>
  <c r="D31" i="95"/>
  <c r="C31" i="95"/>
  <c r="A31" i="95"/>
  <c r="E30" i="95"/>
  <c r="D30" i="95"/>
  <c r="C30" i="95"/>
  <c r="A30" i="95"/>
  <c r="E29" i="95"/>
  <c r="D29" i="95"/>
  <c r="C29" i="95"/>
  <c r="A29" i="95"/>
  <c r="E28" i="95"/>
  <c r="D28" i="95"/>
  <c r="C28" i="95"/>
  <c r="A28" i="95"/>
  <c r="E27" i="95"/>
  <c r="D27" i="95"/>
  <c r="C27" i="95"/>
  <c r="A27" i="95"/>
  <c r="E26" i="95"/>
  <c r="D26" i="95"/>
  <c r="C26" i="95"/>
  <c r="A26" i="95"/>
  <c r="E25" i="95"/>
  <c r="D25" i="95"/>
  <c r="C25" i="95"/>
  <c r="A25" i="95"/>
  <c r="E24" i="95"/>
  <c r="D24" i="95"/>
  <c r="C24" i="95"/>
  <c r="A24" i="95"/>
  <c r="E23" i="95"/>
  <c r="D23" i="95"/>
  <c r="C23" i="95"/>
  <c r="A23" i="95"/>
  <c r="E22" i="95"/>
  <c r="D22" i="95"/>
  <c r="C22" i="95"/>
  <c r="A22" i="95"/>
  <c r="E21" i="95"/>
  <c r="D21" i="95"/>
  <c r="C21" i="95"/>
  <c r="A21" i="95"/>
  <c r="E20" i="95"/>
  <c r="D20" i="95"/>
  <c r="C20" i="95"/>
  <c r="A20" i="95"/>
  <c r="E19" i="95"/>
  <c r="D19" i="95"/>
  <c r="C19" i="95"/>
  <c r="A19" i="95"/>
  <c r="E18" i="95"/>
  <c r="D18" i="95"/>
  <c r="C18" i="95"/>
  <c r="A18" i="95"/>
  <c r="E17" i="95"/>
  <c r="D17" i="95"/>
  <c r="C17" i="95"/>
  <c r="A17" i="95"/>
  <c r="E16" i="95"/>
  <c r="D16" i="95"/>
  <c r="C16" i="95"/>
  <c r="A16" i="95"/>
  <c r="E15" i="95"/>
  <c r="D15" i="95"/>
  <c r="C15" i="95"/>
  <c r="A15" i="95"/>
  <c r="E14" i="95"/>
  <c r="D14" i="95"/>
  <c r="C14" i="95"/>
  <c r="A14" i="95"/>
  <c r="E13" i="95"/>
  <c r="D13" i="95"/>
  <c r="C13" i="95"/>
  <c r="A13" i="95"/>
  <c r="E12" i="95"/>
  <c r="D12" i="95"/>
  <c r="C12" i="95"/>
  <c r="A12" i="95"/>
  <c r="E11" i="95"/>
  <c r="D11" i="95"/>
  <c r="C11" i="95"/>
  <c r="A11" i="95"/>
  <c r="E10" i="95"/>
  <c r="D10" i="95"/>
  <c r="C10" i="95"/>
  <c r="A10" i="95"/>
  <c r="E9" i="95"/>
  <c r="D9" i="95"/>
  <c r="C9" i="95"/>
  <c r="A9" i="95"/>
  <c r="E8" i="95"/>
  <c r="D8" i="95"/>
  <c r="C8" i="95"/>
  <c r="A8" i="95"/>
  <c r="E7" i="95"/>
  <c r="D7" i="95"/>
  <c r="C7" i="95"/>
  <c r="A7" i="95"/>
  <c r="E6" i="95"/>
  <c r="D6" i="95"/>
  <c r="C6" i="95"/>
  <c r="A6" i="95"/>
  <c r="E5" i="95"/>
  <c r="D5" i="95"/>
  <c r="C5" i="95"/>
  <c r="A5" i="95"/>
  <c r="E4" i="95"/>
  <c r="D4" i="95"/>
  <c r="C4" i="95"/>
  <c r="A4" i="95"/>
  <c r="E111" i="96"/>
  <c r="D111" i="96"/>
  <c r="C111" i="96"/>
  <c r="A111" i="96"/>
  <c r="E110" i="96"/>
  <c r="D110" i="96"/>
  <c r="C110" i="96"/>
  <c r="A110" i="96"/>
  <c r="E109" i="96"/>
  <c r="D109" i="96"/>
  <c r="C109" i="96"/>
  <c r="A109" i="96"/>
  <c r="E108" i="96"/>
  <c r="D108" i="96"/>
  <c r="C108" i="96"/>
  <c r="A108" i="96"/>
  <c r="E107" i="96"/>
  <c r="D107" i="96"/>
  <c r="C107" i="96"/>
  <c r="A107" i="96"/>
  <c r="E106" i="96"/>
  <c r="D106" i="96"/>
  <c r="C106" i="96"/>
  <c r="A106" i="96"/>
  <c r="E105" i="96"/>
  <c r="D105" i="96"/>
  <c r="C105" i="96"/>
  <c r="A105" i="96"/>
  <c r="E104" i="96"/>
  <c r="D104" i="96"/>
  <c r="C104" i="96"/>
  <c r="A104" i="96"/>
  <c r="E103" i="96"/>
  <c r="D103" i="96"/>
  <c r="C103" i="96"/>
  <c r="A103" i="96"/>
  <c r="E102" i="96"/>
  <c r="D102" i="96"/>
  <c r="C102" i="96"/>
  <c r="A102" i="96"/>
  <c r="E101" i="96"/>
  <c r="D101" i="96"/>
  <c r="C101" i="96"/>
  <c r="A101" i="96"/>
  <c r="E100" i="96"/>
  <c r="D100" i="96"/>
  <c r="C100" i="96"/>
  <c r="A100" i="96"/>
  <c r="E99" i="96"/>
  <c r="D99" i="96"/>
  <c r="C99" i="96"/>
  <c r="A99" i="96"/>
  <c r="E98" i="96"/>
  <c r="D98" i="96"/>
  <c r="C98" i="96"/>
  <c r="A98" i="96"/>
  <c r="E97" i="96"/>
  <c r="D97" i="96"/>
  <c r="C97" i="96"/>
  <c r="A97" i="96"/>
  <c r="E96" i="96"/>
  <c r="D96" i="96"/>
  <c r="C96" i="96"/>
  <c r="A96" i="96"/>
  <c r="E95" i="96"/>
  <c r="D95" i="96"/>
  <c r="C95" i="96"/>
  <c r="A95" i="96"/>
  <c r="E94" i="96"/>
  <c r="D94" i="96"/>
  <c r="C94" i="96"/>
  <c r="A94" i="96"/>
  <c r="E93" i="96"/>
  <c r="D93" i="96"/>
  <c r="C93" i="96"/>
  <c r="A93" i="96"/>
  <c r="E92" i="96"/>
  <c r="D92" i="96"/>
  <c r="C92" i="96"/>
  <c r="A92" i="96"/>
  <c r="E91" i="96"/>
  <c r="D91" i="96"/>
  <c r="C91" i="96"/>
  <c r="A91" i="96"/>
  <c r="E90" i="96"/>
  <c r="D90" i="96"/>
  <c r="C90" i="96"/>
  <c r="A90" i="96"/>
  <c r="E89" i="96"/>
  <c r="D89" i="96"/>
  <c r="C89" i="96"/>
  <c r="A89" i="96"/>
  <c r="E88" i="96"/>
  <c r="D88" i="96"/>
  <c r="C88" i="96"/>
  <c r="A88" i="96"/>
  <c r="E87" i="96"/>
  <c r="D87" i="96"/>
  <c r="C87" i="96"/>
  <c r="A87" i="96"/>
  <c r="E86" i="96"/>
  <c r="D86" i="96"/>
  <c r="C86" i="96"/>
  <c r="A86" i="96"/>
  <c r="E85" i="96"/>
  <c r="D85" i="96"/>
  <c r="C85" i="96"/>
  <c r="A85" i="96"/>
  <c r="E84" i="96"/>
  <c r="D84" i="96"/>
  <c r="C84" i="96"/>
  <c r="A84" i="96"/>
  <c r="E83" i="96"/>
  <c r="D83" i="96"/>
  <c r="C83" i="96"/>
  <c r="A83" i="96"/>
  <c r="E82" i="96"/>
  <c r="D82" i="96"/>
  <c r="C82" i="96"/>
  <c r="A82" i="96"/>
  <c r="E81" i="96"/>
  <c r="D81" i="96"/>
  <c r="C81" i="96"/>
  <c r="A81" i="96"/>
  <c r="E80" i="96"/>
  <c r="D80" i="96"/>
  <c r="C80" i="96"/>
  <c r="A80" i="96"/>
  <c r="E79" i="96"/>
  <c r="D79" i="96"/>
  <c r="C79" i="96"/>
  <c r="A79" i="96"/>
  <c r="E78" i="96"/>
  <c r="D78" i="96"/>
  <c r="C78" i="96"/>
  <c r="A78" i="96"/>
  <c r="E77" i="96"/>
  <c r="D77" i="96"/>
  <c r="C77" i="96"/>
  <c r="A77" i="96"/>
  <c r="E76" i="96"/>
  <c r="D76" i="96"/>
  <c r="C76" i="96"/>
  <c r="A76" i="96"/>
  <c r="E75" i="96"/>
  <c r="D75" i="96"/>
  <c r="C75" i="96"/>
  <c r="A75" i="96"/>
  <c r="E74" i="96"/>
  <c r="D74" i="96"/>
  <c r="C74" i="96"/>
  <c r="A74" i="96"/>
  <c r="E73" i="96"/>
  <c r="D73" i="96"/>
  <c r="C73" i="96"/>
  <c r="A73" i="96"/>
  <c r="E72" i="96"/>
  <c r="D72" i="96"/>
  <c r="C72" i="96"/>
  <c r="A72" i="96"/>
  <c r="E71" i="96"/>
  <c r="D71" i="96"/>
  <c r="C71" i="96"/>
  <c r="A71" i="96"/>
  <c r="E70" i="96"/>
  <c r="D70" i="96"/>
  <c r="C70" i="96"/>
  <c r="A70" i="96"/>
  <c r="E69" i="96"/>
  <c r="D69" i="96"/>
  <c r="C69" i="96"/>
  <c r="A69" i="96"/>
  <c r="E68" i="96"/>
  <c r="D68" i="96"/>
  <c r="C68" i="96"/>
  <c r="A68" i="96"/>
  <c r="E67" i="96"/>
  <c r="D67" i="96"/>
  <c r="C67" i="96"/>
  <c r="A67" i="96"/>
  <c r="E66" i="96"/>
  <c r="D66" i="96"/>
  <c r="C66" i="96"/>
  <c r="A66" i="96"/>
  <c r="E65" i="96"/>
  <c r="D65" i="96"/>
  <c r="C65" i="96"/>
  <c r="A65" i="96"/>
  <c r="E64" i="96"/>
  <c r="D64" i="96"/>
  <c r="C64" i="96"/>
  <c r="A64" i="96"/>
  <c r="E63" i="96"/>
  <c r="D63" i="96"/>
  <c r="C63" i="96"/>
  <c r="A63" i="96"/>
  <c r="E62" i="96"/>
  <c r="D62" i="96"/>
  <c r="C62" i="96"/>
  <c r="A62" i="96"/>
  <c r="E61" i="96"/>
  <c r="D61" i="96"/>
  <c r="C61" i="96"/>
  <c r="A61" i="96"/>
  <c r="E60" i="96"/>
  <c r="D60" i="96"/>
  <c r="C60" i="96"/>
  <c r="A60" i="96"/>
  <c r="E59" i="96"/>
  <c r="D59" i="96"/>
  <c r="C59" i="96"/>
  <c r="A59" i="96"/>
  <c r="E58" i="96"/>
  <c r="D58" i="96"/>
  <c r="C58" i="96"/>
  <c r="A58" i="96"/>
  <c r="E57" i="96"/>
  <c r="D57" i="96"/>
  <c r="C57" i="96"/>
  <c r="A57" i="96"/>
  <c r="E56" i="96"/>
  <c r="D56" i="96"/>
  <c r="C56" i="96"/>
  <c r="A56" i="96"/>
  <c r="E55" i="96"/>
  <c r="D55" i="96"/>
  <c r="C55" i="96"/>
  <c r="A55" i="96"/>
  <c r="E54" i="96"/>
  <c r="D54" i="96"/>
  <c r="C54" i="96"/>
  <c r="A54" i="96"/>
  <c r="E53" i="96"/>
  <c r="D53" i="96"/>
  <c r="C53" i="96"/>
  <c r="A53" i="96"/>
  <c r="E52" i="96"/>
  <c r="D52" i="96"/>
  <c r="C52" i="96"/>
  <c r="A52" i="96"/>
  <c r="E51" i="96"/>
  <c r="D51" i="96"/>
  <c r="C51" i="96"/>
  <c r="A51" i="96"/>
  <c r="E50" i="96"/>
  <c r="D50" i="96"/>
  <c r="C50" i="96"/>
  <c r="A50" i="96"/>
  <c r="E49" i="96"/>
  <c r="D49" i="96"/>
  <c r="C49" i="96"/>
  <c r="A49" i="96"/>
  <c r="E48" i="96"/>
  <c r="D48" i="96"/>
  <c r="C48" i="96"/>
  <c r="A48" i="96"/>
  <c r="E47" i="96"/>
  <c r="D47" i="96"/>
  <c r="C47" i="96"/>
  <c r="A47" i="96"/>
  <c r="E46" i="96"/>
  <c r="D46" i="96"/>
  <c r="C46" i="96"/>
  <c r="A46" i="96"/>
  <c r="E45" i="96"/>
  <c r="D45" i="96"/>
  <c r="C45" i="96"/>
  <c r="A45" i="96"/>
  <c r="E44" i="96"/>
  <c r="D44" i="96"/>
  <c r="C44" i="96"/>
  <c r="A44" i="96"/>
  <c r="E43" i="96"/>
  <c r="D43" i="96"/>
  <c r="C43" i="96"/>
  <c r="A43" i="96"/>
  <c r="E42" i="96"/>
  <c r="D42" i="96"/>
  <c r="C42" i="96"/>
  <c r="A42" i="96"/>
  <c r="E41" i="96"/>
  <c r="D41" i="96"/>
  <c r="C41" i="96"/>
  <c r="A41" i="96"/>
  <c r="E40" i="96"/>
  <c r="D40" i="96"/>
  <c r="C40" i="96"/>
  <c r="A40" i="96"/>
  <c r="E39" i="96"/>
  <c r="D39" i="96"/>
  <c r="C39" i="96"/>
  <c r="A39" i="96"/>
  <c r="E38" i="96"/>
  <c r="D38" i="96"/>
  <c r="C38" i="96"/>
  <c r="A38" i="96"/>
  <c r="E37" i="96"/>
  <c r="D37" i="96"/>
  <c r="C37" i="96"/>
  <c r="A37" i="96"/>
  <c r="E36" i="96"/>
  <c r="D36" i="96"/>
  <c r="C36" i="96"/>
  <c r="A36" i="96"/>
  <c r="E35" i="96"/>
  <c r="D35" i="96"/>
  <c r="C35" i="96"/>
  <c r="A35" i="96"/>
  <c r="E34" i="96"/>
  <c r="D34" i="96"/>
  <c r="C34" i="96"/>
  <c r="A34" i="96"/>
  <c r="E33" i="96"/>
  <c r="D33" i="96"/>
  <c r="C33" i="96"/>
  <c r="A33" i="96"/>
  <c r="E32" i="96"/>
  <c r="D32" i="96"/>
  <c r="C32" i="96"/>
  <c r="A32" i="96"/>
  <c r="E31" i="96"/>
  <c r="D31" i="96"/>
  <c r="C31" i="96"/>
  <c r="A31" i="96"/>
  <c r="E30" i="96"/>
  <c r="D30" i="96"/>
  <c r="C30" i="96"/>
  <c r="A30" i="96"/>
  <c r="E29" i="96"/>
  <c r="D29" i="96"/>
  <c r="C29" i="96"/>
  <c r="A29" i="96"/>
  <c r="E28" i="96"/>
  <c r="D28" i="96"/>
  <c r="C28" i="96"/>
  <c r="A28" i="96"/>
  <c r="E27" i="96"/>
  <c r="D27" i="96"/>
  <c r="C27" i="96"/>
  <c r="A27" i="96"/>
  <c r="E26" i="96"/>
  <c r="D26" i="96"/>
  <c r="C26" i="96"/>
  <c r="A26" i="96"/>
  <c r="E25" i="96"/>
  <c r="D25" i="96"/>
  <c r="C25" i="96"/>
  <c r="A25" i="96"/>
  <c r="E24" i="96"/>
  <c r="D24" i="96"/>
  <c r="C24" i="96"/>
  <c r="A24" i="96"/>
  <c r="E23" i="96"/>
  <c r="D23" i="96"/>
  <c r="C23" i="96"/>
  <c r="A23" i="96"/>
  <c r="E22" i="96"/>
  <c r="D22" i="96"/>
  <c r="C22" i="96"/>
  <c r="A22" i="96"/>
  <c r="E21" i="96"/>
  <c r="D21" i="96"/>
  <c r="C21" i="96"/>
  <c r="A21" i="96"/>
  <c r="E20" i="96"/>
  <c r="D20" i="96"/>
  <c r="C20" i="96"/>
  <c r="A20" i="96"/>
  <c r="E19" i="96"/>
  <c r="D19" i="96"/>
  <c r="C19" i="96"/>
  <c r="A19" i="96"/>
  <c r="E18" i="96"/>
  <c r="D18" i="96"/>
  <c r="C18" i="96"/>
  <c r="A18" i="96"/>
  <c r="E17" i="96"/>
  <c r="D17" i="96"/>
  <c r="C17" i="96"/>
  <c r="A17" i="96"/>
  <c r="E16" i="96"/>
  <c r="D16" i="96"/>
  <c r="C16" i="96"/>
  <c r="A16" i="96"/>
  <c r="E15" i="96"/>
  <c r="D15" i="96"/>
  <c r="C15" i="96"/>
  <c r="A15" i="96"/>
  <c r="E14" i="96"/>
  <c r="D14" i="96"/>
  <c r="C14" i="96"/>
  <c r="A14" i="96"/>
  <c r="E13" i="96"/>
  <c r="D13" i="96"/>
  <c r="C13" i="96"/>
  <c r="A13" i="96"/>
  <c r="E12" i="96"/>
  <c r="D12" i="96"/>
  <c r="C12" i="96"/>
  <c r="A12" i="96"/>
  <c r="E11" i="96"/>
  <c r="D11" i="96"/>
  <c r="C11" i="96"/>
  <c r="A11" i="96"/>
  <c r="E10" i="96"/>
  <c r="D10" i="96"/>
  <c r="C10" i="96"/>
  <c r="A10" i="96"/>
  <c r="E9" i="96"/>
  <c r="D9" i="96"/>
  <c r="C9" i="96"/>
  <c r="A9" i="96"/>
  <c r="E8" i="96"/>
  <c r="D8" i="96"/>
  <c r="C8" i="96"/>
  <c r="A8" i="96"/>
  <c r="E7" i="96"/>
  <c r="D7" i="96"/>
  <c r="C7" i="96"/>
  <c r="A7" i="96"/>
  <c r="E6" i="96"/>
  <c r="D6" i="96"/>
  <c r="C6" i="96"/>
  <c r="A6" i="96"/>
  <c r="E5" i="96"/>
  <c r="D5" i="96"/>
  <c r="C5" i="96"/>
  <c r="A5" i="96"/>
  <c r="E4" i="96"/>
  <c r="D4" i="96"/>
  <c r="C4" i="96"/>
  <c r="A4" i="96"/>
  <c r="E111" i="97"/>
  <c r="D111" i="97"/>
  <c r="C111" i="97"/>
  <c r="A111" i="97"/>
  <c r="E110" i="97"/>
  <c r="D110" i="97"/>
  <c r="C110" i="97"/>
  <c r="A110" i="97"/>
  <c r="E109" i="97"/>
  <c r="D109" i="97"/>
  <c r="C109" i="97"/>
  <c r="A109" i="97"/>
  <c r="E108" i="97"/>
  <c r="D108" i="97"/>
  <c r="C108" i="97"/>
  <c r="A108" i="97"/>
  <c r="E107" i="97"/>
  <c r="D107" i="97"/>
  <c r="C107" i="97"/>
  <c r="A107" i="97"/>
  <c r="E106" i="97"/>
  <c r="D106" i="97"/>
  <c r="C106" i="97"/>
  <c r="A106" i="97"/>
  <c r="E105" i="97"/>
  <c r="D105" i="97"/>
  <c r="C105" i="97"/>
  <c r="A105" i="97"/>
  <c r="E104" i="97"/>
  <c r="D104" i="97"/>
  <c r="C104" i="97"/>
  <c r="A104" i="97"/>
  <c r="E103" i="97"/>
  <c r="D103" i="97"/>
  <c r="C103" i="97"/>
  <c r="A103" i="97"/>
  <c r="E102" i="97"/>
  <c r="D102" i="97"/>
  <c r="C102" i="97"/>
  <c r="A102" i="97"/>
  <c r="E101" i="97"/>
  <c r="D101" i="97"/>
  <c r="C101" i="97"/>
  <c r="A101" i="97"/>
  <c r="E100" i="97"/>
  <c r="D100" i="97"/>
  <c r="C100" i="97"/>
  <c r="A100" i="97"/>
  <c r="E99" i="97"/>
  <c r="D99" i="97"/>
  <c r="C99" i="97"/>
  <c r="A99" i="97"/>
  <c r="E98" i="97"/>
  <c r="D98" i="97"/>
  <c r="C98" i="97"/>
  <c r="A98" i="97"/>
  <c r="E97" i="97"/>
  <c r="D97" i="97"/>
  <c r="C97" i="97"/>
  <c r="A97" i="97"/>
  <c r="E96" i="97"/>
  <c r="D96" i="97"/>
  <c r="C96" i="97"/>
  <c r="A96" i="97"/>
  <c r="E95" i="97"/>
  <c r="D95" i="97"/>
  <c r="C95" i="97"/>
  <c r="A95" i="97"/>
  <c r="E94" i="97"/>
  <c r="D94" i="97"/>
  <c r="C94" i="97"/>
  <c r="A94" i="97"/>
  <c r="E93" i="97"/>
  <c r="D93" i="97"/>
  <c r="C93" i="97"/>
  <c r="A93" i="97"/>
  <c r="E92" i="97"/>
  <c r="D92" i="97"/>
  <c r="C92" i="97"/>
  <c r="A92" i="97"/>
  <c r="E91" i="97"/>
  <c r="D91" i="97"/>
  <c r="C91" i="97"/>
  <c r="A91" i="97"/>
  <c r="E90" i="97"/>
  <c r="D90" i="97"/>
  <c r="C90" i="97"/>
  <c r="A90" i="97"/>
  <c r="E89" i="97"/>
  <c r="D89" i="97"/>
  <c r="C89" i="97"/>
  <c r="A89" i="97"/>
  <c r="E88" i="97"/>
  <c r="D88" i="97"/>
  <c r="C88" i="97"/>
  <c r="A88" i="97"/>
  <c r="E87" i="97"/>
  <c r="D87" i="97"/>
  <c r="C87" i="97"/>
  <c r="A87" i="97"/>
  <c r="E86" i="97"/>
  <c r="D86" i="97"/>
  <c r="C86" i="97"/>
  <c r="A86" i="97"/>
  <c r="E85" i="97"/>
  <c r="D85" i="97"/>
  <c r="C85" i="97"/>
  <c r="A85" i="97"/>
  <c r="E84" i="97"/>
  <c r="D84" i="97"/>
  <c r="C84" i="97"/>
  <c r="A84" i="97"/>
  <c r="E83" i="97"/>
  <c r="D83" i="97"/>
  <c r="C83" i="97"/>
  <c r="A83" i="97"/>
  <c r="E82" i="97"/>
  <c r="D82" i="97"/>
  <c r="C82" i="97"/>
  <c r="A82" i="97"/>
  <c r="E81" i="97"/>
  <c r="D81" i="97"/>
  <c r="C81" i="97"/>
  <c r="A81" i="97"/>
  <c r="E80" i="97"/>
  <c r="D80" i="97"/>
  <c r="C80" i="97"/>
  <c r="A80" i="97"/>
  <c r="E79" i="97"/>
  <c r="D79" i="97"/>
  <c r="C79" i="97"/>
  <c r="A79" i="97"/>
  <c r="E78" i="97"/>
  <c r="D78" i="97"/>
  <c r="C78" i="97"/>
  <c r="A78" i="97"/>
  <c r="E77" i="97"/>
  <c r="D77" i="97"/>
  <c r="C77" i="97"/>
  <c r="A77" i="97"/>
  <c r="E76" i="97"/>
  <c r="D76" i="97"/>
  <c r="C76" i="97"/>
  <c r="A76" i="97"/>
  <c r="E75" i="97"/>
  <c r="D75" i="97"/>
  <c r="C75" i="97"/>
  <c r="A75" i="97"/>
  <c r="E74" i="97"/>
  <c r="D74" i="97"/>
  <c r="C74" i="97"/>
  <c r="A74" i="97"/>
  <c r="E73" i="97"/>
  <c r="D73" i="97"/>
  <c r="C73" i="97"/>
  <c r="A73" i="97"/>
  <c r="E72" i="97"/>
  <c r="D72" i="97"/>
  <c r="C72" i="97"/>
  <c r="A72" i="97"/>
  <c r="E71" i="97"/>
  <c r="D71" i="97"/>
  <c r="C71" i="97"/>
  <c r="A71" i="97"/>
  <c r="E70" i="97"/>
  <c r="D70" i="97"/>
  <c r="C70" i="97"/>
  <c r="A70" i="97"/>
  <c r="E69" i="97"/>
  <c r="D69" i="97"/>
  <c r="C69" i="97"/>
  <c r="A69" i="97"/>
  <c r="E68" i="97"/>
  <c r="D68" i="97"/>
  <c r="C68" i="97"/>
  <c r="A68" i="97"/>
  <c r="E67" i="97"/>
  <c r="D67" i="97"/>
  <c r="C67" i="97"/>
  <c r="A67" i="97"/>
  <c r="E66" i="97"/>
  <c r="D66" i="97"/>
  <c r="C66" i="97"/>
  <c r="A66" i="97"/>
  <c r="E65" i="97"/>
  <c r="D65" i="97"/>
  <c r="C65" i="97"/>
  <c r="A65" i="97"/>
  <c r="E64" i="97"/>
  <c r="D64" i="97"/>
  <c r="C64" i="97"/>
  <c r="A64" i="97"/>
  <c r="E63" i="97"/>
  <c r="D63" i="97"/>
  <c r="C63" i="97"/>
  <c r="A63" i="97"/>
  <c r="E62" i="97"/>
  <c r="D62" i="97"/>
  <c r="C62" i="97"/>
  <c r="A62" i="97"/>
  <c r="E61" i="97"/>
  <c r="D61" i="97"/>
  <c r="C61" i="97"/>
  <c r="A61" i="97"/>
  <c r="E60" i="97"/>
  <c r="D60" i="97"/>
  <c r="C60" i="97"/>
  <c r="A60" i="97"/>
  <c r="E59" i="97"/>
  <c r="D59" i="97"/>
  <c r="C59" i="97"/>
  <c r="A59" i="97"/>
  <c r="E58" i="97"/>
  <c r="D58" i="97"/>
  <c r="C58" i="97"/>
  <c r="A58" i="97"/>
  <c r="E57" i="97"/>
  <c r="D57" i="97"/>
  <c r="C57" i="97"/>
  <c r="A57" i="97"/>
  <c r="E56" i="97"/>
  <c r="D56" i="97"/>
  <c r="C56" i="97"/>
  <c r="A56" i="97"/>
  <c r="E55" i="97"/>
  <c r="D55" i="97"/>
  <c r="C55" i="97"/>
  <c r="A55" i="97"/>
  <c r="E54" i="97"/>
  <c r="D54" i="97"/>
  <c r="C54" i="97"/>
  <c r="A54" i="97"/>
  <c r="E53" i="97"/>
  <c r="D53" i="97"/>
  <c r="C53" i="97"/>
  <c r="A53" i="97"/>
  <c r="E52" i="97"/>
  <c r="D52" i="97"/>
  <c r="C52" i="97"/>
  <c r="A52" i="97"/>
  <c r="E51" i="97"/>
  <c r="D51" i="97"/>
  <c r="C51" i="97"/>
  <c r="A51" i="97"/>
  <c r="E50" i="97"/>
  <c r="D50" i="97"/>
  <c r="C50" i="97"/>
  <c r="A50" i="97"/>
  <c r="E49" i="97"/>
  <c r="D49" i="97"/>
  <c r="C49" i="97"/>
  <c r="A49" i="97"/>
  <c r="E48" i="97"/>
  <c r="D48" i="97"/>
  <c r="C48" i="97"/>
  <c r="A48" i="97"/>
  <c r="E47" i="97"/>
  <c r="D47" i="97"/>
  <c r="C47" i="97"/>
  <c r="A47" i="97"/>
  <c r="E46" i="97"/>
  <c r="D46" i="97"/>
  <c r="C46" i="97"/>
  <c r="A46" i="97"/>
  <c r="E45" i="97"/>
  <c r="D45" i="97"/>
  <c r="C45" i="97"/>
  <c r="A45" i="97"/>
  <c r="E44" i="97"/>
  <c r="D44" i="97"/>
  <c r="C44" i="97"/>
  <c r="A44" i="97"/>
  <c r="E43" i="97"/>
  <c r="D43" i="97"/>
  <c r="C43" i="97"/>
  <c r="A43" i="97"/>
  <c r="E42" i="97"/>
  <c r="D42" i="97"/>
  <c r="C42" i="97"/>
  <c r="A42" i="97"/>
  <c r="E41" i="97"/>
  <c r="D41" i="97"/>
  <c r="C41" i="97"/>
  <c r="A41" i="97"/>
  <c r="E40" i="97"/>
  <c r="D40" i="97"/>
  <c r="C40" i="97"/>
  <c r="A40" i="97"/>
  <c r="E39" i="97"/>
  <c r="D39" i="97"/>
  <c r="C39" i="97"/>
  <c r="A39" i="97"/>
  <c r="E38" i="97"/>
  <c r="D38" i="97"/>
  <c r="C38" i="97"/>
  <c r="A38" i="97"/>
  <c r="E37" i="97"/>
  <c r="D37" i="97"/>
  <c r="C37" i="97"/>
  <c r="A37" i="97"/>
  <c r="E36" i="97"/>
  <c r="D36" i="97"/>
  <c r="C36" i="97"/>
  <c r="A36" i="97"/>
  <c r="E35" i="97"/>
  <c r="D35" i="97"/>
  <c r="C35" i="97"/>
  <c r="A35" i="97"/>
  <c r="E34" i="97"/>
  <c r="D34" i="97"/>
  <c r="C34" i="97"/>
  <c r="A34" i="97"/>
  <c r="E33" i="97"/>
  <c r="D33" i="97"/>
  <c r="C33" i="97"/>
  <c r="A33" i="97"/>
  <c r="E32" i="97"/>
  <c r="D32" i="97"/>
  <c r="C32" i="97"/>
  <c r="A32" i="97"/>
  <c r="E31" i="97"/>
  <c r="D31" i="97"/>
  <c r="C31" i="97"/>
  <c r="A31" i="97"/>
  <c r="E30" i="97"/>
  <c r="D30" i="97"/>
  <c r="C30" i="97"/>
  <c r="A30" i="97"/>
  <c r="E29" i="97"/>
  <c r="D29" i="97"/>
  <c r="C29" i="97"/>
  <c r="A29" i="97"/>
  <c r="E28" i="97"/>
  <c r="D28" i="97"/>
  <c r="C28" i="97"/>
  <c r="A28" i="97"/>
  <c r="E27" i="97"/>
  <c r="D27" i="97"/>
  <c r="C27" i="97"/>
  <c r="A27" i="97"/>
  <c r="E26" i="97"/>
  <c r="D26" i="97"/>
  <c r="C26" i="97"/>
  <c r="A26" i="97"/>
  <c r="E25" i="97"/>
  <c r="D25" i="97"/>
  <c r="C25" i="97"/>
  <c r="A25" i="97"/>
  <c r="E24" i="97"/>
  <c r="D24" i="97"/>
  <c r="C24" i="97"/>
  <c r="A24" i="97"/>
  <c r="E23" i="97"/>
  <c r="D23" i="97"/>
  <c r="C23" i="97"/>
  <c r="A23" i="97"/>
  <c r="E22" i="97"/>
  <c r="D22" i="97"/>
  <c r="C22" i="97"/>
  <c r="A22" i="97"/>
  <c r="E21" i="97"/>
  <c r="D21" i="97"/>
  <c r="C21" i="97"/>
  <c r="A21" i="97"/>
  <c r="E20" i="97"/>
  <c r="D20" i="97"/>
  <c r="C20" i="97"/>
  <c r="A20" i="97"/>
  <c r="E19" i="97"/>
  <c r="D19" i="97"/>
  <c r="C19" i="97"/>
  <c r="A19" i="97"/>
  <c r="E18" i="97"/>
  <c r="D18" i="97"/>
  <c r="C18" i="97"/>
  <c r="A18" i="97"/>
  <c r="E17" i="97"/>
  <c r="D17" i="97"/>
  <c r="C17" i="97"/>
  <c r="A17" i="97"/>
  <c r="E16" i="97"/>
  <c r="D16" i="97"/>
  <c r="C16" i="97"/>
  <c r="A16" i="97"/>
  <c r="E15" i="97"/>
  <c r="D15" i="97"/>
  <c r="C15" i="97"/>
  <c r="A15" i="97"/>
  <c r="E14" i="97"/>
  <c r="D14" i="97"/>
  <c r="C14" i="97"/>
  <c r="A14" i="97"/>
  <c r="E13" i="97"/>
  <c r="D13" i="97"/>
  <c r="C13" i="97"/>
  <c r="A13" i="97"/>
  <c r="E12" i="97"/>
  <c r="D12" i="97"/>
  <c r="C12" i="97"/>
  <c r="A12" i="97"/>
  <c r="E11" i="97"/>
  <c r="D11" i="97"/>
  <c r="C11" i="97"/>
  <c r="A11" i="97"/>
  <c r="E10" i="97"/>
  <c r="D10" i="97"/>
  <c r="C10" i="97"/>
  <c r="A10" i="97"/>
  <c r="E9" i="97"/>
  <c r="D9" i="97"/>
  <c r="C9" i="97"/>
  <c r="A9" i="97"/>
  <c r="E8" i="97"/>
  <c r="D8" i="97"/>
  <c r="C8" i="97"/>
  <c r="A8" i="97"/>
  <c r="E7" i="97"/>
  <c r="D7" i="97"/>
  <c r="C7" i="97"/>
  <c r="A7" i="97"/>
  <c r="E6" i="97"/>
  <c r="D6" i="97"/>
  <c r="C6" i="97"/>
  <c r="A6" i="97"/>
  <c r="E5" i="97"/>
  <c r="D5" i="97"/>
  <c r="C5" i="97"/>
  <c r="A5" i="97"/>
  <c r="E4" i="97"/>
  <c r="D4" i="97"/>
  <c r="C4" i="97"/>
  <c r="A4" i="97"/>
  <c r="E111" i="98"/>
  <c r="D111" i="98"/>
  <c r="C111" i="98"/>
  <c r="A111" i="98"/>
  <c r="E110" i="98"/>
  <c r="D110" i="98"/>
  <c r="C110" i="98"/>
  <c r="A110" i="98"/>
  <c r="E109" i="98"/>
  <c r="D109" i="98"/>
  <c r="C109" i="98"/>
  <c r="A109" i="98"/>
  <c r="E108" i="98"/>
  <c r="D108" i="98"/>
  <c r="C108" i="98"/>
  <c r="A108" i="98"/>
  <c r="E107" i="98"/>
  <c r="D107" i="98"/>
  <c r="C107" i="98"/>
  <c r="A107" i="98"/>
  <c r="E106" i="98"/>
  <c r="D106" i="98"/>
  <c r="C106" i="98"/>
  <c r="A106" i="98"/>
  <c r="E105" i="98"/>
  <c r="D105" i="98"/>
  <c r="C105" i="98"/>
  <c r="A105" i="98"/>
  <c r="E104" i="98"/>
  <c r="D104" i="98"/>
  <c r="C104" i="98"/>
  <c r="A104" i="98"/>
  <c r="E103" i="98"/>
  <c r="D103" i="98"/>
  <c r="C103" i="98"/>
  <c r="A103" i="98"/>
  <c r="E102" i="98"/>
  <c r="D102" i="98"/>
  <c r="C102" i="98"/>
  <c r="A102" i="98"/>
  <c r="E101" i="98"/>
  <c r="D101" i="98"/>
  <c r="C101" i="98"/>
  <c r="A101" i="98"/>
  <c r="E100" i="98"/>
  <c r="D100" i="98"/>
  <c r="C100" i="98"/>
  <c r="A100" i="98"/>
  <c r="E99" i="98"/>
  <c r="D99" i="98"/>
  <c r="C99" i="98"/>
  <c r="A99" i="98"/>
  <c r="E98" i="98"/>
  <c r="D98" i="98"/>
  <c r="C98" i="98"/>
  <c r="A98" i="98"/>
  <c r="E97" i="98"/>
  <c r="D97" i="98"/>
  <c r="C97" i="98"/>
  <c r="A97" i="98"/>
  <c r="E96" i="98"/>
  <c r="D96" i="98"/>
  <c r="C96" i="98"/>
  <c r="A96" i="98"/>
  <c r="E95" i="98"/>
  <c r="D95" i="98"/>
  <c r="C95" i="98"/>
  <c r="A95" i="98"/>
  <c r="E94" i="98"/>
  <c r="D94" i="98"/>
  <c r="C94" i="98"/>
  <c r="A94" i="98"/>
  <c r="E93" i="98"/>
  <c r="D93" i="98"/>
  <c r="C93" i="98"/>
  <c r="A93" i="98"/>
  <c r="E92" i="98"/>
  <c r="D92" i="98"/>
  <c r="C92" i="98"/>
  <c r="A92" i="98"/>
  <c r="E91" i="98"/>
  <c r="D91" i="98"/>
  <c r="C91" i="98"/>
  <c r="A91" i="98"/>
  <c r="E90" i="98"/>
  <c r="D90" i="98"/>
  <c r="C90" i="98"/>
  <c r="A90" i="98"/>
  <c r="E89" i="98"/>
  <c r="D89" i="98"/>
  <c r="C89" i="98"/>
  <c r="A89" i="98"/>
  <c r="E88" i="98"/>
  <c r="D88" i="98"/>
  <c r="C88" i="98"/>
  <c r="A88" i="98"/>
  <c r="E87" i="98"/>
  <c r="D87" i="98"/>
  <c r="C87" i="98"/>
  <c r="A87" i="98"/>
  <c r="E86" i="98"/>
  <c r="D86" i="98"/>
  <c r="C86" i="98"/>
  <c r="A86" i="98"/>
  <c r="E85" i="98"/>
  <c r="D85" i="98"/>
  <c r="C85" i="98"/>
  <c r="A85" i="98"/>
  <c r="E84" i="98"/>
  <c r="D84" i="98"/>
  <c r="C84" i="98"/>
  <c r="A84" i="98"/>
  <c r="E83" i="98"/>
  <c r="D83" i="98"/>
  <c r="C83" i="98"/>
  <c r="A83" i="98"/>
  <c r="E82" i="98"/>
  <c r="D82" i="98"/>
  <c r="C82" i="98"/>
  <c r="A82" i="98"/>
  <c r="E81" i="98"/>
  <c r="D81" i="98"/>
  <c r="C81" i="98"/>
  <c r="A81" i="98"/>
  <c r="E80" i="98"/>
  <c r="D80" i="98"/>
  <c r="C80" i="98"/>
  <c r="A80" i="98"/>
  <c r="E79" i="98"/>
  <c r="D79" i="98"/>
  <c r="C79" i="98"/>
  <c r="A79" i="98"/>
  <c r="E78" i="98"/>
  <c r="D78" i="98"/>
  <c r="C78" i="98"/>
  <c r="A78" i="98"/>
  <c r="E77" i="98"/>
  <c r="D77" i="98"/>
  <c r="C77" i="98"/>
  <c r="A77" i="98"/>
  <c r="E76" i="98"/>
  <c r="D76" i="98"/>
  <c r="C76" i="98"/>
  <c r="A76" i="98"/>
  <c r="E75" i="98"/>
  <c r="D75" i="98"/>
  <c r="C75" i="98"/>
  <c r="A75" i="98"/>
  <c r="E74" i="98"/>
  <c r="D74" i="98"/>
  <c r="C74" i="98"/>
  <c r="A74" i="98"/>
  <c r="E73" i="98"/>
  <c r="D73" i="98"/>
  <c r="C73" i="98"/>
  <c r="A73" i="98"/>
  <c r="E72" i="98"/>
  <c r="D72" i="98"/>
  <c r="C72" i="98"/>
  <c r="A72" i="98"/>
  <c r="E71" i="98"/>
  <c r="D71" i="98"/>
  <c r="C71" i="98"/>
  <c r="A71" i="98"/>
  <c r="E70" i="98"/>
  <c r="D70" i="98"/>
  <c r="C70" i="98"/>
  <c r="A70" i="98"/>
  <c r="E69" i="98"/>
  <c r="D69" i="98"/>
  <c r="C69" i="98"/>
  <c r="A69" i="98"/>
  <c r="E68" i="98"/>
  <c r="D68" i="98"/>
  <c r="C68" i="98"/>
  <c r="A68" i="98"/>
  <c r="E67" i="98"/>
  <c r="D67" i="98"/>
  <c r="C67" i="98"/>
  <c r="A67" i="98"/>
  <c r="E66" i="98"/>
  <c r="D66" i="98"/>
  <c r="C66" i="98"/>
  <c r="A66" i="98"/>
  <c r="E65" i="98"/>
  <c r="D65" i="98"/>
  <c r="C65" i="98"/>
  <c r="A65" i="98"/>
  <c r="E64" i="98"/>
  <c r="D64" i="98"/>
  <c r="C64" i="98"/>
  <c r="A64" i="98"/>
  <c r="E63" i="98"/>
  <c r="D63" i="98"/>
  <c r="C63" i="98"/>
  <c r="A63" i="98"/>
  <c r="E62" i="98"/>
  <c r="D62" i="98"/>
  <c r="C62" i="98"/>
  <c r="A62" i="98"/>
  <c r="E61" i="98"/>
  <c r="D61" i="98"/>
  <c r="C61" i="98"/>
  <c r="A61" i="98"/>
  <c r="E60" i="98"/>
  <c r="D60" i="98"/>
  <c r="C60" i="98"/>
  <c r="A60" i="98"/>
  <c r="E59" i="98"/>
  <c r="D59" i="98"/>
  <c r="C59" i="98"/>
  <c r="A59" i="98"/>
  <c r="E58" i="98"/>
  <c r="D58" i="98"/>
  <c r="C58" i="98"/>
  <c r="A58" i="98"/>
  <c r="E57" i="98"/>
  <c r="D57" i="98"/>
  <c r="C57" i="98"/>
  <c r="A57" i="98"/>
  <c r="E56" i="98"/>
  <c r="D56" i="98"/>
  <c r="C56" i="98"/>
  <c r="A56" i="98"/>
  <c r="E55" i="98"/>
  <c r="D55" i="98"/>
  <c r="C55" i="98"/>
  <c r="A55" i="98"/>
  <c r="E54" i="98"/>
  <c r="D54" i="98"/>
  <c r="C54" i="98"/>
  <c r="A54" i="98"/>
  <c r="E53" i="98"/>
  <c r="D53" i="98"/>
  <c r="C53" i="98"/>
  <c r="A53" i="98"/>
  <c r="E52" i="98"/>
  <c r="D52" i="98"/>
  <c r="C52" i="98"/>
  <c r="A52" i="98"/>
  <c r="E51" i="98"/>
  <c r="D51" i="98"/>
  <c r="C51" i="98"/>
  <c r="A51" i="98"/>
  <c r="E50" i="98"/>
  <c r="D50" i="98"/>
  <c r="C50" i="98"/>
  <c r="A50" i="98"/>
  <c r="E49" i="98"/>
  <c r="D49" i="98"/>
  <c r="C49" i="98"/>
  <c r="A49" i="98"/>
  <c r="E48" i="98"/>
  <c r="D48" i="98"/>
  <c r="C48" i="98"/>
  <c r="A48" i="98"/>
  <c r="E47" i="98"/>
  <c r="D47" i="98"/>
  <c r="C47" i="98"/>
  <c r="A47" i="98"/>
  <c r="E46" i="98"/>
  <c r="D46" i="98"/>
  <c r="C46" i="98"/>
  <c r="A46" i="98"/>
  <c r="E45" i="98"/>
  <c r="D45" i="98"/>
  <c r="C45" i="98"/>
  <c r="A45" i="98"/>
  <c r="E44" i="98"/>
  <c r="D44" i="98"/>
  <c r="C44" i="98"/>
  <c r="A44" i="98"/>
  <c r="E43" i="98"/>
  <c r="D43" i="98"/>
  <c r="C43" i="98"/>
  <c r="A43" i="98"/>
  <c r="E42" i="98"/>
  <c r="D42" i="98"/>
  <c r="C42" i="98"/>
  <c r="A42" i="98"/>
  <c r="E41" i="98"/>
  <c r="D41" i="98"/>
  <c r="C41" i="98"/>
  <c r="A41" i="98"/>
  <c r="E40" i="98"/>
  <c r="D40" i="98"/>
  <c r="C40" i="98"/>
  <c r="A40" i="98"/>
  <c r="E39" i="98"/>
  <c r="D39" i="98"/>
  <c r="C39" i="98"/>
  <c r="A39" i="98"/>
  <c r="E38" i="98"/>
  <c r="D38" i="98"/>
  <c r="C38" i="98"/>
  <c r="A38" i="98"/>
  <c r="E37" i="98"/>
  <c r="D37" i="98"/>
  <c r="C37" i="98"/>
  <c r="A37" i="98"/>
  <c r="E36" i="98"/>
  <c r="D36" i="98"/>
  <c r="C36" i="98"/>
  <c r="A36" i="98"/>
  <c r="E35" i="98"/>
  <c r="D35" i="98"/>
  <c r="C35" i="98"/>
  <c r="A35" i="98"/>
  <c r="E34" i="98"/>
  <c r="D34" i="98"/>
  <c r="C34" i="98"/>
  <c r="A34" i="98"/>
  <c r="E33" i="98"/>
  <c r="D33" i="98"/>
  <c r="C33" i="98"/>
  <c r="A33" i="98"/>
  <c r="E32" i="98"/>
  <c r="D32" i="98"/>
  <c r="C32" i="98"/>
  <c r="A32" i="98"/>
  <c r="E31" i="98"/>
  <c r="D31" i="98"/>
  <c r="C31" i="98"/>
  <c r="A31" i="98"/>
  <c r="E30" i="98"/>
  <c r="D30" i="98"/>
  <c r="C30" i="98"/>
  <c r="A30" i="98"/>
  <c r="E29" i="98"/>
  <c r="D29" i="98"/>
  <c r="C29" i="98"/>
  <c r="A29" i="98"/>
  <c r="E28" i="98"/>
  <c r="D28" i="98"/>
  <c r="C28" i="98"/>
  <c r="A28" i="98"/>
  <c r="E27" i="98"/>
  <c r="D27" i="98"/>
  <c r="C27" i="98"/>
  <c r="A27" i="98"/>
  <c r="E26" i="98"/>
  <c r="D26" i="98"/>
  <c r="C26" i="98"/>
  <c r="A26" i="98"/>
  <c r="E25" i="98"/>
  <c r="D25" i="98"/>
  <c r="C25" i="98"/>
  <c r="A25" i="98"/>
  <c r="E24" i="98"/>
  <c r="D24" i="98"/>
  <c r="C24" i="98"/>
  <c r="A24" i="98"/>
  <c r="E23" i="98"/>
  <c r="D23" i="98"/>
  <c r="C23" i="98"/>
  <c r="A23" i="98"/>
  <c r="E22" i="98"/>
  <c r="D22" i="98"/>
  <c r="C22" i="98"/>
  <c r="A22" i="98"/>
  <c r="E21" i="98"/>
  <c r="D21" i="98"/>
  <c r="C21" i="98"/>
  <c r="A21" i="98"/>
  <c r="E20" i="98"/>
  <c r="D20" i="98"/>
  <c r="C20" i="98"/>
  <c r="A20" i="98"/>
  <c r="E19" i="98"/>
  <c r="D19" i="98"/>
  <c r="C19" i="98"/>
  <c r="A19" i="98"/>
  <c r="E18" i="98"/>
  <c r="D18" i="98"/>
  <c r="C18" i="98"/>
  <c r="A18" i="98"/>
  <c r="E17" i="98"/>
  <c r="D17" i="98"/>
  <c r="C17" i="98"/>
  <c r="A17" i="98"/>
  <c r="E16" i="98"/>
  <c r="D16" i="98"/>
  <c r="C16" i="98"/>
  <c r="A16" i="98"/>
  <c r="E15" i="98"/>
  <c r="D15" i="98"/>
  <c r="C15" i="98"/>
  <c r="A15" i="98"/>
  <c r="E14" i="98"/>
  <c r="D14" i="98"/>
  <c r="C14" i="98"/>
  <c r="A14" i="98"/>
  <c r="E13" i="98"/>
  <c r="D13" i="98"/>
  <c r="C13" i="98"/>
  <c r="A13" i="98"/>
  <c r="E12" i="98"/>
  <c r="D12" i="98"/>
  <c r="C12" i="98"/>
  <c r="A12" i="98"/>
  <c r="E11" i="98"/>
  <c r="D11" i="98"/>
  <c r="C11" i="98"/>
  <c r="A11" i="98"/>
  <c r="E10" i="98"/>
  <c r="D10" i="98"/>
  <c r="C10" i="98"/>
  <c r="A10" i="98"/>
  <c r="E9" i="98"/>
  <c r="D9" i="98"/>
  <c r="C9" i="98"/>
  <c r="A9" i="98"/>
  <c r="E8" i="98"/>
  <c r="D8" i="98"/>
  <c r="C8" i="98"/>
  <c r="A8" i="98"/>
  <c r="E7" i="98"/>
  <c r="D7" i="98"/>
  <c r="C7" i="98"/>
  <c r="A7" i="98"/>
  <c r="E6" i="98"/>
  <c r="D6" i="98"/>
  <c r="C6" i="98"/>
  <c r="A6" i="98"/>
  <c r="E5" i="98"/>
  <c r="D5" i="98"/>
  <c r="C5" i="98"/>
  <c r="A5" i="98"/>
  <c r="E4" i="98"/>
  <c r="D4" i="98"/>
  <c r="C4" i="98"/>
  <c r="A4" i="98"/>
  <c r="E111" i="99"/>
  <c r="D111" i="99"/>
  <c r="C111" i="99"/>
  <c r="A111" i="99"/>
  <c r="E110" i="99"/>
  <c r="D110" i="99"/>
  <c r="C110" i="99"/>
  <c r="A110" i="99"/>
  <c r="E109" i="99"/>
  <c r="D109" i="99"/>
  <c r="C109" i="99"/>
  <c r="A109" i="99"/>
  <c r="E108" i="99"/>
  <c r="D108" i="99"/>
  <c r="C108" i="99"/>
  <c r="A108" i="99"/>
  <c r="E107" i="99"/>
  <c r="D107" i="99"/>
  <c r="C107" i="99"/>
  <c r="A107" i="99"/>
  <c r="E106" i="99"/>
  <c r="D106" i="99"/>
  <c r="C106" i="99"/>
  <c r="A106" i="99"/>
  <c r="E105" i="99"/>
  <c r="D105" i="99"/>
  <c r="C105" i="99"/>
  <c r="A105" i="99"/>
  <c r="E104" i="99"/>
  <c r="D104" i="99"/>
  <c r="C104" i="99"/>
  <c r="A104" i="99"/>
  <c r="E103" i="99"/>
  <c r="D103" i="99"/>
  <c r="C103" i="99"/>
  <c r="A103" i="99"/>
  <c r="E102" i="99"/>
  <c r="D102" i="99"/>
  <c r="C102" i="99"/>
  <c r="A102" i="99"/>
  <c r="E101" i="99"/>
  <c r="D101" i="99"/>
  <c r="C101" i="99"/>
  <c r="A101" i="99"/>
  <c r="E100" i="99"/>
  <c r="D100" i="99"/>
  <c r="C100" i="99"/>
  <c r="A100" i="99"/>
  <c r="E99" i="99"/>
  <c r="D99" i="99"/>
  <c r="C99" i="99"/>
  <c r="A99" i="99"/>
  <c r="E98" i="99"/>
  <c r="D98" i="99"/>
  <c r="C98" i="99"/>
  <c r="A98" i="99"/>
  <c r="E97" i="99"/>
  <c r="D97" i="99"/>
  <c r="C97" i="99"/>
  <c r="A97" i="99"/>
  <c r="E96" i="99"/>
  <c r="D96" i="99"/>
  <c r="C96" i="99"/>
  <c r="A96" i="99"/>
  <c r="E95" i="99"/>
  <c r="D95" i="99"/>
  <c r="C95" i="99"/>
  <c r="A95" i="99"/>
  <c r="E94" i="99"/>
  <c r="D94" i="99"/>
  <c r="C94" i="99"/>
  <c r="A94" i="99"/>
  <c r="E93" i="99"/>
  <c r="D93" i="99"/>
  <c r="C93" i="99"/>
  <c r="A93" i="99"/>
  <c r="E92" i="99"/>
  <c r="D92" i="99"/>
  <c r="C92" i="99"/>
  <c r="A92" i="99"/>
  <c r="E91" i="99"/>
  <c r="D91" i="99"/>
  <c r="C91" i="99"/>
  <c r="A91" i="99"/>
  <c r="E90" i="99"/>
  <c r="D90" i="99"/>
  <c r="C90" i="99"/>
  <c r="A90" i="99"/>
  <c r="E89" i="99"/>
  <c r="D89" i="99"/>
  <c r="C89" i="99"/>
  <c r="A89" i="99"/>
  <c r="E88" i="99"/>
  <c r="D88" i="99"/>
  <c r="C88" i="99"/>
  <c r="A88" i="99"/>
  <c r="E87" i="99"/>
  <c r="D87" i="99"/>
  <c r="C87" i="99"/>
  <c r="A87" i="99"/>
  <c r="E86" i="99"/>
  <c r="D86" i="99"/>
  <c r="C86" i="99"/>
  <c r="A86" i="99"/>
  <c r="E85" i="99"/>
  <c r="D85" i="99"/>
  <c r="C85" i="99"/>
  <c r="A85" i="99"/>
  <c r="E84" i="99"/>
  <c r="D84" i="99"/>
  <c r="C84" i="99"/>
  <c r="A84" i="99"/>
  <c r="E83" i="99"/>
  <c r="D83" i="99"/>
  <c r="C83" i="99"/>
  <c r="A83" i="99"/>
  <c r="E82" i="99"/>
  <c r="D82" i="99"/>
  <c r="C82" i="99"/>
  <c r="A82" i="99"/>
  <c r="E81" i="99"/>
  <c r="D81" i="99"/>
  <c r="C81" i="99"/>
  <c r="A81" i="99"/>
  <c r="E80" i="99"/>
  <c r="D80" i="99"/>
  <c r="C80" i="99"/>
  <c r="A80" i="99"/>
  <c r="E79" i="99"/>
  <c r="D79" i="99"/>
  <c r="C79" i="99"/>
  <c r="A79" i="99"/>
  <c r="E78" i="99"/>
  <c r="D78" i="99"/>
  <c r="C78" i="99"/>
  <c r="A78" i="99"/>
  <c r="E77" i="99"/>
  <c r="D77" i="99"/>
  <c r="C77" i="99"/>
  <c r="A77" i="99"/>
  <c r="E76" i="99"/>
  <c r="D76" i="99"/>
  <c r="C76" i="99"/>
  <c r="A76" i="99"/>
  <c r="E75" i="99"/>
  <c r="D75" i="99"/>
  <c r="C75" i="99"/>
  <c r="A75" i="99"/>
  <c r="E74" i="99"/>
  <c r="D74" i="99"/>
  <c r="C74" i="99"/>
  <c r="A74" i="99"/>
  <c r="E73" i="99"/>
  <c r="D73" i="99"/>
  <c r="C73" i="99"/>
  <c r="A73" i="99"/>
  <c r="E72" i="99"/>
  <c r="D72" i="99"/>
  <c r="C72" i="99"/>
  <c r="A72" i="99"/>
  <c r="E71" i="99"/>
  <c r="D71" i="99"/>
  <c r="C71" i="99"/>
  <c r="A71" i="99"/>
  <c r="E70" i="99"/>
  <c r="D70" i="99"/>
  <c r="C70" i="99"/>
  <c r="A70" i="99"/>
  <c r="E69" i="99"/>
  <c r="D69" i="99"/>
  <c r="C69" i="99"/>
  <c r="A69" i="99"/>
  <c r="E68" i="99"/>
  <c r="D68" i="99"/>
  <c r="C68" i="99"/>
  <c r="A68" i="99"/>
  <c r="E67" i="99"/>
  <c r="D67" i="99"/>
  <c r="C67" i="99"/>
  <c r="A67" i="99"/>
  <c r="E66" i="99"/>
  <c r="D66" i="99"/>
  <c r="C66" i="99"/>
  <c r="A66" i="99"/>
  <c r="E65" i="99"/>
  <c r="D65" i="99"/>
  <c r="C65" i="99"/>
  <c r="A65" i="99"/>
  <c r="E64" i="99"/>
  <c r="D64" i="99"/>
  <c r="C64" i="99"/>
  <c r="A64" i="99"/>
  <c r="E63" i="99"/>
  <c r="D63" i="99"/>
  <c r="C63" i="99"/>
  <c r="A63" i="99"/>
  <c r="E62" i="99"/>
  <c r="D62" i="99"/>
  <c r="C62" i="99"/>
  <c r="A62" i="99"/>
  <c r="E61" i="99"/>
  <c r="D61" i="99"/>
  <c r="C61" i="99"/>
  <c r="A61" i="99"/>
  <c r="E60" i="99"/>
  <c r="D60" i="99"/>
  <c r="C60" i="99"/>
  <c r="A60" i="99"/>
  <c r="E59" i="99"/>
  <c r="D59" i="99"/>
  <c r="C59" i="99"/>
  <c r="A59" i="99"/>
  <c r="E58" i="99"/>
  <c r="D58" i="99"/>
  <c r="C58" i="99"/>
  <c r="A58" i="99"/>
  <c r="E57" i="99"/>
  <c r="D57" i="99"/>
  <c r="C57" i="99"/>
  <c r="A57" i="99"/>
  <c r="E56" i="99"/>
  <c r="D56" i="99"/>
  <c r="C56" i="99"/>
  <c r="A56" i="99"/>
  <c r="E55" i="99"/>
  <c r="D55" i="99"/>
  <c r="C55" i="99"/>
  <c r="A55" i="99"/>
  <c r="E54" i="99"/>
  <c r="D54" i="99"/>
  <c r="C54" i="99"/>
  <c r="A54" i="99"/>
  <c r="E53" i="99"/>
  <c r="D53" i="99"/>
  <c r="C53" i="99"/>
  <c r="A53" i="99"/>
  <c r="E52" i="99"/>
  <c r="D52" i="99"/>
  <c r="C52" i="99"/>
  <c r="A52" i="99"/>
  <c r="E51" i="99"/>
  <c r="D51" i="99"/>
  <c r="C51" i="99"/>
  <c r="A51" i="99"/>
  <c r="E50" i="99"/>
  <c r="D50" i="99"/>
  <c r="C50" i="99"/>
  <c r="A50" i="99"/>
  <c r="E49" i="99"/>
  <c r="D49" i="99"/>
  <c r="C49" i="99"/>
  <c r="A49" i="99"/>
  <c r="E48" i="99"/>
  <c r="D48" i="99"/>
  <c r="C48" i="99"/>
  <c r="A48" i="99"/>
  <c r="E47" i="99"/>
  <c r="D47" i="99"/>
  <c r="C47" i="99"/>
  <c r="A47" i="99"/>
  <c r="E46" i="99"/>
  <c r="D46" i="99"/>
  <c r="C46" i="99"/>
  <c r="A46" i="99"/>
  <c r="E45" i="99"/>
  <c r="D45" i="99"/>
  <c r="C45" i="99"/>
  <c r="A45" i="99"/>
  <c r="E44" i="99"/>
  <c r="D44" i="99"/>
  <c r="C44" i="99"/>
  <c r="A44" i="99"/>
  <c r="E43" i="99"/>
  <c r="D43" i="99"/>
  <c r="C43" i="99"/>
  <c r="A43" i="99"/>
  <c r="E42" i="99"/>
  <c r="D42" i="99"/>
  <c r="C42" i="99"/>
  <c r="A42" i="99"/>
  <c r="E41" i="99"/>
  <c r="D41" i="99"/>
  <c r="C41" i="99"/>
  <c r="A41" i="99"/>
  <c r="E40" i="99"/>
  <c r="D40" i="99"/>
  <c r="C40" i="99"/>
  <c r="A40" i="99"/>
  <c r="E39" i="99"/>
  <c r="D39" i="99"/>
  <c r="C39" i="99"/>
  <c r="A39" i="99"/>
  <c r="E38" i="99"/>
  <c r="D38" i="99"/>
  <c r="C38" i="99"/>
  <c r="A38" i="99"/>
  <c r="E37" i="99"/>
  <c r="D37" i="99"/>
  <c r="C37" i="99"/>
  <c r="A37" i="99"/>
  <c r="E36" i="99"/>
  <c r="D36" i="99"/>
  <c r="C36" i="99"/>
  <c r="A36" i="99"/>
  <c r="E35" i="99"/>
  <c r="D35" i="99"/>
  <c r="C35" i="99"/>
  <c r="A35" i="99"/>
  <c r="E34" i="99"/>
  <c r="D34" i="99"/>
  <c r="C34" i="99"/>
  <c r="A34" i="99"/>
  <c r="E33" i="99"/>
  <c r="D33" i="99"/>
  <c r="C33" i="99"/>
  <c r="A33" i="99"/>
  <c r="E32" i="99"/>
  <c r="D32" i="99"/>
  <c r="C32" i="99"/>
  <c r="A32" i="99"/>
  <c r="E31" i="99"/>
  <c r="D31" i="99"/>
  <c r="C31" i="99"/>
  <c r="A31" i="99"/>
  <c r="E30" i="99"/>
  <c r="D30" i="99"/>
  <c r="C30" i="99"/>
  <c r="A30" i="99"/>
  <c r="E29" i="99"/>
  <c r="D29" i="99"/>
  <c r="C29" i="99"/>
  <c r="A29" i="99"/>
  <c r="E28" i="99"/>
  <c r="D28" i="99"/>
  <c r="C28" i="99"/>
  <c r="A28" i="99"/>
  <c r="E27" i="99"/>
  <c r="D27" i="99"/>
  <c r="C27" i="99"/>
  <c r="A27" i="99"/>
  <c r="E26" i="99"/>
  <c r="D26" i="99"/>
  <c r="C26" i="99"/>
  <c r="A26" i="99"/>
  <c r="E25" i="99"/>
  <c r="D25" i="99"/>
  <c r="C25" i="99"/>
  <c r="A25" i="99"/>
  <c r="E24" i="99"/>
  <c r="D24" i="99"/>
  <c r="C24" i="99"/>
  <c r="A24" i="99"/>
  <c r="E23" i="99"/>
  <c r="D23" i="99"/>
  <c r="C23" i="99"/>
  <c r="A23" i="99"/>
  <c r="E22" i="99"/>
  <c r="D22" i="99"/>
  <c r="C22" i="99"/>
  <c r="A22" i="99"/>
  <c r="E21" i="99"/>
  <c r="D21" i="99"/>
  <c r="C21" i="99"/>
  <c r="A21" i="99"/>
  <c r="E20" i="99"/>
  <c r="D20" i="99"/>
  <c r="C20" i="99"/>
  <c r="A20" i="99"/>
  <c r="E19" i="99"/>
  <c r="D19" i="99"/>
  <c r="C19" i="99"/>
  <c r="A19" i="99"/>
  <c r="E18" i="99"/>
  <c r="D18" i="99"/>
  <c r="C18" i="99"/>
  <c r="A18" i="99"/>
  <c r="E17" i="99"/>
  <c r="D17" i="99"/>
  <c r="C17" i="99"/>
  <c r="A17" i="99"/>
  <c r="E16" i="99"/>
  <c r="D16" i="99"/>
  <c r="C16" i="99"/>
  <c r="A16" i="99"/>
  <c r="E15" i="99"/>
  <c r="D15" i="99"/>
  <c r="C15" i="99"/>
  <c r="A15" i="99"/>
  <c r="E14" i="99"/>
  <c r="D14" i="99"/>
  <c r="C14" i="99"/>
  <c r="A14" i="99"/>
  <c r="E13" i="99"/>
  <c r="D13" i="99"/>
  <c r="C13" i="99"/>
  <c r="A13" i="99"/>
  <c r="E12" i="99"/>
  <c r="D12" i="99"/>
  <c r="C12" i="99"/>
  <c r="A12" i="99"/>
  <c r="E11" i="99"/>
  <c r="D11" i="99"/>
  <c r="C11" i="99"/>
  <c r="A11" i="99"/>
  <c r="E10" i="99"/>
  <c r="D10" i="99"/>
  <c r="C10" i="99"/>
  <c r="A10" i="99"/>
  <c r="E9" i="99"/>
  <c r="D9" i="99"/>
  <c r="C9" i="99"/>
  <c r="A9" i="99"/>
  <c r="E8" i="99"/>
  <c r="D8" i="99"/>
  <c r="C8" i="99"/>
  <c r="A8" i="99"/>
  <c r="E7" i="99"/>
  <c r="D7" i="99"/>
  <c r="C7" i="99"/>
  <c r="A7" i="99"/>
  <c r="E6" i="99"/>
  <c r="D6" i="99"/>
  <c r="C6" i="99"/>
  <c r="A6" i="99"/>
  <c r="E5" i="99"/>
  <c r="D5" i="99"/>
  <c r="C5" i="99"/>
  <c r="A5" i="99"/>
  <c r="E4" i="99"/>
  <c r="D4" i="99"/>
  <c r="C4" i="99"/>
  <c r="A4" i="99"/>
  <c r="E111" i="100"/>
  <c r="D111" i="100"/>
  <c r="C111" i="100"/>
  <c r="A111" i="100"/>
  <c r="E110" i="100"/>
  <c r="D110" i="100"/>
  <c r="C110" i="100"/>
  <c r="A110" i="100"/>
  <c r="E109" i="100"/>
  <c r="D109" i="100"/>
  <c r="C109" i="100"/>
  <c r="A109" i="100"/>
  <c r="E108" i="100"/>
  <c r="D108" i="100"/>
  <c r="C108" i="100"/>
  <c r="A108" i="100"/>
  <c r="E107" i="100"/>
  <c r="D107" i="100"/>
  <c r="C107" i="100"/>
  <c r="A107" i="100"/>
  <c r="E106" i="100"/>
  <c r="D106" i="100"/>
  <c r="C106" i="100"/>
  <c r="A106" i="100"/>
  <c r="E105" i="100"/>
  <c r="D105" i="100"/>
  <c r="C105" i="100"/>
  <c r="A105" i="100"/>
  <c r="E104" i="100"/>
  <c r="D104" i="100"/>
  <c r="C104" i="100"/>
  <c r="A104" i="100"/>
  <c r="E103" i="100"/>
  <c r="D103" i="100"/>
  <c r="C103" i="100"/>
  <c r="A103" i="100"/>
  <c r="E102" i="100"/>
  <c r="D102" i="100"/>
  <c r="C102" i="100"/>
  <c r="A102" i="100"/>
  <c r="E101" i="100"/>
  <c r="D101" i="100"/>
  <c r="C101" i="100"/>
  <c r="A101" i="100"/>
  <c r="E100" i="100"/>
  <c r="D100" i="100"/>
  <c r="C100" i="100"/>
  <c r="A100" i="100"/>
  <c r="E99" i="100"/>
  <c r="D99" i="100"/>
  <c r="C99" i="100"/>
  <c r="A99" i="100"/>
  <c r="E98" i="100"/>
  <c r="D98" i="100"/>
  <c r="C98" i="100"/>
  <c r="A98" i="100"/>
  <c r="E97" i="100"/>
  <c r="D97" i="100"/>
  <c r="C97" i="100"/>
  <c r="A97" i="100"/>
  <c r="E96" i="100"/>
  <c r="D96" i="100"/>
  <c r="C96" i="100"/>
  <c r="A96" i="100"/>
  <c r="E95" i="100"/>
  <c r="D95" i="100"/>
  <c r="C95" i="100"/>
  <c r="A95" i="100"/>
  <c r="E94" i="100"/>
  <c r="D94" i="100"/>
  <c r="C94" i="100"/>
  <c r="A94" i="100"/>
  <c r="E93" i="100"/>
  <c r="D93" i="100"/>
  <c r="C93" i="100"/>
  <c r="A93" i="100"/>
  <c r="E92" i="100"/>
  <c r="D92" i="100"/>
  <c r="C92" i="100"/>
  <c r="A92" i="100"/>
  <c r="E91" i="100"/>
  <c r="D91" i="100"/>
  <c r="C91" i="100"/>
  <c r="A91" i="100"/>
  <c r="E90" i="100"/>
  <c r="D90" i="100"/>
  <c r="C90" i="100"/>
  <c r="A90" i="100"/>
  <c r="E89" i="100"/>
  <c r="D89" i="100"/>
  <c r="C89" i="100"/>
  <c r="A89" i="100"/>
  <c r="E88" i="100"/>
  <c r="D88" i="100"/>
  <c r="C88" i="100"/>
  <c r="A88" i="100"/>
  <c r="E87" i="100"/>
  <c r="D87" i="100"/>
  <c r="C87" i="100"/>
  <c r="A87" i="100"/>
  <c r="E86" i="100"/>
  <c r="D86" i="100"/>
  <c r="C86" i="100"/>
  <c r="A86" i="100"/>
  <c r="E85" i="100"/>
  <c r="D85" i="100"/>
  <c r="C85" i="100"/>
  <c r="A85" i="100"/>
  <c r="E84" i="100"/>
  <c r="D84" i="100"/>
  <c r="C84" i="100"/>
  <c r="A84" i="100"/>
  <c r="E83" i="100"/>
  <c r="D83" i="100"/>
  <c r="C83" i="100"/>
  <c r="A83" i="100"/>
  <c r="E82" i="100"/>
  <c r="D82" i="100"/>
  <c r="C82" i="100"/>
  <c r="A82" i="100"/>
  <c r="E81" i="100"/>
  <c r="D81" i="100"/>
  <c r="C81" i="100"/>
  <c r="A81" i="100"/>
  <c r="E80" i="100"/>
  <c r="D80" i="100"/>
  <c r="C80" i="100"/>
  <c r="A80" i="100"/>
  <c r="E79" i="100"/>
  <c r="D79" i="100"/>
  <c r="C79" i="100"/>
  <c r="A79" i="100"/>
  <c r="E78" i="100"/>
  <c r="D78" i="100"/>
  <c r="C78" i="100"/>
  <c r="A78" i="100"/>
  <c r="E77" i="100"/>
  <c r="D77" i="100"/>
  <c r="C77" i="100"/>
  <c r="A77" i="100"/>
  <c r="E76" i="100"/>
  <c r="D76" i="100"/>
  <c r="C76" i="100"/>
  <c r="A76" i="100"/>
  <c r="E75" i="100"/>
  <c r="D75" i="100"/>
  <c r="C75" i="100"/>
  <c r="A75" i="100"/>
  <c r="E74" i="100"/>
  <c r="D74" i="100"/>
  <c r="C74" i="100"/>
  <c r="A74" i="100"/>
  <c r="E73" i="100"/>
  <c r="D73" i="100"/>
  <c r="C73" i="100"/>
  <c r="A73" i="100"/>
  <c r="E72" i="100"/>
  <c r="D72" i="100"/>
  <c r="C72" i="100"/>
  <c r="A72" i="100"/>
  <c r="E71" i="100"/>
  <c r="D71" i="100"/>
  <c r="C71" i="100"/>
  <c r="A71" i="100"/>
  <c r="E70" i="100"/>
  <c r="D70" i="100"/>
  <c r="C70" i="100"/>
  <c r="A70" i="100"/>
  <c r="E69" i="100"/>
  <c r="D69" i="100"/>
  <c r="C69" i="100"/>
  <c r="A69" i="100"/>
  <c r="E68" i="100"/>
  <c r="D68" i="100"/>
  <c r="C68" i="100"/>
  <c r="A68" i="100"/>
  <c r="E67" i="100"/>
  <c r="D67" i="100"/>
  <c r="C67" i="100"/>
  <c r="A67" i="100"/>
  <c r="E66" i="100"/>
  <c r="D66" i="100"/>
  <c r="C66" i="100"/>
  <c r="A66" i="100"/>
  <c r="E65" i="100"/>
  <c r="D65" i="100"/>
  <c r="C65" i="100"/>
  <c r="A65" i="100"/>
  <c r="E64" i="100"/>
  <c r="D64" i="100"/>
  <c r="C64" i="100"/>
  <c r="A64" i="100"/>
  <c r="E63" i="100"/>
  <c r="D63" i="100"/>
  <c r="C63" i="100"/>
  <c r="A63" i="100"/>
  <c r="E62" i="100"/>
  <c r="D62" i="100"/>
  <c r="C62" i="100"/>
  <c r="A62" i="100"/>
  <c r="E61" i="100"/>
  <c r="D61" i="100"/>
  <c r="C61" i="100"/>
  <c r="A61" i="100"/>
  <c r="E60" i="100"/>
  <c r="D60" i="100"/>
  <c r="C60" i="100"/>
  <c r="A60" i="100"/>
  <c r="E59" i="100"/>
  <c r="D59" i="100"/>
  <c r="C59" i="100"/>
  <c r="A59" i="100"/>
  <c r="E58" i="100"/>
  <c r="D58" i="100"/>
  <c r="C58" i="100"/>
  <c r="A58" i="100"/>
  <c r="E57" i="100"/>
  <c r="D57" i="100"/>
  <c r="C57" i="100"/>
  <c r="A57" i="100"/>
  <c r="E56" i="100"/>
  <c r="D56" i="100"/>
  <c r="C56" i="100"/>
  <c r="A56" i="100"/>
  <c r="E55" i="100"/>
  <c r="D55" i="100"/>
  <c r="C55" i="100"/>
  <c r="A55" i="100"/>
  <c r="E54" i="100"/>
  <c r="D54" i="100"/>
  <c r="C54" i="100"/>
  <c r="A54" i="100"/>
  <c r="E53" i="100"/>
  <c r="D53" i="100"/>
  <c r="C53" i="100"/>
  <c r="A53" i="100"/>
  <c r="E52" i="100"/>
  <c r="D52" i="100"/>
  <c r="C52" i="100"/>
  <c r="A52" i="100"/>
  <c r="E51" i="100"/>
  <c r="D51" i="100"/>
  <c r="C51" i="100"/>
  <c r="A51" i="100"/>
  <c r="E50" i="100"/>
  <c r="D50" i="100"/>
  <c r="C50" i="100"/>
  <c r="A50" i="100"/>
  <c r="E49" i="100"/>
  <c r="D49" i="100"/>
  <c r="C49" i="100"/>
  <c r="A49" i="100"/>
  <c r="E48" i="100"/>
  <c r="D48" i="100"/>
  <c r="C48" i="100"/>
  <c r="A48" i="100"/>
  <c r="E47" i="100"/>
  <c r="D47" i="100"/>
  <c r="C47" i="100"/>
  <c r="A47" i="100"/>
  <c r="E46" i="100"/>
  <c r="D46" i="100"/>
  <c r="C46" i="100"/>
  <c r="A46" i="100"/>
  <c r="E45" i="100"/>
  <c r="D45" i="100"/>
  <c r="C45" i="100"/>
  <c r="A45" i="100"/>
  <c r="E44" i="100"/>
  <c r="D44" i="100"/>
  <c r="C44" i="100"/>
  <c r="A44" i="100"/>
  <c r="E43" i="100"/>
  <c r="D43" i="100"/>
  <c r="C43" i="100"/>
  <c r="A43" i="100"/>
  <c r="E42" i="100"/>
  <c r="D42" i="100"/>
  <c r="C42" i="100"/>
  <c r="A42" i="100"/>
  <c r="E41" i="100"/>
  <c r="D41" i="100"/>
  <c r="C41" i="100"/>
  <c r="A41" i="100"/>
  <c r="E40" i="100"/>
  <c r="D40" i="100"/>
  <c r="C40" i="100"/>
  <c r="A40" i="100"/>
  <c r="E39" i="100"/>
  <c r="D39" i="100"/>
  <c r="C39" i="100"/>
  <c r="A39" i="100"/>
  <c r="E38" i="100"/>
  <c r="D38" i="100"/>
  <c r="C38" i="100"/>
  <c r="A38" i="100"/>
  <c r="E37" i="100"/>
  <c r="D37" i="100"/>
  <c r="C37" i="100"/>
  <c r="A37" i="100"/>
  <c r="E36" i="100"/>
  <c r="D36" i="100"/>
  <c r="C36" i="100"/>
  <c r="A36" i="100"/>
  <c r="E35" i="100"/>
  <c r="D35" i="100"/>
  <c r="C35" i="100"/>
  <c r="A35" i="100"/>
  <c r="E34" i="100"/>
  <c r="D34" i="100"/>
  <c r="C34" i="100"/>
  <c r="A34" i="100"/>
  <c r="E33" i="100"/>
  <c r="D33" i="100"/>
  <c r="C33" i="100"/>
  <c r="A33" i="100"/>
  <c r="E32" i="100"/>
  <c r="D32" i="100"/>
  <c r="C32" i="100"/>
  <c r="A32" i="100"/>
  <c r="E31" i="100"/>
  <c r="D31" i="100"/>
  <c r="C31" i="100"/>
  <c r="A31" i="100"/>
  <c r="E30" i="100"/>
  <c r="D30" i="100"/>
  <c r="C30" i="100"/>
  <c r="A30" i="100"/>
  <c r="E29" i="100"/>
  <c r="D29" i="100"/>
  <c r="C29" i="100"/>
  <c r="A29" i="100"/>
  <c r="E28" i="100"/>
  <c r="D28" i="100"/>
  <c r="C28" i="100"/>
  <c r="A28" i="100"/>
  <c r="E27" i="100"/>
  <c r="D27" i="100"/>
  <c r="C27" i="100"/>
  <c r="A27" i="100"/>
  <c r="E26" i="100"/>
  <c r="D26" i="100"/>
  <c r="C26" i="100"/>
  <c r="A26" i="100"/>
  <c r="E25" i="100"/>
  <c r="D25" i="100"/>
  <c r="C25" i="100"/>
  <c r="A25" i="100"/>
  <c r="E24" i="100"/>
  <c r="D24" i="100"/>
  <c r="C24" i="100"/>
  <c r="A24" i="100"/>
  <c r="E23" i="100"/>
  <c r="D23" i="100"/>
  <c r="C23" i="100"/>
  <c r="A23" i="100"/>
  <c r="E22" i="100"/>
  <c r="D22" i="100"/>
  <c r="C22" i="100"/>
  <c r="A22" i="100"/>
  <c r="E21" i="100"/>
  <c r="D21" i="100"/>
  <c r="C21" i="100"/>
  <c r="A21" i="100"/>
  <c r="E20" i="100"/>
  <c r="D20" i="100"/>
  <c r="C20" i="100"/>
  <c r="A20" i="100"/>
  <c r="E19" i="100"/>
  <c r="D19" i="100"/>
  <c r="C19" i="100"/>
  <c r="A19" i="100"/>
  <c r="E18" i="100"/>
  <c r="D18" i="100"/>
  <c r="C18" i="100"/>
  <c r="A18" i="100"/>
  <c r="E17" i="100"/>
  <c r="D17" i="100"/>
  <c r="C17" i="100"/>
  <c r="A17" i="100"/>
  <c r="E16" i="100"/>
  <c r="D16" i="100"/>
  <c r="C16" i="100"/>
  <c r="A16" i="100"/>
  <c r="E15" i="100"/>
  <c r="D15" i="100"/>
  <c r="C15" i="100"/>
  <c r="A15" i="100"/>
  <c r="E14" i="100"/>
  <c r="D14" i="100"/>
  <c r="C14" i="100"/>
  <c r="A14" i="100"/>
  <c r="E13" i="100"/>
  <c r="D13" i="100"/>
  <c r="C13" i="100"/>
  <c r="A13" i="100"/>
  <c r="E12" i="100"/>
  <c r="D12" i="100"/>
  <c r="C12" i="100"/>
  <c r="A12" i="100"/>
  <c r="E11" i="100"/>
  <c r="D11" i="100"/>
  <c r="C11" i="100"/>
  <c r="A11" i="100"/>
  <c r="E10" i="100"/>
  <c r="D10" i="100"/>
  <c r="C10" i="100"/>
  <c r="A10" i="100"/>
  <c r="E9" i="100"/>
  <c r="D9" i="100"/>
  <c r="C9" i="100"/>
  <c r="A9" i="100"/>
  <c r="E8" i="100"/>
  <c r="D8" i="100"/>
  <c r="C8" i="100"/>
  <c r="A8" i="100"/>
  <c r="E7" i="100"/>
  <c r="D7" i="100"/>
  <c r="C7" i="100"/>
  <c r="A7" i="100"/>
  <c r="E6" i="100"/>
  <c r="D6" i="100"/>
  <c r="C6" i="100"/>
  <c r="A6" i="100"/>
  <c r="E5" i="100"/>
  <c r="D5" i="100"/>
  <c r="C5" i="100"/>
  <c r="A5" i="100"/>
  <c r="E4" i="100"/>
  <c r="D4" i="100"/>
  <c r="C4" i="100"/>
  <c r="A4" i="100"/>
  <c r="E111" i="101"/>
  <c r="D111" i="101"/>
  <c r="C111" i="101"/>
  <c r="A111" i="101"/>
  <c r="E110" i="101"/>
  <c r="D110" i="101"/>
  <c r="C110" i="101"/>
  <c r="A110" i="101"/>
  <c r="E109" i="101"/>
  <c r="D109" i="101"/>
  <c r="C109" i="101"/>
  <c r="A109" i="101"/>
  <c r="E108" i="101"/>
  <c r="D108" i="101"/>
  <c r="C108" i="101"/>
  <c r="A108" i="101"/>
  <c r="E107" i="101"/>
  <c r="D107" i="101"/>
  <c r="C107" i="101"/>
  <c r="A107" i="101"/>
  <c r="E106" i="101"/>
  <c r="D106" i="101"/>
  <c r="C106" i="101"/>
  <c r="A106" i="101"/>
  <c r="E105" i="101"/>
  <c r="D105" i="101"/>
  <c r="C105" i="101"/>
  <c r="A105" i="101"/>
  <c r="E104" i="101"/>
  <c r="D104" i="101"/>
  <c r="C104" i="101"/>
  <c r="A104" i="101"/>
  <c r="E103" i="101"/>
  <c r="D103" i="101"/>
  <c r="C103" i="101"/>
  <c r="A103" i="101"/>
  <c r="E102" i="101"/>
  <c r="D102" i="101"/>
  <c r="C102" i="101"/>
  <c r="A102" i="101"/>
  <c r="E101" i="101"/>
  <c r="D101" i="101"/>
  <c r="C101" i="101"/>
  <c r="A101" i="101"/>
  <c r="E100" i="101"/>
  <c r="D100" i="101"/>
  <c r="C100" i="101"/>
  <c r="A100" i="101"/>
  <c r="E99" i="101"/>
  <c r="D99" i="101"/>
  <c r="C99" i="101"/>
  <c r="A99" i="101"/>
  <c r="E98" i="101"/>
  <c r="D98" i="101"/>
  <c r="C98" i="101"/>
  <c r="A98" i="101"/>
  <c r="E97" i="101"/>
  <c r="D97" i="101"/>
  <c r="C97" i="101"/>
  <c r="A97" i="101"/>
  <c r="E96" i="101"/>
  <c r="D96" i="101"/>
  <c r="C96" i="101"/>
  <c r="A96" i="101"/>
  <c r="E95" i="101"/>
  <c r="D95" i="101"/>
  <c r="C95" i="101"/>
  <c r="A95" i="101"/>
  <c r="E94" i="101"/>
  <c r="D94" i="101"/>
  <c r="C94" i="101"/>
  <c r="A94" i="101"/>
  <c r="E93" i="101"/>
  <c r="D93" i="101"/>
  <c r="C93" i="101"/>
  <c r="A93" i="101"/>
  <c r="E92" i="101"/>
  <c r="D92" i="101"/>
  <c r="C92" i="101"/>
  <c r="A92" i="101"/>
  <c r="E91" i="101"/>
  <c r="D91" i="101"/>
  <c r="C91" i="101"/>
  <c r="A91" i="101"/>
  <c r="E90" i="101"/>
  <c r="D90" i="101"/>
  <c r="C90" i="101"/>
  <c r="A90" i="101"/>
  <c r="E89" i="101"/>
  <c r="D89" i="101"/>
  <c r="C89" i="101"/>
  <c r="A89" i="101"/>
  <c r="E88" i="101"/>
  <c r="D88" i="101"/>
  <c r="C88" i="101"/>
  <c r="A88" i="101"/>
  <c r="E87" i="101"/>
  <c r="D87" i="101"/>
  <c r="C87" i="101"/>
  <c r="A87" i="101"/>
  <c r="E86" i="101"/>
  <c r="D86" i="101"/>
  <c r="C86" i="101"/>
  <c r="A86" i="101"/>
  <c r="E85" i="101"/>
  <c r="D85" i="101"/>
  <c r="C85" i="101"/>
  <c r="A85" i="101"/>
  <c r="E84" i="101"/>
  <c r="D84" i="101"/>
  <c r="C84" i="101"/>
  <c r="A84" i="101"/>
  <c r="E83" i="101"/>
  <c r="D83" i="101"/>
  <c r="C83" i="101"/>
  <c r="A83" i="101"/>
  <c r="E82" i="101"/>
  <c r="D82" i="101"/>
  <c r="C82" i="101"/>
  <c r="A82" i="101"/>
  <c r="E81" i="101"/>
  <c r="D81" i="101"/>
  <c r="C81" i="101"/>
  <c r="A81" i="101"/>
  <c r="E80" i="101"/>
  <c r="D80" i="101"/>
  <c r="C80" i="101"/>
  <c r="A80" i="101"/>
  <c r="E79" i="101"/>
  <c r="D79" i="101"/>
  <c r="C79" i="101"/>
  <c r="A79" i="101"/>
  <c r="E78" i="101"/>
  <c r="D78" i="101"/>
  <c r="C78" i="101"/>
  <c r="A78" i="101"/>
  <c r="E77" i="101"/>
  <c r="D77" i="101"/>
  <c r="C77" i="101"/>
  <c r="A77" i="101"/>
  <c r="E76" i="101"/>
  <c r="D76" i="101"/>
  <c r="C76" i="101"/>
  <c r="A76" i="101"/>
  <c r="E75" i="101"/>
  <c r="D75" i="101"/>
  <c r="C75" i="101"/>
  <c r="A75" i="101"/>
  <c r="E74" i="101"/>
  <c r="D74" i="101"/>
  <c r="C74" i="101"/>
  <c r="A74" i="101"/>
  <c r="E73" i="101"/>
  <c r="D73" i="101"/>
  <c r="C73" i="101"/>
  <c r="A73" i="101"/>
  <c r="E72" i="101"/>
  <c r="D72" i="101"/>
  <c r="C72" i="101"/>
  <c r="A72" i="101"/>
  <c r="E71" i="101"/>
  <c r="D71" i="101"/>
  <c r="C71" i="101"/>
  <c r="A71" i="101"/>
  <c r="E70" i="101"/>
  <c r="D70" i="101"/>
  <c r="C70" i="101"/>
  <c r="A70" i="101"/>
  <c r="E69" i="101"/>
  <c r="D69" i="101"/>
  <c r="C69" i="101"/>
  <c r="A69" i="101"/>
  <c r="E68" i="101"/>
  <c r="D68" i="101"/>
  <c r="C68" i="101"/>
  <c r="A68" i="101"/>
  <c r="E67" i="101"/>
  <c r="D67" i="101"/>
  <c r="C67" i="101"/>
  <c r="A67" i="101"/>
  <c r="E66" i="101"/>
  <c r="D66" i="101"/>
  <c r="C66" i="101"/>
  <c r="A66" i="101"/>
  <c r="E65" i="101"/>
  <c r="D65" i="101"/>
  <c r="C65" i="101"/>
  <c r="A65" i="101"/>
  <c r="E64" i="101"/>
  <c r="D64" i="101"/>
  <c r="C64" i="101"/>
  <c r="A64" i="101"/>
  <c r="E63" i="101"/>
  <c r="D63" i="101"/>
  <c r="C63" i="101"/>
  <c r="A63" i="101"/>
  <c r="E62" i="101"/>
  <c r="D62" i="101"/>
  <c r="C62" i="101"/>
  <c r="A62" i="101"/>
  <c r="E61" i="101"/>
  <c r="D61" i="101"/>
  <c r="C61" i="101"/>
  <c r="A61" i="101"/>
  <c r="E60" i="101"/>
  <c r="D60" i="101"/>
  <c r="C60" i="101"/>
  <c r="A60" i="101"/>
  <c r="E59" i="101"/>
  <c r="D59" i="101"/>
  <c r="C59" i="101"/>
  <c r="A59" i="101"/>
  <c r="E58" i="101"/>
  <c r="D58" i="101"/>
  <c r="C58" i="101"/>
  <c r="A58" i="101"/>
  <c r="E57" i="101"/>
  <c r="D57" i="101"/>
  <c r="C57" i="101"/>
  <c r="A57" i="101"/>
  <c r="E56" i="101"/>
  <c r="D56" i="101"/>
  <c r="C56" i="101"/>
  <c r="A56" i="101"/>
  <c r="E55" i="101"/>
  <c r="D55" i="101"/>
  <c r="C55" i="101"/>
  <c r="A55" i="101"/>
  <c r="E54" i="101"/>
  <c r="D54" i="101"/>
  <c r="C54" i="101"/>
  <c r="A54" i="101"/>
  <c r="E53" i="101"/>
  <c r="D53" i="101"/>
  <c r="C53" i="101"/>
  <c r="A53" i="101"/>
  <c r="E52" i="101"/>
  <c r="D52" i="101"/>
  <c r="C52" i="101"/>
  <c r="A52" i="101"/>
  <c r="E51" i="101"/>
  <c r="D51" i="101"/>
  <c r="C51" i="101"/>
  <c r="A51" i="101"/>
  <c r="E50" i="101"/>
  <c r="D50" i="101"/>
  <c r="C50" i="101"/>
  <c r="A50" i="101"/>
  <c r="E49" i="101"/>
  <c r="D49" i="101"/>
  <c r="C49" i="101"/>
  <c r="A49" i="101"/>
  <c r="E48" i="101"/>
  <c r="D48" i="101"/>
  <c r="C48" i="101"/>
  <c r="A48" i="101"/>
  <c r="E47" i="101"/>
  <c r="D47" i="101"/>
  <c r="C47" i="101"/>
  <c r="A47" i="101"/>
  <c r="E46" i="101"/>
  <c r="D46" i="101"/>
  <c r="C46" i="101"/>
  <c r="A46" i="101"/>
  <c r="E45" i="101"/>
  <c r="D45" i="101"/>
  <c r="C45" i="101"/>
  <c r="A45" i="101"/>
  <c r="E44" i="101"/>
  <c r="D44" i="101"/>
  <c r="C44" i="101"/>
  <c r="A44" i="101"/>
  <c r="E43" i="101"/>
  <c r="D43" i="101"/>
  <c r="C43" i="101"/>
  <c r="A43" i="101"/>
  <c r="E42" i="101"/>
  <c r="D42" i="101"/>
  <c r="C42" i="101"/>
  <c r="A42" i="101"/>
  <c r="E41" i="101"/>
  <c r="D41" i="101"/>
  <c r="C41" i="101"/>
  <c r="A41" i="101"/>
  <c r="E40" i="101"/>
  <c r="D40" i="101"/>
  <c r="C40" i="101"/>
  <c r="A40" i="101"/>
  <c r="E39" i="101"/>
  <c r="D39" i="101"/>
  <c r="C39" i="101"/>
  <c r="A39" i="101"/>
  <c r="E38" i="101"/>
  <c r="D38" i="101"/>
  <c r="C38" i="101"/>
  <c r="A38" i="101"/>
  <c r="E37" i="101"/>
  <c r="D37" i="101"/>
  <c r="C37" i="101"/>
  <c r="A37" i="101"/>
  <c r="E36" i="101"/>
  <c r="D36" i="101"/>
  <c r="C36" i="101"/>
  <c r="A36" i="101"/>
  <c r="E35" i="101"/>
  <c r="D35" i="101"/>
  <c r="C35" i="101"/>
  <c r="A35" i="101"/>
  <c r="E34" i="101"/>
  <c r="D34" i="101"/>
  <c r="C34" i="101"/>
  <c r="A34" i="101"/>
  <c r="E33" i="101"/>
  <c r="D33" i="101"/>
  <c r="C33" i="101"/>
  <c r="A33" i="101"/>
  <c r="E32" i="101"/>
  <c r="D32" i="101"/>
  <c r="C32" i="101"/>
  <c r="A32" i="101"/>
  <c r="E31" i="101"/>
  <c r="D31" i="101"/>
  <c r="C31" i="101"/>
  <c r="A31" i="101"/>
  <c r="E30" i="101"/>
  <c r="D30" i="101"/>
  <c r="C30" i="101"/>
  <c r="A30" i="101"/>
  <c r="E29" i="101"/>
  <c r="D29" i="101"/>
  <c r="C29" i="101"/>
  <c r="A29" i="101"/>
  <c r="E28" i="101"/>
  <c r="D28" i="101"/>
  <c r="C28" i="101"/>
  <c r="A28" i="101"/>
  <c r="E27" i="101"/>
  <c r="D27" i="101"/>
  <c r="C27" i="101"/>
  <c r="A27" i="101"/>
  <c r="E26" i="101"/>
  <c r="D26" i="101"/>
  <c r="C26" i="101"/>
  <c r="A26" i="101"/>
  <c r="E25" i="101"/>
  <c r="D25" i="101"/>
  <c r="C25" i="101"/>
  <c r="A25" i="101"/>
  <c r="E24" i="101"/>
  <c r="D24" i="101"/>
  <c r="C24" i="101"/>
  <c r="A24" i="101"/>
  <c r="E23" i="101"/>
  <c r="D23" i="101"/>
  <c r="C23" i="101"/>
  <c r="A23" i="101"/>
  <c r="E22" i="101"/>
  <c r="D22" i="101"/>
  <c r="C22" i="101"/>
  <c r="A22" i="101"/>
  <c r="E21" i="101"/>
  <c r="D21" i="101"/>
  <c r="C21" i="101"/>
  <c r="A21" i="101"/>
  <c r="E20" i="101"/>
  <c r="D20" i="101"/>
  <c r="C20" i="101"/>
  <c r="A20" i="101"/>
  <c r="E19" i="101"/>
  <c r="D19" i="101"/>
  <c r="C19" i="101"/>
  <c r="A19" i="101"/>
  <c r="E18" i="101"/>
  <c r="D18" i="101"/>
  <c r="C18" i="101"/>
  <c r="A18" i="101"/>
  <c r="E17" i="101"/>
  <c r="D17" i="101"/>
  <c r="C17" i="101"/>
  <c r="A17" i="101"/>
  <c r="E16" i="101"/>
  <c r="D16" i="101"/>
  <c r="C16" i="101"/>
  <c r="A16" i="101"/>
  <c r="E15" i="101"/>
  <c r="D15" i="101"/>
  <c r="C15" i="101"/>
  <c r="A15" i="101"/>
  <c r="E14" i="101"/>
  <c r="D14" i="101"/>
  <c r="C14" i="101"/>
  <c r="A14" i="101"/>
  <c r="E13" i="101"/>
  <c r="D13" i="101"/>
  <c r="C13" i="101"/>
  <c r="A13" i="101"/>
  <c r="E12" i="101"/>
  <c r="D12" i="101"/>
  <c r="C12" i="101"/>
  <c r="A12" i="101"/>
  <c r="E11" i="101"/>
  <c r="D11" i="101"/>
  <c r="C11" i="101"/>
  <c r="A11" i="101"/>
  <c r="E10" i="101"/>
  <c r="D10" i="101"/>
  <c r="C10" i="101"/>
  <c r="A10" i="101"/>
  <c r="E9" i="101"/>
  <c r="D9" i="101"/>
  <c r="C9" i="101"/>
  <c r="A9" i="101"/>
  <c r="E8" i="101"/>
  <c r="D8" i="101"/>
  <c r="C8" i="101"/>
  <c r="A8" i="101"/>
  <c r="E7" i="101"/>
  <c r="D7" i="101"/>
  <c r="C7" i="101"/>
  <c r="A7" i="101"/>
  <c r="E6" i="101"/>
  <c r="D6" i="101"/>
  <c r="C6" i="101"/>
  <c r="A6" i="101"/>
  <c r="E5" i="101"/>
  <c r="D5" i="101"/>
  <c r="C5" i="101"/>
  <c r="A5" i="101"/>
  <c r="E4" i="101"/>
  <c r="D4" i="101"/>
  <c r="C4" i="101"/>
  <c r="A4" i="101"/>
  <c r="E111" i="102"/>
  <c r="D111" i="102"/>
  <c r="C111" i="102"/>
  <c r="A111" i="102"/>
  <c r="E110" i="102"/>
  <c r="D110" i="102"/>
  <c r="C110" i="102"/>
  <c r="A110" i="102"/>
  <c r="E109" i="102"/>
  <c r="D109" i="102"/>
  <c r="C109" i="102"/>
  <c r="A109" i="102"/>
  <c r="E108" i="102"/>
  <c r="D108" i="102"/>
  <c r="C108" i="102"/>
  <c r="A108" i="102"/>
  <c r="E107" i="102"/>
  <c r="D107" i="102"/>
  <c r="C107" i="102"/>
  <c r="A107" i="102"/>
  <c r="E106" i="102"/>
  <c r="D106" i="102"/>
  <c r="C106" i="102"/>
  <c r="A106" i="102"/>
  <c r="E105" i="102"/>
  <c r="D105" i="102"/>
  <c r="C105" i="102"/>
  <c r="A105" i="102"/>
  <c r="E104" i="102"/>
  <c r="D104" i="102"/>
  <c r="C104" i="102"/>
  <c r="A104" i="102"/>
  <c r="E103" i="102"/>
  <c r="D103" i="102"/>
  <c r="C103" i="102"/>
  <c r="A103" i="102"/>
  <c r="E102" i="102"/>
  <c r="D102" i="102"/>
  <c r="C102" i="102"/>
  <c r="A102" i="102"/>
  <c r="E101" i="102"/>
  <c r="D101" i="102"/>
  <c r="C101" i="102"/>
  <c r="A101" i="102"/>
  <c r="E100" i="102"/>
  <c r="D100" i="102"/>
  <c r="C100" i="102"/>
  <c r="A100" i="102"/>
  <c r="E99" i="102"/>
  <c r="D99" i="102"/>
  <c r="C99" i="102"/>
  <c r="A99" i="102"/>
  <c r="E98" i="102"/>
  <c r="D98" i="102"/>
  <c r="C98" i="102"/>
  <c r="A98" i="102"/>
  <c r="E97" i="102"/>
  <c r="D97" i="102"/>
  <c r="C97" i="102"/>
  <c r="A97" i="102"/>
  <c r="E96" i="102"/>
  <c r="D96" i="102"/>
  <c r="C96" i="102"/>
  <c r="A96" i="102"/>
  <c r="E95" i="102"/>
  <c r="D95" i="102"/>
  <c r="C95" i="102"/>
  <c r="A95" i="102"/>
  <c r="E94" i="102"/>
  <c r="D94" i="102"/>
  <c r="C94" i="102"/>
  <c r="A94" i="102"/>
  <c r="E93" i="102"/>
  <c r="D93" i="102"/>
  <c r="C93" i="102"/>
  <c r="A93" i="102"/>
  <c r="E92" i="102"/>
  <c r="D92" i="102"/>
  <c r="C92" i="102"/>
  <c r="A92" i="102"/>
  <c r="E91" i="102"/>
  <c r="D91" i="102"/>
  <c r="C91" i="102"/>
  <c r="A91" i="102"/>
  <c r="E90" i="102"/>
  <c r="D90" i="102"/>
  <c r="C90" i="102"/>
  <c r="A90" i="102"/>
  <c r="E89" i="102"/>
  <c r="D89" i="102"/>
  <c r="C89" i="102"/>
  <c r="A89" i="102"/>
  <c r="E88" i="102"/>
  <c r="D88" i="102"/>
  <c r="C88" i="102"/>
  <c r="A88" i="102"/>
  <c r="E87" i="102"/>
  <c r="D87" i="102"/>
  <c r="C87" i="102"/>
  <c r="A87" i="102"/>
  <c r="E86" i="102"/>
  <c r="D86" i="102"/>
  <c r="C86" i="102"/>
  <c r="A86" i="102"/>
  <c r="E85" i="102"/>
  <c r="D85" i="102"/>
  <c r="C85" i="102"/>
  <c r="A85" i="102"/>
  <c r="E84" i="102"/>
  <c r="D84" i="102"/>
  <c r="C84" i="102"/>
  <c r="A84" i="102"/>
  <c r="E83" i="102"/>
  <c r="D83" i="102"/>
  <c r="C83" i="102"/>
  <c r="A83" i="102"/>
  <c r="E82" i="102"/>
  <c r="D82" i="102"/>
  <c r="C82" i="102"/>
  <c r="A82" i="102"/>
  <c r="E81" i="102"/>
  <c r="D81" i="102"/>
  <c r="C81" i="102"/>
  <c r="A81" i="102"/>
  <c r="E80" i="102"/>
  <c r="D80" i="102"/>
  <c r="C80" i="102"/>
  <c r="A80" i="102"/>
  <c r="E79" i="102"/>
  <c r="D79" i="102"/>
  <c r="C79" i="102"/>
  <c r="A79" i="102"/>
  <c r="E78" i="102"/>
  <c r="D78" i="102"/>
  <c r="C78" i="102"/>
  <c r="A78" i="102"/>
  <c r="E77" i="102"/>
  <c r="D77" i="102"/>
  <c r="C77" i="102"/>
  <c r="A77" i="102"/>
  <c r="E76" i="102"/>
  <c r="D76" i="102"/>
  <c r="C76" i="102"/>
  <c r="A76" i="102"/>
  <c r="E75" i="102"/>
  <c r="D75" i="102"/>
  <c r="C75" i="102"/>
  <c r="A75" i="102"/>
  <c r="E74" i="102"/>
  <c r="D74" i="102"/>
  <c r="C74" i="102"/>
  <c r="A74" i="102"/>
  <c r="E73" i="102"/>
  <c r="D73" i="102"/>
  <c r="C73" i="102"/>
  <c r="A73" i="102"/>
  <c r="E72" i="102"/>
  <c r="D72" i="102"/>
  <c r="C72" i="102"/>
  <c r="A72" i="102"/>
  <c r="E71" i="102"/>
  <c r="D71" i="102"/>
  <c r="C71" i="102"/>
  <c r="A71" i="102"/>
  <c r="E70" i="102"/>
  <c r="D70" i="102"/>
  <c r="C70" i="102"/>
  <c r="A70" i="102"/>
  <c r="E69" i="102"/>
  <c r="D69" i="102"/>
  <c r="C69" i="102"/>
  <c r="A69" i="102"/>
  <c r="E68" i="102"/>
  <c r="D68" i="102"/>
  <c r="C68" i="102"/>
  <c r="A68" i="102"/>
  <c r="E67" i="102"/>
  <c r="D67" i="102"/>
  <c r="C67" i="102"/>
  <c r="A67" i="102"/>
  <c r="E66" i="102"/>
  <c r="D66" i="102"/>
  <c r="C66" i="102"/>
  <c r="A66" i="102"/>
  <c r="E65" i="102"/>
  <c r="D65" i="102"/>
  <c r="C65" i="102"/>
  <c r="A65" i="102"/>
  <c r="E64" i="102"/>
  <c r="D64" i="102"/>
  <c r="C64" i="102"/>
  <c r="A64" i="102"/>
  <c r="E63" i="102"/>
  <c r="D63" i="102"/>
  <c r="C63" i="102"/>
  <c r="A63" i="102"/>
  <c r="E62" i="102"/>
  <c r="D62" i="102"/>
  <c r="C62" i="102"/>
  <c r="A62" i="102"/>
  <c r="E61" i="102"/>
  <c r="D61" i="102"/>
  <c r="C61" i="102"/>
  <c r="A61" i="102"/>
  <c r="E60" i="102"/>
  <c r="D60" i="102"/>
  <c r="C60" i="102"/>
  <c r="A60" i="102"/>
  <c r="E59" i="102"/>
  <c r="D59" i="102"/>
  <c r="C59" i="102"/>
  <c r="A59" i="102"/>
  <c r="E58" i="102"/>
  <c r="D58" i="102"/>
  <c r="C58" i="102"/>
  <c r="A58" i="102"/>
  <c r="E57" i="102"/>
  <c r="D57" i="102"/>
  <c r="C57" i="102"/>
  <c r="A57" i="102"/>
  <c r="E56" i="102"/>
  <c r="D56" i="102"/>
  <c r="C56" i="102"/>
  <c r="A56" i="102"/>
  <c r="E55" i="102"/>
  <c r="D55" i="102"/>
  <c r="C55" i="102"/>
  <c r="A55" i="102"/>
  <c r="E54" i="102"/>
  <c r="D54" i="102"/>
  <c r="C54" i="102"/>
  <c r="A54" i="102"/>
  <c r="E53" i="102"/>
  <c r="D53" i="102"/>
  <c r="C53" i="102"/>
  <c r="A53" i="102"/>
  <c r="E52" i="102"/>
  <c r="D52" i="102"/>
  <c r="C52" i="102"/>
  <c r="A52" i="102"/>
  <c r="E51" i="102"/>
  <c r="D51" i="102"/>
  <c r="C51" i="102"/>
  <c r="A51" i="102"/>
  <c r="E50" i="102"/>
  <c r="D50" i="102"/>
  <c r="C50" i="102"/>
  <c r="A50" i="102"/>
  <c r="E49" i="102"/>
  <c r="D49" i="102"/>
  <c r="C49" i="102"/>
  <c r="A49" i="102"/>
  <c r="E48" i="102"/>
  <c r="D48" i="102"/>
  <c r="C48" i="102"/>
  <c r="A48" i="102"/>
  <c r="E47" i="102"/>
  <c r="D47" i="102"/>
  <c r="C47" i="102"/>
  <c r="A47" i="102"/>
  <c r="E46" i="102"/>
  <c r="D46" i="102"/>
  <c r="C46" i="102"/>
  <c r="A46" i="102"/>
  <c r="E45" i="102"/>
  <c r="D45" i="102"/>
  <c r="C45" i="102"/>
  <c r="A45" i="102"/>
  <c r="E44" i="102"/>
  <c r="D44" i="102"/>
  <c r="C44" i="102"/>
  <c r="A44" i="102"/>
  <c r="E43" i="102"/>
  <c r="D43" i="102"/>
  <c r="C43" i="102"/>
  <c r="A43" i="102"/>
  <c r="E42" i="102"/>
  <c r="D42" i="102"/>
  <c r="C42" i="102"/>
  <c r="A42" i="102"/>
  <c r="E41" i="102"/>
  <c r="D41" i="102"/>
  <c r="C41" i="102"/>
  <c r="A41" i="102"/>
  <c r="E40" i="102"/>
  <c r="D40" i="102"/>
  <c r="C40" i="102"/>
  <c r="A40" i="102"/>
  <c r="E39" i="102"/>
  <c r="D39" i="102"/>
  <c r="C39" i="102"/>
  <c r="A39" i="102"/>
  <c r="E38" i="102"/>
  <c r="D38" i="102"/>
  <c r="C38" i="102"/>
  <c r="A38" i="102"/>
  <c r="E37" i="102"/>
  <c r="D37" i="102"/>
  <c r="C37" i="102"/>
  <c r="A37" i="102"/>
  <c r="E36" i="102"/>
  <c r="D36" i="102"/>
  <c r="C36" i="102"/>
  <c r="A36" i="102"/>
  <c r="E35" i="102"/>
  <c r="D35" i="102"/>
  <c r="C35" i="102"/>
  <c r="A35" i="102"/>
  <c r="E34" i="102"/>
  <c r="D34" i="102"/>
  <c r="C34" i="102"/>
  <c r="A34" i="102"/>
  <c r="E33" i="102"/>
  <c r="D33" i="102"/>
  <c r="C33" i="102"/>
  <c r="A33" i="102"/>
  <c r="E32" i="102"/>
  <c r="D32" i="102"/>
  <c r="C32" i="102"/>
  <c r="A32" i="102"/>
  <c r="E31" i="102"/>
  <c r="D31" i="102"/>
  <c r="C31" i="102"/>
  <c r="A31" i="102"/>
  <c r="E30" i="102"/>
  <c r="D30" i="102"/>
  <c r="C30" i="102"/>
  <c r="A30" i="102"/>
  <c r="E29" i="102"/>
  <c r="D29" i="102"/>
  <c r="C29" i="102"/>
  <c r="A29" i="102"/>
  <c r="E28" i="102"/>
  <c r="D28" i="102"/>
  <c r="C28" i="102"/>
  <c r="A28" i="102"/>
  <c r="E27" i="102"/>
  <c r="D27" i="102"/>
  <c r="C27" i="102"/>
  <c r="A27" i="102"/>
  <c r="E26" i="102"/>
  <c r="D26" i="102"/>
  <c r="C26" i="102"/>
  <c r="A26" i="102"/>
  <c r="E25" i="102"/>
  <c r="D25" i="102"/>
  <c r="C25" i="102"/>
  <c r="A25" i="102"/>
  <c r="E24" i="102"/>
  <c r="D24" i="102"/>
  <c r="C24" i="102"/>
  <c r="A24" i="102"/>
  <c r="E23" i="102"/>
  <c r="D23" i="102"/>
  <c r="C23" i="102"/>
  <c r="A23" i="102"/>
  <c r="E22" i="102"/>
  <c r="D22" i="102"/>
  <c r="C22" i="102"/>
  <c r="A22" i="102"/>
  <c r="E21" i="102"/>
  <c r="D21" i="102"/>
  <c r="C21" i="102"/>
  <c r="A21" i="102"/>
  <c r="E20" i="102"/>
  <c r="D20" i="102"/>
  <c r="C20" i="102"/>
  <c r="A20" i="102"/>
  <c r="E19" i="102"/>
  <c r="D19" i="102"/>
  <c r="C19" i="102"/>
  <c r="A19" i="102"/>
  <c r="E18" i="102"/>
  <c r="D18" i="102"/>
  <c r="C18" i="102"/>
  <c r="A18" i="102"/>
  <c r="E17" i="102"/>
  <c r="D17" i="102"/>
  <c r="C17" i="102"/>
  <c r="A17" i="102"/>
  <c r="E16" i="102"/>
  <c r="D16" i="102"/>
  <c r="C16" i="102"/>
  <c r="A16" i="102"/>
  <c r="E15" i="102"/>
  <c r="D15" i="102"/>
  <c r="C15" i="102"/>
  <c r="A15" i="102"/>
  <c r="E14" i="102"/>
  <c r="D14" i="102"/>
  <c r="C14" i="102"/>
  <c r="A14" i="102"/>
  <c r="E13" i="102"/>
  <c r="D13" i="102"/>
  <c r="C13" i="102"/>
  <c r="A13" i="102"/>
  <c r="E12" i="102"/>
  <c r="D12" i="102"/>
  <c r="C12" i="102"/>
  <c r="A12" i="102"/>
  <c r="E11" i="102"/>
  <c r="D11" i="102"/>
  <c r="C11" i="102"/>
  <c r="A11" i="102"/>
  <c r="E10" i="102"/>
  <c r="D10" i="102"/>
  <c r="C10" i="102"/>
  <c r="A10" i="102"/>
  <c r="E9" i="102"/>
  <c r="D9" i="102"/>
  <c r="C9" i="102"/>
  <c r="A9" i="102"/>
  <c r="E8" i="102"/>
  <c r="D8" i="102"/>
  <c r="C8" i="102"/>
  <c r="A8" i="102"/>
  <c r="E7" i="102"/>
  <c r="D7" i="102"/>
  <c r="C7" i="102"/>
  <c r="A7" i="102"/>
  <c r="E6" i="102"/>
  <c r="D6" i="102"/>
  <c r="C6" i="102"/>
  <c r="A6" i="102"/>
  <c r="E5" i="102"/>
  <c r="D5" i="102"/>
  <c r="C5" i="102"/>
  <c r="A5" i="102"/>
  <c r="E4" i="102"/>
  <c r="D4" i="102"/>
  <c r="C4" i="102"/>
  <c r="A4" i="102"/>
  <c r="E111" i="103"/>
  <c r="D111" i="103"/>
  <c r="C111" i="103"/>
  <c r="A111" i="103"/>
  <c r="E110" i="103"/>
  <c r="D110" i="103"/>
  <c r="C110" i="103"/>
  <c r="A110" i="103"/>
  <c r="E109" i="103"/>
  <c r="D109" i="103"/>
  <c r="C109" i="103"/>
  <c r="A109" i="103"/>
  <c r="E108" i="103"/>
  <c r="D108" i="103"/>
  <c r="C108" i="103"/>
  <c r="A108" i="103"/>
  <c r="E107" i="103"/>
  <c r="D107" i="103"/>
  <c r="C107" i="103"/>
  <c r="A107" i="103"/>
  <c r="E106" i="103"/>
  <c r="D106" i="103"/>
  <c r="C106" i="103"/>
  <c r="A106" i="103"/>
  <c r="E105" i="103"/>
  <c r="D105" i="103"/>
  <c r="C105" i="103"/>
  <c r="A105" i="103"/>
  <c r="E104" i="103"/>
  <c r="D104" i="103"/>
  <c r="C104" i="103"/>
  <c r="A104" i="103"/>
  <c r="E103" i="103"/>
  <c r="D103" i="103"/>
  <c r="C103" i="103"/>
  <c r="A103" i="103"/>
  <c r="E102" i="103"/>
  <c r="D102" i="103"/>
  <c r="C102" i="103"/>
  <c r="A102" i="103"/>
  <c r="E101" i="103"/>
  <c r="D101" i="103"/>
  <c r="C101" i="103"/>
  <c r="A101" i="103"/>
  <c r="E100" i="103"/>
  <c r="D100" i="103"/>
  <c r="C100" i="103"/>
  <c r="A100" i="103"/>
  <c r="E99" i="103"/>
  <c r="D99" i="103"/>
  <c r="C99" i="103"/>
  <c r="A99" i="103"/>
  <c r="E98" i="103"/>
  <c r="D98" i="103"/>
  <c r="C98" i="103"/>
  <c r="A98" i="103"/>
  <c r="E97" i="103"/>
  <c r="D97" i="103"/>
  <c r="C97" i="103"/>
  <c r="A97" i="103"/>
  <c r="E96" i="103"/>
  <c r="D96" i="103"/>
  <c r="C96" i="103"/>
  <c r="A96" i="103"/>
  <c r="E95" i="103"/>
  <c r="D95" i="103"/>
  <c r="C95" i="103"/>
  <c r="A95" i="103"/>
  <c r="E94" i="103"/>
  <c r="D94" i="103"/>
  <c r="C94" i="103"/>
  <c r="A94" i="103"/>
  <c r="E93" i="103"/>
  <c r="D93" i="103"/>
  <c r="C93" i="103"/>
  <c r="A93" i="103"/>
  <c r="E92" i="103"/>
  <c r="D92" i="103"/>
  <c r="C92" i="103"/>
  <c r="A92" i="103"/>
  <c r="E91" i="103"/>
  <c r="D91" i="103"/>
  <c r="C91" i="103"/>
  <c r="A91" i="103"/>
  <c r="E90" i="103"/>
  <c r="D90" i="103"/>
  <c r="C90" i="103"/>
  <c r="A90" i="103"/>
  <c r="E89" i="103"/>
  <c r="D89" i="103"/>
  <c r="C89" i="103"/>
  <c r="A89" i="103"/>
  <c r="E88" i="103"/>
  <c r="D88" i="103"/>
  <c r="C88" i="103"/>
  <c r="A88" i="103"/>
  <c r="E87" i="103"/>
  <c r="D87" i="103"/>
  <c r="C87" i="103"/>
  <c r="A87" i="103"/>
  <c r="E86" i="103"/>
  <c r="D86" i="103"/>
  <c r="C86" i="103"/>
  <c r="A86" i="103"/>
  <c r="E85" i="103"/>
  <c r="D85" i="103"/>
  <c r="C85" i="103"/>
  <c r="A85" i="103"/>
  <c r="E84" i="103"/>
  <c r="D84" i="103"/>
  <c r="C84" i="103"/>
  <c r="A84" i="103"/>
  <c r="E83" i="103"/>
  <c r="D83" i="103"/>
  <c r="C83" i="103"/>
  <c r="A83" i="103"/>
  <c r="E82" i="103"/>
  <c r="D82" i="103"/>
  <c r="C82" i="103"/>
  <c r="A82" i="103"/>
  <c r="E81" i="103"/>
  <c r="D81" i="103"/>
  <c r="C81" i="103"/>
  <c r="A81" i="103"/>
  <c r="E80" i="103"/>
  <c r="D80" i="103"/>
  <c r="C80" i="103"/>
  <c r="A80" i="103"/>
  <c r="E79" i="103"/>
  <c r="D79" i="103"/>
  <c r="C79" i="103"/>
  <c r="A79" i="103"/>
  <c r="E78" i="103"/>
  <c r="D78" i="103"/>
  <c r="C78" i="103"/>
  <c r="A78" i="103"/>
  <c r="E77" i="103"/>
  <c r="D77" i="103"/>
  <c r="C77" i="103"/>
  <c r="A77" i="103"/>
  <c r="E76" i="103"/>
  <c r="D76" i="103"/>
  <c r="C76" i="103"/>
  <c r="A76" i="103"/>
  <c r="E75" i="103"/>
  <c r="D75" i="103"/>
  <c r="C75" i="103"/>
  <c r="A75" i="103"/>
  <c r="E74" i="103"/>
  <c r="D74" i="103"/>
  <c r="C74" i="103"/>
  <c r="A74" i="103"/>
  <c r="E73" i="103"/>
  <c r="D73" i="103"/>
  <c r="C73" i="103"/>
  <c r="A73" i="103"/>
  <c r="E72" i="103"/>
  <c r="D72" i="103"/>
  <c r="C72" i="103"/>
  <c r="A72" i="103"/>
  <c r="E71" i="103"/>
  <c r="D71" i="103"/>
  <c r="C71" i="103"/>
  <c r="A71" i="103"/>
  <c r="E70" i="103"/>
  <c r="D70" i="103"/>
  <c r="C70" i="103"/>
  <c r="A70" i="103"/>
  <c r="E69" i="103"/>
  <c r="D69" i="103"/>
  <c r="C69" i="103"/>
  <c r="A69" i="103"/>
  <c r="E68" i="103"/>
  <c r="D68" i="103"/>
  <c r="C68" i="103"/>
  <c r="A68" i="103"/>
  <c r="E67" i="103"/>
  <c r="D67" i="103"/>
  <c r="C67" i="103"/>
  <c r="A67" i="103"/>
  <c r="E66" i="103"/>
  <c r="D66" i="103"/>
  <c r="C66" i="103"/>
  <c r="A66" i="103"/>
  <c r="E65" i="103"/>
  <c r="D65" i="103"/>
  <c r="C65" i="103"/>
  <c r="A65" i="103"/>
  <c r="E64" i="103"/>
  <c r="D64" i="103"/>
  <c r="C64" i="103"/>
  <c r="A64" i="103"/>
  <c r="E63" i="103"/>
  <c r="D63" i="103"/>
  <c r="C63" i="103"/>
  <c r="A63" i="103"/>
  <c r="E62" i="103"/>
  <c r="D62" i="103"/>
  <c r="C62" i="103"/>
  <c r="A62" i="103"/>
  <c r="E61" i="103"/>
  <c r="D61" i="103"/>
  <c r="C61" i="103"/>
  <c r="A61" i="103"/>
  <c r="E60" i="103"/>
  <c r="D60" i="103"/>
  <c r="C60" i="103"/>
  <c r="A60" i="103"/>
  <c r="E59" i="103"/>
  <c r="D59" i="103"/>
  <c r="C59" i="103"/>
  <c r="A59" i="103"/>
  <c r="E58" i="103"/>
  <c r="D58" i="103"/>
  <c r="C58" i="103"/>
  <c r="A58" i="103"/>
  <c r="E57" i="103"/>
  <c r="D57" i="103"/>
  <c r="C57" i="103"/>
  <c r="A57" i="103"/>
  <c r="E56" i="103"/>
  <c r="D56" i="103"/>
  <c r="C56" i="103"/>
  <c r="A56" i="103"/>
  <c r="E55" i="103"/>
  <c r="D55" i="103"/>
  <c r="C55" i="103"/>
  <c r="A55" i="103"/>
  <c r="E54" i="103"/>
  <c r="D54" i="103"/>
  <c r="C54" i="103"/>
  <c r="A54" i="103"/>
  <c r="E53" i="103"/>
  <c r="D53" i="103"/>
  <c r="C53" i="103"/>
  <c r="A53" i="103"/>
  <c r="E52" i="103"/>
  <c r="D52" i="103"/>
  <c r="C52" i="103"/>
  <c r="A52" i="103"/>
  <c r="E51" i="103"/>
  <c r="D51" i="103"/>
  <c r="C51" i="103"/>
  <c r="A51" i="103"/>
  <c r="E50" i="103"/>
  <c r="D50" i="103"/>
  <c r="C50" i="103"/>
  <c r="A50" i="103"/>
  <c r="E49" i="103"/>
  <c r="D49" i="103"/>
  <c r="C49" i="103"/>
  <c r="A49" i="103"/>
  <c r="E48" i="103"/>
  <c r="D48" i="103"/>
  <c r="C48" i="103"/>
  <c r="A48" i="103"/>
  <c r="E47" i="103"/>
  <c r="D47" i="103"/>
  <c r="C47" i="103"/>
  <c r="A47" i="103"/>
  <c r="E46" i="103"/>
  <c r="D46" i="103"/>
  <c r="C46" i="103"/>
  <c r="A46" i="103"/>
  <c r="E45" i="103"/>
  <c r="D45" i="103"/>
  <c r="C45" i="103"/>
  <c r="A45" i="103"/>
  <c r="E44" i="103"/>
  <c r="D44" i="103"/>
  <c r="C44" i="103"/>
  <c r="A44" i="103"/>
  <c r="E43" i="103"/>
  <c r="D43" i="103"/>
  <c r="C43" i="103"/>
  <c r="A43" i="103"/>
  <c r="E42" i="103"/>
  <c r="D42" i="103"/>
  <c r="C42" i="103"/>
  <c r="A42" i="103"/>
  <c r="E41" i="103"/>
  <c r="D41" i="103"/>
  <c r="C41" i="103"/>
  <c r="A41" i="103"/>
  <c r="E40" i="103"/>
  <c r="D40" i="103"/>
  <c r="C40" i="103"/>
  <c r="A40" i="103"/>
  <c r="E39" i="103"/>
  <c r="D39" i="103"/>
  <c r="C39" i="103"/>
  <c r="A39" i="103"/>
  <c r="E38" i="103"/>
  <c r="D38" i="103"/>
  <c r="C38" i="103"/>
  <c r="A38" i="103"/>
  <c r="E37" i="103"/>
  <c r="D37" i="103"/>
  <c r="C37" i="103"/>
  <c r="A37" i="103"/>
  <c r="E36" i="103"/>
  <c r="D36" i="103"/>
  <c r="C36" i="103"/>
  <c r="A36" i="103"/>
  <c r="E35" i="103"/>
  <c r="D35" i="103"/>
  <c r="C35" i="103"/>
  <c r="A35" i="103"/>
  <c r="E34" i="103"/>
  <c r="D34" i="103"/>
  <c r="C34" i="103"/>
  <c r="A34" i="103"/>
  <c r="E33" i="103"/>
  <c r="D33" i="103"/>
  <c r="C33" i="103"/>
  <c r="A33" i="103"/>
  <c r="E32" i="103"/>
  <c r="D32" i="103"/>
  <c r="C32" i="103"/>
  <c r="A32" i="103"/>
  <c r="E31" i="103"/>
  <c r="D31" i="103"/>
  <c r="C31" i="103"/>
  <c r="A31" i="103"/>
  <c r="E30" i="103"/>
  <c r="D30" i="103"/>
  <c r="C30" i="103"/>
  <c r="A30" i="103"/>
  <c r="E29" i="103"/>
  <c r="D29" i="103"/>
  <c r="C29" i="103"/>
  <c r="A29" i="103"/>
  <c r="E28" i="103"/>
  <c r="D28" i="103"/>
  <c r="C28" i="103"/>
  <c r="A28" i="103"/>
  <c r="E27" i="103"/>
  <c r="D27" i="103"/>
  <c r="C27" i="103"/>
  <c r="A27" i="103"/>
  <c r="E26" i="103"/>
  <c r="D26" i="103"/>
  <c r="C26" i="103"/>
  <c r="A26" i="103"/>
  <c r="E25" i="103"/>
  <c r="D25" i="103"/>
  <c r="C25" i="103"/>
  <c r="A25" i="103"/>
  <c r="E24" i="103"/>
  <c r="D24" i="103"/>
  <c r="C24" i="103"/>
  <c r="A24" i="103"/>
  <c r="E23" i="103"/>
  <c r="D23" i="103"/>
  <c r="C23" i="103"/>
  <c r="A23" i="103"/>
  <c r="E22" i="103"/>
  <c r="D22" i="103"/>
  <c r="C22" i="103"/>
  <c r="A22" i="103"/>
  <c r="E21" i="103"/>
  <c r="D21" i="103"/>
  <c r="C21" i="103"/>
  <c r="A21" i="103"/>
  <c r="E20" i="103"/>
  <c r="D20" i="103"/>
  <c r="C20" i="103"/>
  <c r="A20" i="103"/>
  <c r="E19" i="103"/>
  <c r="D19" i="103"/>
  <c r="C19" i="103"/>
  <c r="A19" i="103"/>
  <c r="E18" i="103"/>
  <c r="D18" i="103"/>
  <c r="C18" i="103"/>
  <c r="A18" i="103"/>
  <c r="E17" i="103"/>
  <c r="D17" i="103"/>
  <c r="C17" i="103"/>
  <c r="A17" i="103"/>
  <c r="E16" i="103"/>
  <c r="D16" i="103"/>
  <c r="C16" i="103"/>
  <c r="A16" i="103"/>
  <c r="E15" i="103"/>
  <c r="D15" i="103"/>
  <c r="C15" i="103"/>
  <c r="A15" i="103"/>
  <c r="E14" i="103"/>
  <c r="D14" i="103"/>
  <c r="C14" i="103"/>
  <c r="A14" i="103"/>
  <c r="E13" i="103"/>
  <c r="D13" i="103"/>
  <c r="C13" i="103"/>
  <c r="A13" i="103"/>
  <c r="E12" i="103"/>
  <c r="D12" i="103"/>
  <c r="C12" i="103"/>
  <c r="A12" i="103"/>
  <c r="E11" i="103"/>
  <c r="D11" i="103"/>
  <c r="C11" i="103"/>
  <c r="A11" i="103"/>
  <c r="E10" i="103"/>
  <c r="D10" i="103"/>
  <c r="C10" i="103"/>
  <c r="A10" i="103"/>
  <c r="E9" i="103"/>
  <c r="D9" i="103"/>
  <c r="C9" i="103"/>
  <c r="A9" i="103"/>
  <c r="E8" i="103"/>
  <c r="D8" i="103"/>
  <c r="C8" i="103"/>
  <c r="A8" i="103"/>
  <c r="E7" i="103"/>
  <c r="D7" i="103"/>
  <c r="C7" i="103"/>
  <c r="A7" i="103"/>
  <c r="E6" i="103"/>
  <c r="D6" i="103"/>
  <c r="C6" i="103"/>
  <c r="A6" i="103"/>
  <c r="E5" i="103"/>
  <c r="D5" i="103"/>
  <c r="C5" i="103"/>
  <c r="A5" i="103"/>
  <c r="E4" i="103"/>
  <c r="D4" i="103"/>
  <c r="C4" i="103"/>
  <c r="A4" i="103"/>
  <c r="E111" i="104"/>
  <c r="D111" i="104"/>
  <c r="C111" i="104"/>
  <c r="A111" i="104"/>
  <c r="E110" i="104"/>
  <c r="D110" i="104"/>
  <c r="C110" i="104"/>
  <c r="A110" i="104"/>
  <c r="E109" i="104"/>
  <c r="D109" i="104"/>
  <c r="C109" i="104"/>
  <c r="A109" i="104"/>
  <c r="E108" i="104"/>
  <c r="D108" i="104"/>
  <c r="C108" i="104"/>
  <c r="A108" i="104"/>
  <c r="E107" i="104"/>
  <c r="D107" i="104"/>
  <c r="C107" i="104"/>
  <c r="A107" i="104"/>
  <c r="E106" i="104"/>
  <c r="D106" i="104"/>
  <c r="C106" i="104"/>
  <c r="A106" i="104"/>
  <c r="E105" i="104"/>
  <c r="D105" i="104"/>
  <c r="C105" i="104"/>
  <c r="A105" i="104"/>
  <c r="E104" i="104"/>
  <c r="D104" i="104"/>
  <c r="C104" i="104"/>
  <c r="A104" i="104"/>
  <c r="E103" i="104"/>
  <c r="D103" i="104"/>
  <c r="C103" i="104"/>
  <c r="A103" i="104"/>
  <c r="E102" i="104"/>
  <c r="D102" i="104"/>
  <c r="C102" i="104"/>
  <c r="A102" i="104"/>
  <c r="E101" i="104"/>
  <c r="D101" i="104"/>
  <c r="C101" i="104"/>
  <c r="A101" i="104"/>
  <c r="E100" i="104"/>
  <c r="D100" i="104"/>
  <c r="C100" i="104"/>
  <c r="A100" i="104"/>
  <c r="E99" i="104"/>
  <c r="D99" i="104"/>
  <c r="C99" i="104"/>
  <c r="A99" i="104"/>
  <c r="E98" i="104"/>
  <c r="D98" i="104"/>
  <c r="C98" i="104"/>
  <c r="A98" i="104"/>
  <c r="E97" i="104"/>
  <c r="D97" i="104"/>
  <c r="C97" i="104"/>
  <c r="A97" i="104"/>
  <c r="E96" i="104"/>
  <c r="D96" i="104"/>
  <c r="C96" i="104"/>
  <c r="A96" i="104"/>
  <c r="E95" i="104"/>
  <c r="D95" i="104"/>
  <c r="C95" i="104"/>
  <c r="A95" i="104"/>
  <c r="E94" i="104"/>
  <c r="D94" i="104"/>
  <c r="C94" i="104"/>
  <c r="A94" i="104"/>
  <c r="E93" i="104"/>
  <c r="D93" i="104"/>
  <c r="C93" i="104"/>
  <c r="A93" i="104"/>
  <c r="E92" i="104"/>
  <c r="D92" i="104"/>
  <c r="C92" i="104"/>
  <c r="A92" i="104"/>
  <c r="E91" i="104"/>
  <c r="D91" i="104"/>
  <c r="C91" i="104"/>
  <c r="A91" i="104"/>
  <c r="E90" i="104"/>
  <c r="D90" i="104"/>
  <c r="C90" i="104"/>
  <c r="A90" i="104"/>
  <c r="E89" i="104"/>
  <c r="D89" i="104"/>
  <c r="C89" i="104"/>
  <c r="A89" i="104"/>
  <c r="E88" i="104"/>
  <c r="D88" i="104"/>
  <c r="C88" i="104"/>
  <c r="A88" i="104"/>
  <c r="E87" i="104"/>
  <c r="D87" i="104"/>
  <c r="C87" i="104"/>
  <c r="A87" i="104"/>
  <c r="E86" i="104"/>
  <c r="D86" i="104"/>
  <c r="C86" i="104"/>
  <c r="A86" i="104"/>
  <c r="E85" i="104"/>
  <c r="D85" i="104"/>
  <c r="C85" i="104"/>
  <c r="A85" i="104"/>
  <c r="E84" i="104"/>
  <c r="D84" i="104"/>
  <c r="C84" i="104"/>
  <c r="A84" i="104"/>
  <c r="E83" i="104"/>
  <c r="D83" i="104"/>
  <c r="C83" i="104"/>
  <c r="A83" i="104"/>
  <c r="E82" i="104"/>
  <c r="D82" i="104"/>
  <c r="C82" i="104"/>
  <c r="A82" i="104"/>
  <c r="E81" i="104"/>
  <c r="D81" i="104"/>
  <c r="C81" i="104"/>
  <c r="A81" i="104"/>
  <c r="E80" i="104"/>
  <c r="D80" i="104"/>
  <c r="C80" i="104"/>
  <c r="A80" i="104"/>
  <c r="E79" i="104"/>
  <c r="D79" i="104"/>
  <c r="C79" i="104"/>
  <c r="A79" i="104"/>
  <c r="E78" i="104"/>
  <c r="D78" i="104"/>
  <c r="C78" i="104"/>
  <c r="A78" i="104"/>
  <c r="E77" i="104"/>
  <c r="D77" i="104"/>
  <c r="C77" i="104"/>
  <c r="A77" i="104"/>
  <c r="E76" i="104"/>
  <c r="D76" i="104"/>
  <c r="C76" i="104"/>
  <c r="A76" i="104"/>
  <c r="E75" i="104"/>
  <c r="D75" i="104"/>
  <c r="C75" i="104"/>
  <c r="A75" i="104"/>
  <c r="E74" i="104"/>
  <c r="D74" i="104"/>
  <c r="C74" i="104"/>
  <c r="A74" i="104"/>
  <c r="E73" i="104"/>
  <c r="D73" i="104"/>
  <c r="C73" i="104"/>
  <c r="A73" i="104"/>
  <c r="E72" i="104"/>
  <c r="D72" i="104"/>
  <c r="C72" i="104"/>
  <c r="A72" i="104"/>
  <c r="E71" i="104"/>
  <c r="D71" i="104"/>
  <c r="C71" i="104"/>
  <c r="A71" i="104"/>
  <c r="E70" i="104"/>
  <c r="D70" i="104"/>
  <c r="C70" i="104"/>
  <c r="A70" i="104"/>
  <c r="E69" i="104"/>
  <c r="D69" i="104"/>
  <c r="C69" i="104"/>
  <c r="A69" i="104"/>
  <c r="E68" i="104"/>
  <c r="D68" i="104"/>
  <c r="C68" i="104"/>
  <c r="A68" i="104"/>
  <c r="E67" i="104"/>
  <c r="D67" i="104"/>
  <c r="C67" i="104"/>
  <c r="A67" i="104"/>
  <c r="E66" i="104"/>
  <c r="D66" i="104"/>
  <c r="C66" i="104"/>
  <c r="A66" i="104"/>
  <c r="E65" i="104"/>
  <c r="D65" i="104"/>
  <c r="C65" i="104"/>
  <c r="A65" i="104"/>
  <c r="E64" i="104"/>
  <c r="D64" i="104"/>
  <c r="C64" i="104"/>
  <c r="A64" i="104"/>
  <c r="E63" i="104"/>
  <c r="D63" i="104"/>
  <c r="C63" i="104"/>
  <c r="A63" i="104"/>
  <c r="E62" i="104"/>
  <c r="D62" i="104"/>
  <c r="C62" i="104"/>
  <c r="A62" i="104"/>
  <c r="E61" i="104"/>
  <c r="D61" i="104"/>
  <c r="C61" i="104"/>
  <c r="A61" i="104"/>
  <c r="E60" i="104"/>
  <c r="D60" i="104"/>
  <c r="C60" i="104"/>
  <c r="A60" i="104"/>
  <c r="E59" i="104"/>
  <c r="D59" i="104"/>
  <c r="C59" i="104"/>
  <c r="A59" i="104"/>
  <c r="E58" i="104"/>
  <c r="D58" i="104"/>
  <c r="C58" i="104"/>
  <c r="A58" i="104"/>
  <c r="E57" i="104"/>
  <c r="D57" i="104"/>
  <c r="C57" i="104"/>
  <c r="A57" i="104"/>
  <c r="E56" i="104"/>
  <c r="D56" i="104"/>
  <c r="C56" i="104"/>
  <c r="A56" i="104"/>
  <c r="E55" i="104"/>
  <c r="D55" i="104"/>
  <c r="C55" i="104"/>
  <c r="A55" i="104"/>
  <c r="E54" i="104"/>
  <c r="D54" i="104"/>
  <c r="C54" i="104"/>
  <c r="A54" i="104"/>
  <c r="E53" i="104"/>
  <c r="D53" i="104"/>
  <c r="C53" i="104"/>
  <c r="A53" i="104"/>
  <c r="E52" i="104"/>
  <c r="D52" i="104"/>
  <c r="C52" i="104"/>
  <c r="A52" i="104"/>
  <c r="E51" i="104"/>
  <c r="D51" i="104"/>
  <c r="C51" i="104"/>
  <c r="A51" i="104"/>
  <c r="E50" i="104"/>
  <c r="D50" i="104"/>
  <c r="C50" i="104"/>
  <c r="A50" i="104"/>
  <c r="E49" i="104"/>
  <c r="D49" i="104"/>
  <c r="C49" i="104"/>
  <c r="A49" i="104"/>
  <c r="E48" i="104"/>
  <c r="D48" i="104"/>
  <c r="C48" i="104"/>
  <c r="A48" i="104"/>
  <c r="E47" i="104"/>
  <c r="D47" i="104"/>
  <c r="C47" i="104"/>
  <c r="A47" i="104"/>
  <c r="E46" i="104"/>
  <c r="D46" i="104"/>
  <c r="C46" i="104"/>
  <c r="A46" i="104"/>
  <c r="E45" i="104"/>
  <c r="D45" i="104"/>
  <c r="C45" i="104"/>
  <c r="A45" i="104"/>
  <c r="E44" i="104"/>
  <c r="D44" i="104"/>
  <c r="C44" i="104"/>
  <c r="A44" i="104"/>
  <c r="E43" i="104"/>
  <c r="D43" i="104"/>
  <c r="C43" i="104"/>
  <c r="A43" i="104"/>
  <c r="E42" i="104"/>
  <c r="D42" i="104"/>
  <c r="C42" i="104"/>
  <c r="A42" i="104"/>
  <c r="E41" i="104"/>
  <c r="D41" i="104"/>
  <c r="C41" i="104"/>
  <c r="A41" i="104"/>
  <c r="E40" i="104"/>
  <c r="D40" i="104"/>
  <c r="C40" i="104"/>
  <c r="A40" i="104"/>
  <c r="E39" i="104"/>
  <c r="D39" i="104"/>
  <c r="C39" i="104"/>
  <c r="A39" i="104"/>
  <c r="E38" i="104"/>
  <c r="D38" i="104"/>
  <c r="C38" i="104"/>
  <c r="A38" i="104"/>
  <c r="E37" i="104"/>
  <c r="D37" i="104"/>
  <c r="C37" i="104"/>
  <c r="A37" i="104"/>
  <c r="E36" i="104"/>
  <c r="D36" i="104"/>
  <c r="C36" i="104"/>
  <c r="A36" i="104"/>
  <c r="E35" i="104"/>
  <c r="D35" i="104"/>
  <c r="C35" i="104"/>
  <c r="A35" i="104"/>
  <c r="E34" i="104"/>
  <c r="D34" i="104"/>
  <c r="C34" i="104"/>
  <c r="A34" i="104"/>
  <c r="E33" i="104"/>
  <c r="D33" i="104"/>
  <c r="C33" i="104"/>
  <c r="A33" i="104"/>
  <c r="E32" i="104"/>
  <c r="D32" i="104"/>
  <c r="C32" i="104"/>
  <c r="A32" i="104"/>
  <c r="E31" i="104"/>
  <c r="D31" i="104"/>
  <c r="C31" i="104"/>
  <c r="A31" i="104"/>
  <c r="E30" i="104"/>
  <c r="D30" i="104"/>
  <c r="C30" i="104"/>
  <c r="A30" i="104"/>
  <c r="E29" i="104"/>
  <c r="D29" i="104"/>
  <c r="C29" i="104"/>
  <c r="A29" i="104"/>
  <c r="E28" i="104"/>
  <c r="D28" i="104"/>
  <c r="C28" i="104"/>
  <c r="A28" i="104"/>
  <c r="E27" i="104"/>
  <c r="D27" i="104"/>
  <c r="C27" i="104"/>
  <c r="A27" i="104"/>
  <c r="E26" i="104"/>
  <c r="D26" i="104"/>
  <c r="C26" i="104"/>
  <c r="A26" i="104"/>
  <c r="E25" i="104"/>
  <c r="D25" i="104"/>
  <c r="C25" i="104"/>
  <c r="A25" i="104"/>
  <c r="E24" i="104"/>
  <c r="D24" i="104"/>
  <c r="C24" i="104"/>
  <c r="A24" i="104"/>
  <c r="E23" i="104"/>
  <c r="D23" i="104"/>
  <c r="C23" i="104"/>
  <c r="A23" i="104"/>
  <c r="E22" i="104"/>
  <c r="D22" i="104"/>
  <c r="C22" i="104"/>
  <c r="A22" i="104"/>
  <c r="E21" i="104"/>
  <c r="D21" i="104"/>
  <c r="C21" i="104"/>
  <c r="A21" i="104"/>
  <c r="E20" i="104"/>
  <c r="D20" i="104"/>
  <c r="C20" i="104"/>
  <c r="A20" i="104"/>
  <c r="E19" i="104"/>
  <c r="D19" i="104"/>
  <c r="C19" i="104"/>
  <c r="A19" i="104"/>
  <c r="E18" i="104"/>
  <c r="D18" i="104"/>
  <c r="C18" i="104"/>
  <c r="A18" i="104"/>
  <c r="E17" i="104"/>
  <c r="D17" i="104"/>
  <c r="C17" i="104"/>
  <c r="A17" i="104"/>
  <c r="E16" i="104"/>
  <c r="D16" i="104"/>
  <c r="C16" i="104"/>
  <c r="A16" i="104"/>
  <c r="E15" i="104"/>
  <c r="D15" i="104"/>
  <c r="C15" i="104"/>
  <c r="A15" i="104"/>
  <c r="E14" i="104"/>
  <c r="D14" i="104"/>
  <c r="C14" i="104"/>
  <c r="A14" i="104"/>
  <c r="E13" i="104"/>
  <c r="D13" i="104"/>
  <c r="C13" i="104"/>
  <c r="A13" i="104"/>
  <c r="E12" i="104"/>
  <c r="D12" i="104"/>
  <c r="C12" i="104"/>
  <c r="A12" i="104"/>
  <c r="E11" i="104"/>
  <c r="D11" i="104"/>
  <c r="C11" i="104"/>
  <c r="A11" i="104"/>
  <c r="E10" i="104"/>
  <c r="D10" i="104"/>
  <c r="C10" i="104"/>
  <c r="A10" i="104"/>
  <c r="E9" i="104"/>
  <c r="D9" i="104"/>
  <c r="C9" i="104"/>
  <c r="A9" i="104"/>
  <c r="E8" i="104"/>
  <c r="D8" i="104"/>
  <c r="C8" i="104"/>
  <c r="A8" i="104"/>
  <c r="E7" i="104"/>
  <c r="D7" i="104"/>
  <c r="C7" i="104"/>
  <c r="A7" i="104"/>
  <c r="E6" i="104"/>
  <c r="D6" i="104"/>
  <c r="C6" i="104"/>
  <c r="A6" i="104"/>
  <c r="E5" i="104"/>
  <c r="D5" i="104"/>
  <c r="C5" i="104"/>
  <c r="A5" i="104"/>
  <c r="E4" i="104"/>
  <c r="D4" i="104"/>
  <c r="C4" i="104"/>
  <c r="A4" i="104"/>
  <c r="E111" i="105"/>
  <c r="D111" i="105"/>
  <c r="C111" i="105"/>
  <c r="A111" i="105"/>
  <c r="E110" i="105"/>
  <c r="D110" i="105"/>
  <c r="C110" i="105"/>
  <c r="A110" i="105"/>
  <c r="E109" i="105"/>
  <c r="D109" i="105"/>
  <c r="C109" i="105"/>
  <c r="A109" i="105"/>
  <c r="E108" i="105"/>
  <c r="D108" i="105"/>
  <c r="C108" i="105"/>
  <c r="A108" i="105"/>
  <c r="E107" i="105"/>
  <c r="D107" i="105"/>
  <c r="C107" i="105"/>
  <c r="A107" i="105"/>
  <c r="E106" i="105"/>
  <c r="D106" i="105"/>
  <c r="C106" i="105"/>
  <c r="A106" i="105"/>
  <c r="E105" i="105"/>
  <c r="D105" i="105"/>
  <c r="C105" i="105"/>
  <c r="A105" i="105"/>
  <c r="E104" i="105"/>
  <c r="D104" i="105"/>
  <c r="C104" i="105"/>
  <c r="A104" i="105"/>
  <c r="E103" i="105"/>
  <c r="D103" i="105"/>
  <c r="C103" i="105"/>
  <c r="A103" i="105"/>
  <c r="E102" i="105"/>
  <c r="D102" i="105"/>
  <c r="C102" i="105"/>
  <c r="A102" i="105"/>
  <c r="E101" i="105"/>
  <c r="D101" i="105"/>
  <c r="C101" i="105"/>
  <c r="A101" i="105"/>
  <c r="E100" i="105"/>
  <c r="D100" i="105"/>
  <c r="C100" i="105"/>
  <c r="A100" i="105"/>
  <c r="E99" i="105"/>
  <c r="D99" i="105"/>
  <c r="C99" i="105"/>
  <c r="A99" i="105"/>
  <c r="E98" i="105"/>
  <c r="D98" i="105"/>
  <c r="C98" i="105"/>
  <c r="A98" i="105"/>
  <c r="E97" i="105"/>
  <c r="D97" i="105"/>
  <c r="C97" i="105"/>
  <c r="A97" i="105"/>
  <c r="E96" i="105"/>
  <c r="D96" i="105"/>
  <c r="C96" i="105"/>
  <c r="A96" i="105"/>
  <c r="E95" i="105"/>
  <c r="D95" i="105"/>
  <c r="C95" i="105"/>
  <c r="A95" i="105"/>
  <c r="E94" i="105"/>
  <c r="D94" i="105"/>
  <c r="C94" i="105"/>
  <c r="A94" i="105"/>
  <c r="E93" i="105"/>
  <c r="D93" i="105"/>
  <c r="C93" i="105"/>
  <c r="A93" i="105"/>
  <c r="E92" i="105"/>
  <c r="D92" i="105"/>
  <c r="C92" i="105"/>
  <c r="A92" i="105"/>
  <c r="E91" i="105"/>
  <c r="D91" i="105"/>
  <c r="C91" i="105"/>
  <c r="A91" i="105"/>
  <c r="E90" i="105"/>
  <c r="D90" i="105"/>
  <c r="C90" i="105"/>
  <c r="A90" i="105"/>
  <c r="E89" i="105"/>
  <c r="D89" i="105"/>
  <c r="C89" i="105"/>
  <c r="A89" i="105"/>
  <c r="E88" i="105"/>
  <c r="D88" i="105"/>
  <c r="C88" i="105"/>
  <c r="A88" i="105"/>
  <c r="E87" i="105"/>
  <c r="D87" i="105"/>
  <c r="C87" i="105"/>
  <c r="A87" i="105"/>
  <c r="E86" i="105"/>
  <c r="D86" i="105"/>
  <c r="C86" i="105"/>
  <c r="A86" i="105"/>
  <c r="E85" i="105"/>
  <c r="D85" i="105"/>
  <c r="C85" i="105"/>
  <c r="A85" i="105"/>
  <c r="E84" i="105"/>
  <c r="D84" i="105"/>
  <c r="C84" i="105"/>
  <c r="A84" i="105"/>
  <c r="E83" i="105"/>
  <c r="D83" i="105"/>
  <c r="C83" i="105"/>
  <c r="A83" i="105"/>
  <c r="E82" i="105"/>
  <c r="D82" i="105"/>
  <c r="C82" i="105"/>
  <c r="A82" i="105"/>
  <c r="E81" i="105"/>
  <c r="D81" i="105"/>
  <c r="C81" i="105"/>
  <c r="A81" i="105"/>
  <c r="E80" i="105"/>
  <c r="D80" i="105"/>
  <c r="C80" i="105"/>
  <c r="A80" i="105"/>
  <c r="E79" i="105"/>
  <c r="D79" i="105"/>
  <c r="C79" i="105"/>
  <c r="A79" i="105"/>
  <c r="E78" i="105"/>
  <c r="D78" i="105"/>
  <c r="C78" i="105"/>
  <c r="A78" i="105"/>
  <c r="E77" i="105"/>
  <c r="D77" i="105"/>
  <c r="C77" i="105"/>
  <c r="A77" i="105"/>
  <c r="E76" i="105"/>
  <c r="D76" i="105"/>
  <c r="C76" i="105"/>
  <c r="A76" i="105"/>
  <c r="E75" i="105"/>
  <c r="D75" i="105"/>
  <c r="C75" i="105"/>
  <c r="A75" i="105"/>
  <c r="E74" i="105"/>
  <c r="D74" i="105"/>
  <c r="C74" i="105"/>
  <c r="A74" i="105"/>
  <c r="E73" i="105"/>
  <c r="D73" i="105"/>
  <c r="C73" i="105"/>
  <c r="A73" i="105"/>
  <c r="E72" i="105"/>
  <c r="D72" i="105"/>
  <c r="C72" i="105"/>
  <c r="A72" i="105"/>
  <c r="E71" i="105"/>
  <c r="D71" i="105"/>
  <c r="C71" i="105"/>
  <c r="A71" i="105"/>
  <c r="E70" i="105"/>
  <c r="D70" i="105"/>
  <c r="C70" i="105"/>
  <c r="A70" i="105"/>
  <c r="E69" i="105"/>
  <c r="D69" i="105"/>
  <c r="C69" i="105"/>
  <c r="A69" i="105"/>
  <c r="E68" i="105"/>
  <c r="D68" i="105"/>
  <c r="C68" i="105"/>
  <c r="A68" i="105"/>
  <c r="E67" i="105"/>
  <c r="D67" i="105"/>
  <c r="C67" i="105"/>
  <c r="A67" i="105"/>
  <c r="E66" i="105"/>
  <c r="D66" i="105"/>
  <c r="C66" i="105"/>
  <c r="A66" i="105"/>
  <c r="E65" i="105"/>
  <c r="D65" i="105"/>
  <c r="C65" i="105"/>
  <c r="A65" i="105"/>
  <c r="E64" i="105"/>
  <c r="D64" i="105"/>
  <c r="C64" i="105"/>
  <c r="A64" i="105"/>
  <c r="E63" i="105"/>
  <c r="D63" i="105"/>
  <c r="C63" i="105"/>
  <c r="A63" i="105"/>
  <c r="E62" i="105"/>
  <c r="D62" i="105"/>
  <c r="C62" i="105"/>
  <c r="A62" i="105"/>
  <c r="E61" i="105"/>
  <c r="D61" i="105"/>
  <c r="C61" i="105"/>
  <c r="A61" i="105"/>
  <c r="E60" i="105"/>
  <c r="D60" i="105"/>
  <c r="C60" i="105"/>
  <c r="A60" i="105"/>
  <c r="E59" i="105"/>
  <c r="D59" i="105"/>
  <c r="C59" i="105"/>
  <c r="A59" i="105"/>
  <c r="E58" i="105"/>
  <c r="D58" i="105"/>
  <c r="C58" i="105"/>
  <c r="A58" i="105"/>
  <c r="E57" i="105"/>
  <c r="D57" i="105"/>
  <c r="C57" i="105"/>
  <c r="A57" i="105"/>
  <c r="E56" i="105"/>
  <c r="D56" i="105"/>
  <c r="C56" i="105"/>
  <c r="A56" i="105"/>
  <c r="E55" i="105"/>
  <c r="D55" i="105"/>
  <c r="C55" i="105"/>
  <c r="A55" i="105"/>
  <c r="E54" i="105"/>
  <c r="D54" i="105"/>
  <c r="C54" i="105"/>
  <c r="A54" i="105"/>
  <c r="E53" i="105"/>
  <c r="D53" i="105"/>
  <c r="C53" i="105"/>
  <c r="A53" i="105"/>
  <c r="E52" i="105"/>
  <c r="D52" i="105"/>
  <c r="C52" i="105"/>
  <c r="A52" i="105"/>
  <c r="E51" i="105"/>
  <c r="D51" i="105"/>
  <c r="C51" i="105"/>
  <c r="A51" i="105"/>
  <c r="E50" i="105"/>
  <c r="D50" i="105"/>
  <c r="C50" i="105"/>
  <c r="A50" i="105"/>
  <c r="E49" i="105"/>
  <c r="D49" i="105"/>
  <c r="C49" i="105"/>
  <c r="A49" i="105"/>
  <c r="E48" i="105"/>
  <c r="D48" i="105"/>
  <c r="C48" i="105"/>
  <c r="A48" i="105"/>
  <c r="E47" i="105"/>
  <c r="D47" i="105"/>
  <c r="C47" i="105"/>
  <c r="A47" i="105"/>
  <c r="E46" i="105"/>
  <c r="D46" i="105"/>
  <c r="C46" i="105"/>
  <c r="A46" i="105"/>
  <c r="E45" i="105"/>
  <c r="D45" i="105"/>
  <c r="C45" i="105"/>
  <c r="A45" i="105"/>
  <c r="E44" i="105"/>
  <c r="D44" i="105"/>
  <c r="C44" i="105"/>
  <c r="A44" i="105"/>
  <c r="E43" i="105"/>
  <c r="D43" i="105"/>
  <c r="C43" i="105"/>
  <c r="A43" i="105"/>
  <c r="E42" i="105"/>
  <c r="D42" i="105"/>
  <c r="C42" i="105"/>
  <c r="A42" i="105"/>
  <c r="E41" i="105"/>
  <c r="D41" i="105"/>
  <c r="C41" i="105"/>
  <c r="A41" i="105"/>
  <c r="E40" i="105"/>
  <c r="D40" i="105"/>
  <c r="C40" i="105"/>
  <c r="A40" i="105"/>
  <c r="E39" i="105"/>
  <c r="D39" i="105"/>
  <c r="C39" i="105"/>
  <c r="A39" i="105"/>
  <c r="E38" i="105"/>
  <c r="D38" i="105"/>
  <c r="C38" i="105"/>
  <c r="A38" i="105"/>
  <c r="E37" i="105"/>
  <c r="D37" i="105"/>
  <c r="C37" i="105"/>
  <c r="A37" i="105"/>
  <c r="E36" i="105"/>
  <c r="D36" i="105"/>
  <c r="C36" i="105"/>
  <c r="A36" i="105"/>
  <c r="E35" i="105"/>
  <c r="D35" i="105"/>
  <c r="C35" i="105"/>
  <c r="A35" i="105"/>
  <c r="E34" i="105"/>
  <c r="D34" i="105"/>
  <c r="C34" i="105"/>
  <c r="A34" i="105"/>
  <c r="E33" i="105"/>
  <c r="D33" i="105"/>
  <c r="C33" i="105"/>
  <c r="A33" i="105"/>
  <c r="E32" i="105"/>
  <c r="D32" i="105"/>
  <c r="C32" i="105"/>
  <c r="A32" i="105"/>
  <c r="E31" i="105"/>
  <c r="D31" i="105"/>
  <c r="C31" i="105"/>
  <c r="A31" i="105"/>
  <c r="E30" i="105"/>
  <c r="D30" i="105"/>
  <c r="C30" i="105"/>
  <c r="A30" i="105"/>
  <c r="E29" i="105"/>
  <c r="D29" i="105"/>
  <c r="C29" i="105"/>
  <c r="A29" i="105"/>
  <c r="E28" i="105"/>
  <c r="D28" i="105"/>
  <c r="C28" i="105"/>
  <c r="A28" i="105"/>
  <c r="E27" i="105"/>
  <c r="D27" i="105"/>
  <c r="C27" i="105"/>
  <c r="A27" i="105"/>
  <c r="E26" i="105"/>
  <c r="D26" i="105"/>
  <c r="C26" i="105"/>
  <c r="A26" i="105"/>
  <c r="E25" i="105"/>
  <c r="D25" i="105"/>
  <c r="C25" i="105"/>
  <c r="A25" i="105"/>
  <c r="E24" i="105"/>
  <c r="D24" i="105"/>
  <c r="C24" i="105"/>
  <c r="A24" i="105"/>
  <c r="E23" i="105"/>
  <c r="D23" i="105"/>
  <c r="C23" i="105"/>
  <c r="A23" i="105"/>
  <c r="E22" i="105"/>
  <c r="D22" i="105"/>
  <c r="C22" i="105"/>
  <c r="A22" i="105"/>
  <c r="E21" i="105"/>
  <c r="D21" i="105"/>
  <c r="C21" i="105"/>
  <c r="A21" i="105"/>
  <c r="E20" i="105"/>
  <c r="D20" i="105"/>
  <c r="C20" i="105"/>
  <c r="A20" i="105"/>
  <c r="E19" i="105"/>
  <c r="D19" i="105"/>
  <c r="C19" i="105"/>
  <c r="A19" i="105"/>
  <c r="E18" i="105"/>
  <c r="D18" i="105"/>
  <c r="C18" i="105"/>
  <c r="A18" i="105"/>
  <c r="E17" i="105"/>
  <c r="D17" i="105"/>
  <c r="C17" i="105"/>
  <c r="A17" i="105"/>
  <c r="E16" i="105"/>
  <c r="D16" i="105"/>
  <c r="C16" i="105"/>
  <c r="A16" i="105"/>
  <c r="E15" i="105"/>
  <c r="D15" i="105"/>
  <c r="C15" i="105"/>
  <c r="A15" i="105"/>
  <c r="E14" i="105"/>
  <c r="D14" i="105"/>
  <c r="C14" i="105"/>
  <c r="A14" i="105"/>
  <c r="E13" i="105"/>
  <c r="D13" i="105"/>
  <c r="C13" i="105"/>
  <c r="A13" i="105"/>
  <c r="E12" i="105"/>
  <c r="D12" i="105"/>
  <c r="C12" i="105"/>
  <c r="A12" i="105"/>
  <c r="E11" i="105"/>
  <c r="D11" i="105"/>
  <c r="C11" i="105"/>
  <c r="A11" i="105"/>
  <c r="E10" i="105"/>
  <c r="D10" i="105"/>
  <c r="C10" i="105"/>
  <c r="A10" i="105"/>
  <c r="E9" i="105"/>
  <c r="D9" i="105"/>
  <c r="C9" i="105"/>
  <c r="A9" i="105"/>
  <c r="E8" i="105"/>
  <c r="D8" i="105"/>
  <c r="C8" i="105"/>
  <c r="A8" i="105"/>
  <c r="E7" i="105"/>
  <c r="D7" i="105"/>
  <c r="C7" i="105"/>
  <c r="A7" i="105"/>
  <c r="E6" i="105"/>
  <c r="D6" i="105"/>
  <c r="C6" i="105"/>
  <c r="A6" i="105"/>
  <c r="E5" i="105"/>
  <c r="D5" i="105"/>
  <c r="C5" i="105"/>
  <c r="A5" i="105"/>
  <c r="E4" i="105"/>
  <c r="D4" i="105"/>
  <c r="C4" i="105"/>
  <c r="A4" i="105"/>
  <c r="E111" i="106"/>
  <c r="D111" i="106"/>
  <c r="C111" i="106"/>
  <c r="A111" i="106"/>
  <c r="E110" i="106"/>
  <c r="D110" i="106"/>
  <c r="C110" i="106"/>
  <c r="A110" i="106"/>
  <c r="E109" i="106"/>
  <c r="D109" i="106"/>
  <c r="C109" i="106"/>
  <c r="A109" i="106"/>
  <c r="E108" i="106"/>
  <c r="D108" i="106"/>
  <c r="C108" i="106"/>
  <c r="A108" i="106"/>
  <c r="E107" i="106"/>
  <c r="D107" i="106"/>
  <c r="C107" i="106"/>
  <c r="A107" i="106"/>
  <c r="E106" i="106"/>
  <c r="D106" i="106"/>
  <c r="C106" i="106"/>
  <c r="A106" i="106"/>
  <c r="E105" i="106"/>
  <c r="D105" i="106"/>
  <c r="C105" i="106"/>
  <c r="A105" i="106"/>
  <c r="E104" i="106"/>
  <c r="D104" i="106"/>
  <c r="C104" i="106"/>
  <c r="A104" i="106"/>
  <c r="E103" i="106"/>
  <c r="D103" i="106"/>
  <c r="C103" i="106"/>
  <c r="A103" i="106"/>
  <c r="E102" i="106"/>
  <c r="D102" i="106"/>
  <c r="C102" i="106"/>
  <c r="A102" i="106"/>
  <c r="E101" i="106"/>
  <c r="D101" i="106"/>
  <c r="C101" i="106"/>
  <c r="A101" i="106"/>
  <c r="E100" i="106"/>
  <c r="D100" i="106"/>
  <c r="C100" i="106"/>
  <c r="A100" i="106"/>
  <c r="E99" i="106"/>
  <c r="D99" i="106"/>
  <c r="C99" i="106"/>
  <c r="A99" i="106"/>
  <c r="E98" i="106"/>
  <c r="D98" i="106"/>
  <c r="C98" i="106"/>
  <c r="A98" i="106"/>
  <c r="E97" i="106"/>
  <c r="D97" i="106"/>
  <c r="C97" i="106"/>
  <c r="A97" i="106"/>
  <c r="E96" i="106"/>
  <c r="D96" i="106"/>
  <c r="C96" i="106"/>
  <c r="A96" i="106"/>
  <c r="E95" i="106"/>
  <c r="D95" i="106"/>
  <c r="C95" i="106"/>
  <c r="A95" i="106"/>
  <c r="E94" i="106"/>
  <c r="D94" i="106"/>
  <c r="C94" i="106"/>
  <c r="A94" i="106"/>
  <c r="E93" i="106"/>
  <c r="D93" i="106"/>
  <c r="C93" i="106"/>
  <c r="A93" i="106"/>
  <c r="E92" i="106"/>
  <c r="D92" i="106"/>
  <c r="C92" i="106"/>
  <c r="A92" i="106"/>
  <c r="E91" i="106"/>
  <c r="D91" i="106"/>
  <c r="C91" i="106"/>
  <c r="A91" i="106"/>
  <c r="E90" i="106"/>
  <c r="D90" i="106"/>
  <c r="C90" i="106"/>
  <c r="A90" i="106"/>
  <c r="E89" i="106"/>
  <c r="D89" i="106"/>
  <c r="C89" i="106"/>
  <c r="A89" i="106"/>
  <c r="E88" i="106"/>
  <c r="D88" i="106"/>
  <c r="C88" i="106"/>
  <c r="A88" i="106"/>
  <c r="E87" i="106"/>
  <c r="D87" i="106"/>
  <c r="C87" i="106"/>
  <c r="A87" i="106"/>
  <c r="E86" i="106"/>
  <c r="D86" i="106"/>
  <c r="C86" i="106"/>
  <c r="A86" i="106"/>
  <c r="E85" i="106"/>
  <c r="D85" i="106"/>
  <c r="C85" i="106"/>
  <c r="A85" i="106"/>
  <c r="E84" i="106"/>
  <c r="D84" i="106"/>
  <c r="C84" i="106"/>
  <c r="A84" i="106"/>
  <c r="E83" i="106"/>
  <c r="D83" i="106"/>
  <c r="C83" i="106"/>
  <c r="A83" i="106"/>
  <c r="E82" i="106"/>
  <c r="D82" i="106"/>
  <c r="C82" i="106"/>
  <c r="A82" i="106"/>
  <c r="E81" i="106"/>
  <c r="D81" i="106"/>
  <c r="C81" i="106"/>
  <c r="A81" i="106"/>
  <c r="E80" i="106"/>
  <c r="D80" i="106"/>
  <c r="C80" i="106"/>
  <c r="A80" i="106"/>
  <c r="E79" i="106"/>
  <c r="D79" i="106"/>
  <c r="C79" i="106"/>
  <c r="A79" i="106"/>
  <c r="E78" i="106"/>
  <c r="D78" i="106"/>
  <c r="C78" i="106"/>
  <c r="A78" i="106"/>
  <c r="E77" i="106"/>
  <c r="D77" i="106"/>
  <c r="C77" i="106"/>
  <c r="A77" i="106"/>
  <c r="E76" i="106"/>
  <c r="D76" i="106"/>
  <c r="C76" i="106"/>
  <c r="A76" i="106"/>
  <c r="E75" i="106"/>
  <c r="D75" i="106"/>
  <c r="C75" i="106"/>
  <c r="A75" i="106"/>
  <c r="E74" i="106"/>
  <c r="D74" i="106"/>
  <c r="C74" i="106"/>
  <c r="A74" i="106"/>
  <c r="E73" i="106"/>
  <c r="D73" i="106"/>
  <c r="C73" i="106"/>
  <c r="A73" i="106"/>
  <c r="E72" i="106"/>
  <c r="D72" i="106"/>
  <c r="C72" i="106"/>
  <c r="A72" i="106"/>
  <c r="E71" i="106"/>
  <c r="D71" i="106"/>
  <c r="C71" i="106"/>
  <c r="A71" i="106"/>
  <c r="E70" i="106"/>
  <c r="D70" i="106"/>
  <c r="C70" i="106"/>
  <c r="A70" i="106"/>
  <c r="E69" i="106"/>
  <c r="D69" i="106"/>
  <c r="C69" i="106"/>
  <c r="A69" i="106"/>
  <c r="E68" i="106"/>
  <c r="D68" i="106"/>
  <c r="C68" i="106"/>
  <c r="A68" i="106"/>
  <c r="E67" i="106"/>
  <c r="D67" i="106"/>
  <c r="C67" i="106"/>
  <c r="A67" i="106"/>
  <c r="E66" i="106"/>
  <c r="D66" i="106"/>
  <c r="C66" i="106"/>
  <c r="A66" i="106"/>
  <c r="E65" i="106"/>
  <c r="D65" i="106"/>
  <c r="C65" i="106"/>
  <c r="A65" i="106"/>
  <c r="E64" i="106"/>
  <c r="D64" i="106"/>
  <c r="C64" i="106"/>
  <c r="A64" i="106"/>
  <c r="E63" i="106"/>
  <c r="D63" i="106"/>
  <c r="C63" i="106"/>
  <c r="A63" i="106"/>
  <c r="E62" i="106"/>
  <c r="D62" i="106"/>
  <c r="C62" i="106"/>
  <c r="A62" i="106"/>
  <c r="E61" i="106"/>
  <c r="D61" i="106"/>
  <c r="C61" i="106"/>
  <c r="A61" i="106"/>
  <c r="E60" i="106"/>
  <c r="D60" i="106"/>
  <c r="C60" i="106"/>
  <c r="A60" i="106"/>
  <c r="E59" i="106"/>
  <c r="D59" i="106"/>
  <c r="C59" i="106"/>
  <c r="A59" i="106"/>
  <c r="E58" i="106"/>
  <c r="D58" i="106"/>
  <c r="C58" i="106"/>
  <c r="A58" i="106"/>
  <c r="E57" i="106"/>
  <c r="D57" i="106"/>
  <c r="C57" i="106"/>
  <c r="A57" i="106"/>
  <c r="E56" i="106"/>
  <c r="D56" i="106"/>
  <c r="C56" i="106"/>
  <c r="A56" i="106"/>
  <c r="E55" i="106"/>
  <c r="D55" i="106"/>
  <c r="C55" i="106"/>
  <c r="A55" i="106"/>
  <c r="E54" i="106"/>
  <c r="D54" i="106"/>
  <c r="C54" i="106"/>
  <c r="A54" i="106"/>
  <c r="E53" i="106"/>
  <c r="D53" i="106"/>
  <c r="C53" i="106"/>
  <c r="A53" i="106"/>
  <c r="E52" i="106"/>
  <c r="D52" i="106"/>
  <c r="C52" i="106"/>
  <c r="A52" i="106"/>
  <c r="E51" i="106"/>
  <c r="D51" i="106"/>
  <c r="C51" i="106"/>
  <c r="A51" i="106"/>
  <c r="E50" i="106"/>
  <c r="D50" i="106"/>
  <c r="C50" i="106"/>
  <c r="A50" i="106"/>
  <c r="E49" i="106"/>
  <c r="D49" i="106"/>
  <c r="C49" i="106"/>
  <c r="A49" i="106"/>
  <c r="E48" i="106"/>
  <c r="D48" i="106"/>
  <c r="C48" i="106"/>
  <c r="A48" i="106"/>
  <c r="E47" i="106"/>
  <c r="D47" i="106"/>
  <c r="C47" i="106"/>
  <c r="A47" i="106"/>
  <c r="E46" i="106"/>
  <c r="D46" i="106"/>
  <c r="C46" i="106"/>
  <c r="A46" i="106"/>
  <c r="E45" i="106"/>
  <c r="D45" i="106"/>
  <c r="C45" i="106"/>
  <c r="A45" i="106"/>
  <c r="E44" i="106"/>
  <c r="D44" i="106"/>
  <c r="C44" i="106"/>
  <c r="A44" i="106"/>
  <c r="E43" i="106"/>
  <c r="D43" i="106"/>
  <c r="C43" i="106"/>
  <c r="A43" i="106"/>
  <c r="E42" i="106"/>
  <c r="D42" i="106"/>
  <c r="C42" i="106"/>
  <c r="A42" i="106"/>
  <c r="E41" i="106"/>
  <c r="D41" i="106"/>
  <c r="C41" i="106"/>
  <c r="A41" i="106"/>
  <c r="E40" i="106"/>
  <c r="D40" i="106"/>
  <c r="C40" i="106"/>
  <c r="A40" i="106"/>
  <c r="E39" i="106"/>
  <c r="D39" i="106"/>
  <c r="C39" i="106"/>
  <c r="A39" i="106"/>
  <c r="E38" i="106"/>
  <c r="D38" i="106"/>
  <c r="C38" i="106"/>
  <c r="A38" i="106"/>
  <c r="E37" i="106"/>
  <c r="D37" i="106"/>
  <c r="C37" i="106"/>
  <c r="A37" i="106"/>
  <c r="E36" i="106"/>
  <c r="D36" i="106"/>
  <c r="C36" i="106"/>
  <c r="A36" i="106"/>
  <c r="E35" i="106"/>
  <c r="D35" i="106"/>
  <c r="C35" i="106"/>
  <c r="A35" i="106"/>
  <c r="E34" i="106"/>
  <c r="D34" i="106"/>
  <c r="C34" i="106"/>
  <c r="A34" i="106"/>
  <c r="E33" i="106"/>
  <c r="D33" i="106"/>
  <c r="C33" i="106"/>
  <c r="A33" i="106"/>
  <c r="E32" i="106"/>
  <c r="D32" i="106"/>
  <c r="C32" i="106"/>
  <c r="A32" i="106"/>
  <c r="E31" i="106"/>
  <c r="D31" i="106"/>
  <c r="C31" i="106"/>
  <c r="A31" i="106"/>
  <c r="E30" i="106"/>
  <c r="D30" i="106"/>
  <c r="C30" i="106"/>
  <c r="A30" i="106"/>
  <c r="E29" i="106"/>
  <c r="D29" i="106"/>
  <c r="C29" i="106"/>
  <c r="A29" i="106"/>
  <c r="E28" i="106"/>
  <c r="D28" i="106"/>
  <c r="C28" i="106"/>
  <c r="A28" i="106"/>
  <c r="E27" i="106"/>
  <c r="D27" i="106"/>
  <c r="C27" i="106"/>
  <c r="A27" i="106"/>
  <c r="E26" i="106"/>
  <c r="D26" i="106"/>
  <c r="C26" i="106"/>
  <c r="A26" i="106"/>
  <c r="E25" i="106"/>
  <c r="D25" i="106"/>
  <c r="C25" i="106"/>
  <c r="A25" i="106"/>
  <c r="E24" i="106"/>
  <c r="D24" i="106"/>
  <c r="C24" i="106"/>
  <c r="A24" i="106"/>
  <c r="E23" i="106"/>
  <c r="D23" i="106"/>
  <c r="C23" i="106"/>
  <c r="A23" i="106"/>
  <c r="E22" i="106"/>
  <c r="D22" i="106"/>
  <c r="C22" i="106"/>
  <c r="A22" i="106"/>
  <c r="E21" i="106"/>
  <c r="D21" i="106"/>
  <c r="C21" i="106"/>
  <c r="A21" i="106"/>
  <c r="E20" i="106"/>
  <c r="D20" i="106"/>
  <c r="C20" i="106"/>
  <c r="A20" i="106"/>
  <c r="E19" i="106"/>
  <c r="D19" i="106"/>
  <c r="C19" i="106"/>
  <c r="A19" i="106"/>
  <c r="E18" i="106"/>
  <c r="D18" i="106"/>
  <c r="C18" i="106"/>
  <c r="A18" i="106"/>
  <c r="E17" i="106"/>
  <c r="D17" i="106"/>
  <c r="C17" i="106"/>
  <c r="A17" i="106"/>
  <c r="E16" i="106"/>
  <c r="D16" i="106"/>
  <c r="C16" i="106"/>
  <c r="A16" i="106"/>
  <c r="E15" i="106"/>
  <c r="D15" i="106"/>
  <c r="C15" i="106"/>
  <c r="A15" i="106"/>
  <c r="E14" i="106"/>
  <c r="D14" i="106"/>
  <c r="C14" i="106"/>
  <c r="A14" i="106"/>
  <c r="E13" i="106"/>
  <c r="D13" i="106"/>
  <c r="C13" i="106"/>
  <c r="A13" i="106"/>
  <c r="E12" i="106"/>
  <c r="D12" i="106"/>
  <c r="C12" i="106"/>
  <c r="A12" i="106"/>
  <c r="E11" i="106"/>
  <c r="D11" i="106"/>
  <c r="C11" i="106"/>
  <c r="A11" i="106"/>
  <c r="E10" i="106"/>
  <c r="D10" i="106"/>
  <c r="C10" i="106"/>
  <c r="A10" i="106"/>
  <c r="E9" i="106"/>
  <c r="D9" i="106"/>
  <c r="C9" i="106"/>
  <c r="A9" i="106"/>
  <c r="E8" i="106"/>
  <c r="D8" i="106"/>
  <c r="C8" i="106"/>
  <c r="A8" i="106"/>
  <c r="E7" i="106"/>
  <c r="D7" i="106"/>
  <c r="C7" i="106"/>
  <c r="A7" i="106"/>
  <c r="E6" i="106"/>
  <c r="D6" i="106"/>
  <c r="C6" i="106"/>
  <c r="A6" i="106"/>
  <c r="E5" i="106"/>
  <c r="D5" i="106"/>
  <c r="C5" i="106"/>
  <c r="A5" i="106"/>
  <c r="E4" i="106"/>
  <c r="D4" i="106"/>
  <c r="C4" i="106"/>
  <c r="A4" i="106"/>
  <c r="E111" i="107"/>
  <c r="D111" i="107"/>
  <c r="C111" i="107"/>
  <c r="A111" i="107"/>
  <c r="E110" i="107"/>
  <c r="D110" i="107"/>
  <c r="C110" i="107"/>
  <c r="A110" i="107"/>
  <c r="E109" i="107"/>
  <c r="D109" i="107"/>
  <c r="C109" i="107"/>
  <c r="A109" i="107"/>
  <c r="E108" i="107"/>
  <c r="D108" i="107"/>
  <c r="C108" i="107"/>
  <c r="A108" i="107"/>
  <c r="E107" i="107"/>
  <c r="D107" i="107"/>
  <c r="C107" i="107"/>
  <c r="A107" i="107"/>
  <c r="E106" i="107"/>
  <c r="D106" i="107"/>
  <c r="C106" i="107"/>
  <c r="A106" i="107"/>
  <c r="E105" i="107"/>
  <c r="D105" i="107"/>
  <c r="C105" i="107"/>
  <c r="A105" i="107"/>
  <c r="E104" i="107"/>
  <c r="D104" i="107"/>
  <c r="C104" i="107"/>
  <c r="A104" i="107"/>
  <c r="E103" i="107"/>
  <c r="D103" i="107"/>
  <c r="C103" i="107"/>
  <c r="A103" i="107"/>
  <c r="E102" i="107"/>
  <c r="D102" i="107"/>
  <c r="C102" i="107"/>
  <c r="A102" i="107"/>
  <c r="E101" i="107"/>
  <c r="D101" i="107"/>
  <c r="C101" i="107"/>
  <c r="A101" i="107"/>
  <c r="E100" i="107"/>
  <c r="D100" i="107"/>
  <c r="C100" i="107"/>
  <c r="A100" i="107"/>
  <c r="E99" i="107"/>
  <c r="D99" i="107"/>
  <c r="C99" i="107"/>
  <c r="A99" i="107"/>
  <c r="E98" i="107"/>
  <c r="D98" i="107"/>
  <c r="C98" i="107"/>
  <c r="A98" i="107"/>
  <c r="E97" i="107"/>
  <c r="D97" i="107"/>
  <c r="C97" i="107"/>
  <c r="A97" i="107"/>
  <c r="E96" i="107"/>
  <c r="D96" i="107"/>
  <c r="C96" i="107"/>
  <c r="A96" i="107"/>
  <c r="E95" i="107"/>
  <c r="D95" i="107"/>
  <c r="C95" i="107"/>
  <c r="A95" i="107"/>
  <c r="E94" i="107"/>
  <c r="D94" i="107"/>
  <c r="C94" i="107"/>
  <c r="A94" i="107"/>
  <c r="E93" i="107"/>
  <c r="D93" i="107"/>
  <c r="C93" i="107"/>
  <c r="A93" i="107"/>
  <c r="E92" i="107"/>
  <c r="D92" i="107"/>
  <c r="C92" i="107"/>
  <c r="A92" i="107"/>
  <c r="E91" i="107"/>
  <c r="D91" i="107"/>
  <c r="C91" i="107"/>
  <c r="A91" i="107"/>
  <c r="E90" i="107"/>
  <c r="D90" i="107"/>
  <c r="C90" i="107"/>
  <c r="A90" i="107"/>
  <c r="E89" i="107"/>
  <c r="D89" i="107"/>
  <c r="C89" i="107"/>
  <c r="A89" i="107"/>
  <c r="E88" i="107"/>
  <c r="D88" i="107"/>
  <c r="C88" i="107"/>
  <c r="A88" i="107"/>
  <c r="E87" i="107"/>
  <c r="D87" i="107"/>
  <c r="C87" i="107"/>
  <c r="A87" i="107"/>
  <c r="E86" i="107"/>
  <c r="D86" i="107"/>
  <c r="C86" i="107"/>
  <c r="A86" i="107"/>
  <c r="E85" i="107"/>
  <c r="D85" i="107"/>
  <c r="C85" i="107"/>
  <c r="A85" i="107"/>
  <c r="E84" i="107"/>
  <c r="D84" i="107"/>
  <c r="C84" i="107"/>
  <c r="A84" i="107"/>
  <c r="E83" i="107"/>
  <c r="D83" i="107"/>
  <c r="C83" i="107"/>
  <c r="A83" i="107"/>
  <c r="E82" i="107"/>
  <c r="D82" i="107"/>
  <c r="C82" i="107"/>
  <c r="A82" i="107"/>
  <c r="E81" i="107"/>
  <c r="D81" i="107"/>
  <c r="C81" i="107"/>
  <c r="A81" i="107"/>
  <c r="E80" i="107"/>
  <c r="D80" i="107"/>
  <c r="C80" i="107"/>
  <c r="A80" i="107"/>
  <c r="E79" i="107"/>
  <c r="D79" i="107"/>
  <c r="C79" i="107"/>
  <c r="A79" i="107"/>
  <c r="E78" i="107"/>
  <c r="D78" i="107"/>
  <c r="C78" i="107"/>
  <c r="A78" i="107"/>
  <c r="E77" i="107"/>
  <c r="D77" i="107"/>
  <c r="C77" i="107"/>
  <c r="A77" i="107"/>
  <c r="E76" i="107"/>
  <c r="D76" i="107"/>
  <c r="C76" i="107"/>
  <c r="A76" i="107"/>
  <c r="E75" i="107"/>
  <c r="D75" i="107"/>
  <c r="C75" i="107"/>
  <c r="A75" i="107"/>
  <c r="E74" i="107"/>
  <c r="D74" i="107"/>
  <c r="C74" i="107"/>
  <c r="A74" i="107"/>
  <c r="E73" i="107"/>
  <c r="D73" i="107"/>
  <c r="C73" i="107"/>
  <c r="A73" i="107"/>
  <c r="E72" i="107"/>
  <c r="D72" i="107"/>
  <c r="C72" i="107"/>
  <c r="A72" i="107"/>
  <c r="E71" i="107"/>
  <c r="D71" i="107"/>
  <c r="C71" i="107"/>
  <c r="A71" i="107"/>
  <c r="E70" i="107"/>
  <c r="D70" i="107"/>
  <c r="C70" i="107"/>
  <c r="A70" i="107"/>
  <c r="E69" i="107"/>
  <c r="D69" i="107"/>
  <c r="C69" i="107"/>
  <c r="A69" i="107"/>
  <c r="E68" i="107"/>
  <c r="D68" i="107"/>
  <c r="C68" i="107"/>
  <c r="A68" i="107"/>
  <c r="E67" i="107"/>
  <c r="D67" i="107"/>
  <c r="C67" i="107"/>
  <c r="A67" i="107"/>
  <c r="E66" i="107"/>
  <c r="D66" i="107"/>
  <c r="C66" i="107"/>
  <c r="A66" i="107"/>
  <c r="E65" i="107"/>
  <c r="D65" i="107"/>
  <c r="C65" i="107"/>
  <c r="A65" i="107"/>
  <c r="E64" i="107"/>
  <c r="D64" i="107"/>
  <c r="C64" i="107"/>
  <c r="A64" i="107"/>
  <c r="E63" i="107"/>
  <c r="D63" i="107"/>
  <c r="C63" i="107"/>
  <c r="A63" i="107"/>
  <c r="E62" i="107"/>
  <c r="D62" i="107"/>
  <c r="C62" i="107"/>
  <c r="A62" i="107"/>
  <c r="E61" i="107"/>
  <c r="D61" i="107"/>
  <c r="C61" i="107"/>
  <c r="A61" i="107"/>
  <c r="E60" i="107"/>
  <c r="D60" i="107"/>
  <c r="C60" i="107"/>
  <c r="A60" i="107"/>
  <c r="E59" i="107"/>
  <c r="D59" i="107"/>
  <c r="C59" i="107"/>
  <c r="A59" i="107"/>
  <c r="E58" i="107"/>
  <c r="D58" i="107"/>
  <c r="C58" i="107"/>
  <c r="A58" i="107"/>
  <c r="E57" i="107"/>
  <c r="D57" i="107"/>
  <c r="C57" i="107"/>
  <c r="A57" i="107"/>
  <c r="E56" i="107"/>
  <c r="D56" i="107"/>
  <c r="C56" i="107"/>
  <c r="A56" i="107"/>
  <c r="E55" i="107"/>
  <c r="D55" i="107"/>
  <c r="C55" i="107"/>
  <c r="A55" i="107"/>
  <c r="E54" i="107"/>
  <c r="D54" i="107"/>
  <c r="C54" i="107"/>
  <c r="A54" i="107"/>
  <c r="E53" i="107"/>
  <c r="D53" i="107"/>
  <c r="C53" i="107"/>
  <c r="A53" i="107"/>
  <c r="E52" i="107"/>
  <c r="D52" i="107"/>
  <c r="C52" i="107"/>
  <c r="A52" i="107"/>
  <c r="E51" i="107"/>
  <c r="D51" i="107"/>
  <c r="C51" i="107"/>
  <c r="A51" i="107"/>
  <c r="E50" i="107"/>
  <c r="D50" i="107"/>
  <c r="C50" i="107"/>
  <c r="A50" i="107"/>
  <c r="E49" i="107"/>
  <c r="D49" i="107"/>
  <c r="C49" i="107"/>
  <c r="A49" i="107"/>
  <c r="E48" i="107"/>
  <c r="D48" i="107"/>
  <c r="C48" i="107"/>
  <c r="A48" i="107"/>
  <c r="E47" i="107"/>
  <c r="D47" i="107"/>
  <c r="C47" i="107"/>
  <c r="A47" i="107"/>
  <c r="E46" i="107"/>
  <c r="D46" i="107"/>
  <c r="C46" i="107"/>
  <c r="A46" i="107"/>
  <c r="E45" i="107"/>
  <c r="D45" i="107"/>
  <c r="C45" i="107"/>
  <c r="A45" i="107"/>
  <c r="E44" i="107"/>
  <c r="D44" i="107"/>
  <c r="C44" i="107"/>
  <c r="A44" i="107"/>
  <c r="E43" i="107"/>
  <c r="D43" i="107"/>
  <c r="C43" i="107"/>
  <c r="A43" i="107"/>
  <c r="E42" i="107"/>
  <c r="D42" i="107"/>
  <c r="C42" i="107"/>
  <c r="A42" i="107"/>
  <c r="E41" i="107"/>
  <c r="D41" i="107"/>
  <c r="C41" i="107"/>
  <c r="A41" i="107"/>
  <c r="E40" i="107"/>
  <c r="D40" i="107"/>
  <c r="C40" i="107"/>
  <c r="A40" i="107"/>
  <c r="E39" i="107"/>
  <c r="D39" i="107"/>
  <c r="C39" i="107"/>
  <c r="A39" i="107"/>
  <c r="E38" i="107"/>
  <c r="D38" i="107"/>
  <c r="C38" i="107"/>
  <c r="A38" i="107"/>
  <c r="E37" i="107"/>
  <c r="D37" i="107"/>
  <c r="C37" i="107"/>
  <c r="A37" i="107"/>
  <c r="E36" i="107"/>
  <c r="D36" i="107"/>
  <c r="C36" i="107"/>
  <c r="A36" i="107"/>
  <c r="E35" i="107"/>
  <c r="D35" i="107"/>
  <c r="C35" i="107"/>
  <c r="A35" i="107"/>
  <c r="E34" i="107"/>
  <c r="D34" i="107"/>
  <c r="C34" i="107"/>
  <c r="A34" i="107"/>
  <c r="E33" i="107"/>
  <c r="D33" i="107"/>
  <c r="C33" i="107"/>
  <c r="A33" i="107"/>
  <c r="E32" i="107"/>
  <c r="D32" i="107"/>
  <c r="C32" i="107"/>
  <c r="A32" i="107"/>
  <c r="E31" i="107"/>
  <c r="D31" i="107"/>
  <c r="C31" i="107"/>
  <c r="A31" i="107"/>
  <c r="E30" i="107"/>
  <c r="D30" i="107"/>
  <c r="C30" i="107"/>
  <c r="A30" i="107"/>
  <c r="E29" i="107"/>
  <c r="D29" i="107"/>
  <c r="C29" i="107"/>
  <c r="A29" i="107"/>
  <c r="E28" i="107"/>
  <c r="D28" i="107"/>
  <c r="C28" i="107"/>
  <c r="A28" i="107"/>
  <c r="E27" i="107"/>
  <c r="D27" i="107"/>
  <c r="C27" i="107"/>
  <c r="A27" i="107"/>
  <c r="E26" i="107"/>
  <c r="D26" i="107"/>
  <c r="C26" i="107"/>
  <c r="A26" i="107"/>
  <c r="E25" i="107"/>
  <c r="D25" i="107"/>
  <c r="C25" i="107"/>
  <c r="A25" i="107"/>
  <c r="E24" i="107"/>
  <c r="D24" i="107"/>
  <c r="C24" i="107"/>
  <c r="A24" i="107"/>
  <c r="E23" i="107"/>
  <c r="D23" i="107"/>
  <c r="C23" i="107"/>
  <c r="A23" i="107"/>
  <c r="E22" i="107"/>
  <c r="D22" i="107"/>
  <c r="C22" i="107"/>
  <c r="A22" i="107"/>
  <c r="E21" i="107"/>
  <c r="D21" i="107"/>
  <c r="C21" i="107"/>
  <c r="A21" i="107"/>
  <c r="E20" i="107"/>
  <c r="D20" i="107"/>
  <c r="C20" i="107"/>
  <c r="A20" i="107"/>
  <c r="E19" i="107"/>
  <c r="D19" i="107"/>
  <c r="C19" i="107"/>
  <c r="A19" i="107"/>
  <c r="E18" i="107"/>
  <c r="D18" i="107"/>
  <c r="C18" i="107"/>
  <c r="A18" i="107"/>
  <c r="E17" i="107"/>
  <c r="D17" i="107"/>
  <c r="C17" i="107"/>
  <c r="A17" i="107"/>
  <c r="E16" i="107"/>
  <c r="D16" i="107"/>
  <c r="C16" i="107"/>
  <c r="A16" i="107"/>
  <c r="E15" i="107"/>
  <c r="D15" i="107"/>
  <c r="C15" i="107"/>
  <c r="A15" i="107"/>
  <c r="E14" i="107"/>
  <c r="D14" i="107"/>
  <c r="C14" i="107"/>
  <c r="A14" i="107"/>
  <c r="E13" i="107"/>
  <c r="D13" i="107"/>
  <c r="C13" i="107"/>
  <c r="A13" i="107"/>
  <c r="E12" i="107"/>
  <c r="D12" i="107"/>
  <c r="C12" i="107"/>
  <c r="A12" i="107"/>
  <c r="E11" i="107"/>
  <c r="D11" i="107"/>
  <c r="C11" i="107"/>
  <c r="A11" i="107"/>
  <c r="E10" i="107"/>
  <c r="D10" i="107"/>
  <c r="C10" i="107"/>
  <c r="A10" i="107"/>
  <c r="E9" i="107"/>
  <c r="D9" i="107"/>
  <c r="C9" i="107"/>
  <c r="A9" i="107"/>
  <c r="E8" i="107"/>
  <c r="D8" i="107"/>
  <c r="C8" i="107"/>
  <c r="A8" i="107"/>
  <c r="E7" i="107"/>
  <c r="D7" i="107"/>
  <c r="C7" i="107"/>
  <c r="A7" i="107"/>
  <c r="E6" i="107"/>
  <c r="D6" i="107"/>
  <c r="C6" i="107"/>
  <c r="A6" i="107"/>
  <c r="E5" i="107"/>
  <c r="D5" i="107"/>
  <c r="C5" i="107"/>
  <c r="A5" i="107"/>
  <c r="E4" i="107"/>
  <c r="D4" i="107"/>
  <c r="C4" i="107"/>
  <c r="A4" i="107"/>
  <c r="E111" i="89"/>
  <c r="D111" i="89"/>
  <c r="C111" i="89"/>
  <c r="A111" i="89"/>
  <c r="E110" i="89"/>
  <c r="D110" i="89"/>
  <c r="C110" i="89"/>
  <c r="A110" i="89"/>
  <c r="E109" i="89"/>
  <c r="D109" i="89"/>
  <c r="C109" i="89"/>
  <c r="A109" i="89"/>
  <c r="E108" i="89"/>
  <c r="D108" i="89"/>
  <c r="C108" i="89"/>
  <c r="A108" i="89"/>
  <c r="E107" i="89"/>
  <c r="D107" i="89"/>
  <c r="C107" i="89"/>
  <c r="A107" i="89"/>
  <c r="E106" i="89"/>
  <c r="D106" i="89"/>
  <c r="C106" i="89"/>
  <c r="A106" i="89"/>
  <c r="E105" i="89"/>
  <c r="D105" i="89"/>
  <c r="C105" i="89"/>
  <c r="A105" i="89"/>
  <c r="E104" i="89"/>
  <c r="D104" i="89"/>
  <c r="C104" i="89"/>
  <c r="A104" i="89"/>
  <c r="E103" i="89"/>
  <c r="D103" i="89"/>
  <c r="C103" i="89"/>
  <c r="A103" i="89"/>
  <c r="E102" i="89"/>
  <c r="D102" i="89"/>
  <c r="C102" i="89"/>
  <c r="A102" i="89"/>
  <c r="E101" i="89"/>
  <c r="D101" i="89"/>
  <c r="C101" i="89"/>
  <c r="A101" i="89"/>
  <c r="E100" i="89"/>
  <c r="D100" i="89"/>
  <c r="C100" i="89"/>
  <c r="A100" i="89"/>
  <c r="E99" i="89"/>
  <c r="D99" i="89"/>
  <c r="C99" i="89"/>
  <c r="A99" i="89"/>
  <c r="E98" i="89"/>
  <c r="D98" i="89"/>
  <c r="C98" i="89"/>
  <c r="A98" i="89"/>
  <c r="E97" i="89"/>
  <c r="D97" i="89"/>
  <c r="C97" i="89"/>
  <c r="A97" i="89"/>
  <c r="E96" i="89"/>
  <c r="D96" i="89"/>
  <c r="C96" i="89"/>
  <c r="A96" i="89"/>
  <c r="E95" i="89"/>
  <c r="D95" i="89"/>
  <c r="C95" i="89"/>
  <c r="A95" i="89"/>
  <c r="E94" i="89"/>
  <c r="D94" i="89"/>
  <c r="C94" i="89"/>
  <c r="A94" i="89"/>
  <c r="E93" i="89"/>
  <c r="D93" i="89"/>
  <c r="C93" i="89"/>
  <c r="A93" i="89"/>
  <c r="E92" i="89"/>
  <c r="D92" i="89"/>
  <c r="C92" i="89"/>
  <c r="A92" i="89"/>
  <c r="E91" i="89"/>
  <c r="D91" i="89"/>
  <c r="C91" i="89"/>
  <c r="A91" i="89"/>
  <c r="E90" i="89"/>
  <c r="D90" i="89"/>
  <c r="C90" i="89"/>
  <c r="A90" i="89"/>
  <c r="E89" i="89"/>
  <c r="D89" i="89"/>
  <c r="C89" i="89"/>
  <c r="A89" i="89"/>
  <c r="E88" i="89"/>
  <c r="D88" i="89"/>
  <c r="C88" i="89"/>
  <c r="A88" i="89"/>
  <c r="E87" i="89"/>
  <c r="D87" i="89"/>
  <c r="C87" i="89"/>
  <c r="A87" i="89"/>
  <c r="E86" i="89"/>
  <c r="D86" i="89"/>
  <c r="C86" i="89"/>
  <c r="A86" i="89"/>
  <c r="E85" i="89"/>
  <c r="D85" i="89"/>
  <c r="C85" i="89"/>
  <c r="A85" i="89"/>
  <c r="E84" i="89"/>
  <c r="D84" i="89"/>
  <c r="C84" i="89"/>
  <c r="A84" i="89"/>
  <c r="E83" i="89"/>
  <c r="D83" i="89"/>
  <c r="C83" i="89"/>
  <c r="A83" i="89"/>
  <c r="E82" i="89"/>
  <c r="D82" i="89"/>
  <c r="C82" i="89"/>
  <c r="A82" i="89"/>
  <c r="E81" i="89"/>
  <c r="D81" i="89"/>
  <c r="C81" i="89"/>
  <c r="A81" i="89"/>
  <c r="E80" i="89"/>
  <c r="D80" i="89"/>
  <c r="C80" i="89"/>
  <c r="A80" i="89"/>
  <c r="E79" i="89"/>
  <c r="D79" i="89"/>
  <c r="C79" i="89"/>
  <c r="A79" i="89"/>
  <c r="E78" i="89"/>
  <c r="D78" i="89"/>
  <c r="C78" i="89"/>
  <c r="A78" i="89"/>
  <c r="E77" i="89"/>
  <c r="D77" i="89"/>
  <c r="C77" i="89"/>
  <c r="A77" i="89"/>
  <c r="E76" i="89"/>
  <c r="D76" i="89"/>
  <c r="C76" i="89"/>
  <c r="A76" i="89"/>
  <c r="E75" i="89"/>
  <c r="D75" i="89"/>
  <c r="C75" i="89"/>
  <c r="A75" i="89"/>
  <c r="E74" i="89"/>
  <c r="D74" i="89"/>
  <c r="C74" i="89"/>
  <c r="A74" i="89"/>
  <c r="E73" i="89"/>
  <c r="D73" i="89"/>
  <c r="C73" i="89"/>
  <c r="A73" i="89"/>
  <c r="E72" i="89"/>
  <c r="D72" i="89"/>
  <c r="C72" i="89"/>
  <c r="A72" i="89"/>
  <c r="E71" i="89"/>
  <c r="D71" i="89"/>
  <c r="C71" i="89"/>
  <c r="A71" i="89"/>
  <c r="E70" i="89"/>
  <c r="D70" i="89"/>
  <c r="C70" i="89"/>
  <c r="A70" i="89"/>
  <c r="E69" i="89"/>
  <c r="D69" i="89"/>
  <c r="C69" i="89"/>
  <c r="A69" i="89"/>
  <c r="E68" i="89"/>
  <c r="D68" i="89"/>
  <c r="C68" i="89"/>
  <c r="A68" i="89"/>
  <c r="E67" i="89"/>
  <c r="D67" i="89"/>
  <c r="C67" i="89"/>
  <c r="A67" i="89"/>
  <c r="E66" i="89"/>
  <c r="D66" i="89"/>
  <c r="C66" i="89"/>
  <c r="A66" i="89"/>
  <c r="E65" i="89"/>
  <c r="D65" i="89"/>
  <c r="C65" i="89"/>
  <c r="A65" i="89"/>
  <c r="E64" i="89"/>
  <c r="D64" i="89"/>
  <c r="C64" i="89"/>
  <c r="A64" i="89"/>
  <c r="E63" i="89"/>
  <c r="D63" i="89"/>
  <c r="C63" i="89"/>
  <c r="A63" i="89"/>
  <c r="E62" i="89"/>
  <c r="D62" i="89"/>
  <c r="C62" i="89"/>
  <c r="A62" i="89"/>
  <c r="E61" i="89"/>
  <c r="D61" i="89"/>
  <c r="C61" i="89"/>
  <c r="A61" i="89"/>
  <c r="E60" i="89"/>
  <c r="D60" i="89"/>
  <c r="C60" i="89"/>
  <c r="A60" i="89"/>
  <c r="E59" i="89"/>
  <c r="D59" i="89"/>
  <c r="C59" i="89"/>
  <c r="A59" i="89"/>
  <c r="E58" i="89"/>
  <c r="D58" i="89"/>
  <c r="C58" i="89"/>
  <c r="A58" i="89"/>
  <c r="E57" i="89"/>
  <c r="D57" i="89"/>
  <c r="C57" i="89"/>
  <c r="A57" i="89"/>
  <c r="E56" i="89"/>
  <c r="D56" i="89"/>
  <c r="C56" i="89"/>
  <c r="A56" i="89"/>
  <c r="E55" i="89"/>
  <c r="D55" i="89"/>
  <c r="C55" i="89"/>
  <c r="A55" i="89"/>
  <c r="E54" i="89"/>
  <c r="D54" i="89"/>
  <c r="C54" i="89"/>
  <c r="A54" i="89"/>
  <c r="E53" i="89"/>
  <c r="D53" i="89"/>
  <c r="C53" i="89"/>
  <c r="A53" i="89"/>
  <c r="E52" i="89"/>
  <c r="D52" i="89"/>
  <c r="C52" i="89"/>
  <c r="A52" i="89"/>
  <c r="E51" i="89"/>
  <c r="D51" i="89"/>
  <c r="C51" i="89"/>
  <c r="A51" i="89"/>
  <c r="E50" i="89"/>
  <c r="D50" i="89"/>
  <c r="C50" i="89"/>
  <c r="A50" i="89"/>
  <c r="E49" i="89"/>
  <c r="D49" i="89"/>
  <c r="C49" i="89"/>
  <c r="A49" i="89"/>
  <c r="E48" i="89"/>
  <c r="D48" i="89"/>
  <c r="C48" i="89"/>
  <c r="A48" i="89"/>
  <c r="E47" i="89"/>
  <c r="D47" i="89"/>
  <c r="C47" i="89"/>
  <c r="A47" i="89"/>
  <c r="E46" i="89"/>
  <c r="D46" i="89"/>
  <c r="C46" i="89"/>
  <c r="A46" i="89"/>
  <c r="E45" i="89"/>
  <c r="D45" i="89"/>
  <c r="C45" i="89"/>
  <c r="A45" i="89"/>
  <c r="E44" i="89"/>
  <c r="D44" i="89"/>
  <c r="C44" i="89"/>
  <c r="A44" i="89"/>
  <c r="E43" i="89"/>
  <c r="D43" i="89"/>
  <c r="C43" i="89"/>
  <c r="A43" i="89"/>
  <c r="E42" i="89"/>
  <c r="D42" i="89"/>
  <c r="C42" i="89"/>
  <c r="A42" i="89"/>
  <c r="E41" i="89"/>
  <c r="D41" i="89"/>
  <c r="C41" i="89"/>
  <c r="A41" i="89"/>
  <c r="E40" i="89"/>
  <c r="D40" i="89"/>
  <c r="C40" i="89"/>
  <c r="A40" i="89"/>
  <c r="E39" i="89"/>
  <c r="D39" i="89"/>
  <c r="C39" i="89"/>
  <c r="A39" i="89"/>
  <c r="E38" i="89"/>
  <c r="D38" i="89"/>
  <c r="C38" i="89"/>
  <c r="A38" i="89"/>
  <c r="E37" i="89"/>
  <c r="D37" i="89"/>
  <c r="C37" i="89"/>
  <c r="A37" i="89"/>
  <c r="E36" i="89"/>
  <c r="D36" i="89"/>
  <c r="C36" i="89"/>
  <c r="A36" i="89"/>
  <c r="E35" i="89"/>
  <c r="D35" i="89"/>
  <c r="C35" i="89"/>
  <c r="A35" i="89"/>
  <c r="E34" i="89"/>
  <c r="D34" i="89"/>
  <c r="C34" i="89"/>
  <c r="A34" i="89"/>
  <c r="E33" i="89"/>
  <c r="D33" i="89"/>
  <c r="C33" i="89"/>
  <c r="A33" i="89"/>
  <c r="E32" i="89"/>
  <c r="D32" i="89"/>
  <c r="C32" i="89"/>
  <c r="A32" i="89"/>
  <c r="E31" i="89"/>
  <c r="D31" i="89"/>
  <c r="C31" i="89"/>
  <c r="A31" i="89"/>
  <c r="E30" i="89"/>
  <c r="D30" i="89"/>
  <c r="C30" i="89"/>
  <c r="A30" i="89"/>
  <c r="E29" i="89"/>
  <c r="D29" i="89"/>
  <c r="C29" i="89"/>
  <c r="A29" i="89"/>
  <c r="E28" i="89"/>
  <c r="D28" i="89"/>
  <c r="C28" i="89"/>
  <c r="A28" i="89"/>
  <c r="E27" i="89"/>
  <c r="D27" i="89"/>
  <c r="C27" i="89"/>
  <c r="A27" i="89"/>
  <c r="E26" i="89"/>
  <c r="D26" i="89"/>
  <c r="C26" i="89"/>
  <c r="A26" i="89"/>
  <c r="E25" i="89"/>
  <c r="D25" i="89"/>
  <c r="C25" i="89"/>
  <c r="A25" i="89"/>
  <c r="E24" i="89"/>
  <c r="D24" i="89"/>
  <c r="C24" i="89"/>
  <c r="A24" i="89"/>
  <c r="E23" i="89"/>
  <c r="D23" i="89"/>
  <c r="C23" i="89"/>
  <c r="A23" i="89"/>
  <c r="E22" i="89"/>
  <c r="D22" i="89"/>
  <c r="C22" i="89"/>
  <c r="A22" i="89"/>
  <c r="E21" i="89"/>
  <c r="D21" i="89"/>
  <c r="C21" i="89"/>
  <c r="A21" i="89"/>
  <c r="E20" i="89"/>
  <c r="D20" i="89"/>
  <c r="C20" i="89"/>
  <c r="A20" i="89"/>
  <c r="E19" i="89"/>
  <c r="D19" i="89"/>
  <c r="C19" i="89"/>
  <c r="A19" i="89"/>
  <c r="E18" i="89"/>
  <c r="D18" i="89"/>
  <c r="C18" i="89"/>
  <c r="A18" i="89"/>
  <c r="E17" i="89"/>
  <c r="D17" i="89"/>
  <c r="C17" i="89"/>
  <c r="A17" i="89"/>
  <c r="E16" i="89"/>
  <c r="D16" i="89"/>
  <c r="C16" i="89"/>
  <c r="A16" i="89"/>
  <c r="E15" i="89"/>
  <c r="D15" i="89"/>
  <c r="C15" i="89"/>
  <c r="A15" i="89"/>
  <c r="E14" i="89"/>
  <c r="D14" i="89"/>
  <c r="C14" i="89"/>
  <c r="A14" i="89"/>
  <c r="E13" i="89"/>
  <c r="D13" i="89"/>
  <c r="C13" i="89"/>
  <c r="A13" i="89"/>
  <c r="E12" i="89"/>
  <c r="D12" i="89"/>
  <c r="C12" i="89"/>
  <c r="A12" i="89"/>
  <c r="E11" i="89"/>
  <c r="D11" i="89"/>
  <c r="C11" i="89"/>
  <c r="A11" i="89"/>
  <c r="E10" i="89"/>
  <c r="D10" i="89"/>
  <c r="C10" i="89"/>
  <c r="A10" i="89"/>
  <c r="E9" i="89"/>
  <c r="D9" i="89"/>
  <c r="C9" i="89"/>
  <c r="A9" i="89"/>
  <c r="E8" i="89"/>
  <c r="D8" i="89"/>
  <c r="C8" i="89"/>
  <c r="A8" i="89"/>
  <c r="E7" i="89"/>
  <c r="D7" i="89"/>
  <c r="C7" i="89"/>
  <c r="A7" i="89"/>
  <c r="E6" i="89"/>
  <c r="D6" i="89"/>
  <c r="C6" i="89"/>
  <c r="A6" i="89"/>
  <c r="E5" i="89"/>
  <c r="D5" i="89"/>
  <c r="C5" i="89"/>
  <c r="A5" i="89"/>
  <c r="E4" i="89"/>
  <c r="D4" i="89"/>
  <c r="C4" i="89"/>
  <c r="A4" i="89"/>
  <c r="A111" i="5"/>
  <c r="C111" i="5"/>
  <c r="D111" i="5"/>
  <c r="E111" i="5"/>
  <c r="A5" i="5"/>
  <c r="C5" i="5"/>
  <c r="D5" i="5"/>
  <c r="E5" i="5"/>
  <c r="A6" i="5"/>
  <c r="C6" i="5"/>
  <c r="D6" i="5"/>
  <c r="E6" i="5"/>
  <c r="A7" i="5"/>
  <c r="C7" i="5"/>
  <c r="D7" i="5"/>
  <c r="E7" i="5"/>
  <c r="A8" i="5"/>
  <c r="C8" i="5"/>
  <c r="D8" i="5"/>
  <c r="E8" i="5"/>
  <c r="A9" i="5"/>
  <c r="C9" i="5"/>
  <c r="D9" i="5"/>
  <c r="E9" i="5"/>
  <c r="A10" i="5"/>
  <c r="C10" i="5"/>
  <c r="D10" i="5"/>
  <c r="E10" i="5"/>
  <c r="A11" i="5"/>
  <c r="C11" i="5"/>
  <c r="D11" i="5"/>
  <c r="E11" i="5"/>
  <c r="A12" i="5"/>
  <c r="C12" i="5"/>
  <c r="D12" i="5"/>
  <c r="E12" i="5"/>
  <c r="A13" i="5"/>
  <c r="C13" i="5"/>
  <c r="D13" i="5"/>
  <c r="E13" i="5"/>
  <c r="A14" i="5"/>
  <c r="C14" i="5"/>
  <c r="D14" i="5"/>
  <c r="E14" i="5"/>
  <c r="A15" i="5"/>
  <c r="C15" i="5"/>
  <c r="D15" i="5"/>
  <c r="E15" i="5"/>
  <c r="A16" i="5"/>
  <c r="C16" i="5"/>
  <c r="D16" i="5"/>
  <c r="E16" i="5"/>
  <c r="A17" i="5"/>
  <c r="C17" i="5"/>
  <c r="D17" i="5"/>
  <c r="E17" i="5"/>
  <c r="A18" i="5"/>
  <c r="C18" i="5"/>
  <c r="D18" i="5"/>
  <c r="E18" i="5"/>
  <c r="A19" i="5"/>
  <c r="C19" i="5"/>
  <c r="D19" i="5"/>
  <c r="E19" i="5"/>
  <c r="A20" i="5"/>
  <c r="C20" i="5"/>
  <c r="D20" i="5"/>
  <c r="E20" i="5"/>
  <c r="A21" i="5"/>
  <c r="C21" i="5"/>
  <c r="D21" i="5"/>
  <c r="E21" i="5"/>
  <c r="A22" i="5"/>
  <c r="C22" i="5"/>
  <c r="D22" i="5"/>
  <c r="E22" i="5"/>
  <c r="A23" i="5"/>
  <c r="C23" i="5"/>
  <c r="D23" i="5"/>
  <c r="E23" i="5"/>
  <c r="A24" i="5"/>
  <c r="C24" i="5"/>
  <c r="D24" i="5"/>
  <c r="E24" i="5"/>
  <c r="A25" i="5"/>
  <c r="C25" i="5"/>
  <c r="D25" i="5"/>
  <c r="E25" i="5"/>
  <c r="A26" i="5"/>
  <c r="C26" i="5"/>
  <c r="D26" i="5"/>
  <c r="E26" i="5"/>
  <c r="A27" i="5"/>
  <c r="C27" i="5"/>
  <c r="D27" i="5"/>
  <c r="E27" i="5"/>
  <c r="A28" i="5"/>
  <c r="C28" i="5"/>
  <c r="D28" i="5"/>
  <c r="E28" i="5"/>
  <c r="A29" i="5"/>
  <c r="C29" i="5"/>
  <c r="D29" i="5"/>
  <c r="E29" i="5"/>
  <c r="A30" i="5"/>
  <c r="C30" i="5"/>
  <c r="D30" i="5"/>
  <c r="E30" i="5"/>
  <c r="A31" i="5"/>
  <c r="C31" i="5"/>
  <c r="D31" i="5"/>
  <c r="E31" i="5"/>
  <c r="A32" i="5"/>
  <c r="C32" i="5"/>
  <c r="D32" i="5"/>
  <c r="E32" i="5"/>
  <c r="A33" i="5"/>
  <c r="C33" i="5"/>
  <c r="D33" i="5"/>
  <c r="E33" i="5"/>
  <c r="A34" i="5"/>
  <c r="C34" i="5"/>
  <c r="D34" i="5"/>
  <c r="E34" i="5"/>
  <c r="A35" i="5"/>
  <c r="C35" i="5"/>
  <c r="D35" i="5"/>
  <c r="E35" i="5"/>
  <c r="A36" i="5"/>
  <c r="C36" i="5"/>
  <c r="D36" i="5"/>
  <c r="E36" i="5"/>
  <c r="A37" i="5"/>
  <c r="C37" i="5"/>
  <c r="D37" i="5"/>
  <c r="E37" i="5"/>
  <c r="A38" i="5"/>
  <c r="C38" i="5"/>
  <c r="D38" i="5"/>
  <c r="E38" i="5"/>
  <c r="A39" i="5"/>
  <c r="C39" i="5"/>
  <c r="D39" i="5"/>
  <c r="E39" i="5"/>
  <c r="A40" i="5"/>
  <c r="C40" i="5"/>
  <c r="D40" i="5"/>
  <c r="E40" i="5"/>
  <c r="A41" i="5"/>
  <c r="C41" i="5"/>
  <c r="D41" i="5"/>
  <c r="E41" i="5"/>
  <c r="A42" i="5"/>
  <c r="C42" i="5"/>
  <c r="D42" i="5"/>
  <c r="E42" i="5"/>
  <c r="A43" i="5"/>
  <c r="C43" i="5"/>
  <c r="D43" i="5"/>
  <c r="E43" i="5"/>
  <c r="A44" i="5"/>
  <c r="C44" i="5"/>
  <c r="D44" i="5"/>
  <c r="E44" i="5"/>
  <c r="A45" i="5"/>
  <c r="C45" i="5"/>
  <c r="D45" i="5"/>
  <c r="E45" i="5"/>
  <c r="A46" i="5"/>
  <c r="C46" i="5"/>
  <c r="D46" i="5"/>
  <c r="E46" i="5"/>
  <c r="A47" i="5"/>
  <c r="C47" i="5"/>
  <c r="D47" i="5"/>
  <c r="E47" i="5"/>
  <c r="A48" i="5"/>
  <c r="C48" i="5"/>
  <c r="D48" i="5"/>
  <c r="E48" i="5"/>
  <c r="A49" i="5"/>
  <c r="C49" i="5"/>
  <c r="D49" i="5"/>
  <c r="E49" i="5"/>
  <c r="A50" i="5"/>
  <c r="C50" i="5"/>
  <c r="D50" i="5"/>
  <c r="E50" i="5"/>
  <c r="A51" i="5"/>
  <c r="C51" i="5"/>
  <c r="D51" i="5"/>
  <c r="E51" i="5"/>
  <c r="A52" i="5"/>
  <c r="C52" i="5"/>
  <c r="D52" i="5"/>
  <c r="E52" i="5"/>
  <c r="A53" i="5"/>
  <c r="C53" i="5"/>
  <c r="D53" i="5"/>
  <c r="E53" i="5"/>
  <c r="A54" i="5"/>
  <c r="C54" i="5"/>
  <c r="D54" i="5"/>
  <c r="E54" i="5"/>
  <c r="A55" i="5"/>
  <c r="C55" i="5"/>
  <c r="D55" i="5"/>
  <c r="E55" i="5"/>
  <c r="A56" i="5"/>
  <c r="C56" i="5"/>
  <c r="D56" i="5"/>
  <c r="E56" i="5"/>
  <c r="A57" i="5"/>
  <c r="C57" i="5"/>
  <c r="D57" i="5"/>
  <c r="E57" i="5"/>
  <c r="A58" i="5"/>
  <c r="C58" i="5"/>
  <c r="D58" i="5"/>
  <c r="E58" i="5"/>
  <c r="A59" i="5"/>
  <c r="C59" i="5"/>
  <c r="D59" i="5"/>
  <c r="E59" i="5"/>
  <c r="A60" i="5"/>
  <c r="C60" i="5"/>
  <c r="D60" i="5"/>
  <c r="E60" i="5"/>
  <c r="A61" i="5"/>
  <c r="C61" i="5"/>
  <c r="D61" i="5"/>
  <c r="E61" i="5"/>
  <c r="A62" i="5"/>
  <c r="C62" i="5"/>
  <c r="D62" i="5"/>
  <c r="E62" i="5"/>
  <c r="A63" i="5"/>
  <c r="C63" i="5"/>
  <c r="D63" i="5"/>
  <c r="E63" i="5"/>
  <c r="A64" i="5"/>
  <c r="C64" i="5"/>
  <c r="D64" i="5"/>
  <c r="E64" i="5"/>
  <c r="A65" i="5"/>
  <c r="C65" i="5"/>
  <c r="D65" i="5"/>
  <c r="E65" i="5"/>
  <c r="A66" i="5"/>
  <c r="C66" i="5"/>
  <c r="D66" i="5"/>
  <c r="E66" i="5"/>
  <c r="A67" i="5"/>
  <c r="C67" i="5"/>
  <c r="D67" i="5"/>
  <c r="E67" i="5"/>
  <c r="A68" i="5"/>
  <c r="C68" i="5"/>
  <c r="D68" i="5"/>
  <c r="E68" i="5"/>
  <c r="A69" i="5"/>
  <c r="C69" i="5"/>
  <c r="D69" i="5"/>
  <c r="E69" i="5"/>
  <c r="A70" i="5"/>
  <c r="C70" i="5"/>
  <c r="D70" i="5"/>
  <c r="E70" i="5"/>
  <c r="A71" i="5"/>
  <c r="C71" i="5"/>
  <c r="D71" i="5"/>
  <c r="E71" i="5"/>
  <c r="A72" i="5"/>
  <c r="C72" i="5"/>
  <c r="D72" i="5"/>
  <c r="E72" i="5"/>
  <c r="A73" i="5"/>
  <c r="C73" i="5"/>
  <c r="D73" i="5"/>
  <c r="E73" i="5"/>
  <c r="A74" i="5"/>
  <c r="C74" i="5"/>
  <c r="D74" i="5"/>
  <c r="E74" i="5"/>
  <c r="A75" i="5"/>
  <c r="C75" i="5"/>
  <c r="D75" i="5"/>
  <c r="E75" i="5"/>
  <c r="A76" i="5"/>
  <c r="C76" i="5"/>
  <c r="D76" i="5"/>
  <c r="E76" i="5"/>
  <c r="A77" i="5"/>
  <c r="C77" i="5"/>
  <c r="D77" i="5"/>
  <c r="E77" i="5"/>
  <c r="A78" i="5"/>
  <c r="C78" i="5"/>
  <c r="D78" i="5"/>
  <c r="E78" i="5"/>
  <c r="A79" i="5"/>
  <c r="C79" i="5"/>
  <c r="D79" i="5"/>
  <c r="E79" i="5"/>
  <c r="A80" i="5"/>
  <c r="C80" i="5"/>
  <c r="D80" i="5"/>
  <c r="E80" i="5"/>
  <c r="A81" i="5"/>
  <c r="C81" i="5"/>
  <c r="D81" i="5"/>
  <c r="E81" i="5"/>
  <c r="A82" i="5"/>
  <c r="C82" i="5"/>
  <c r="D82" i="5"/>
  <c r="E82" i="5"/>
  <c r="A83" i="5"/>
  <c r="C83" i="5"/>
  <c r="D83" i="5"/>
  <c r="E83" i="5"/>
  <c r="A84" i="5"/>
  <c r="C84" i="5"/>
  <c r="D84" i="5"/>
  <c r="E84" i="5"/>
  <c r="A85" i="5"/>
  <c r="C85" i="5"/>
  <c r="D85" i="5"/>
  <c r="E85" i="5"/>
  <c r="A86" i="5"/>
  <c r="C86" i="5"/>
  <c r="D86" i="5"/>
  <c r="E86" i="5"/>
  <c r="A87" i="5"/>
  <c r="C87" i="5"/>
  <c r="D87" i="5"/>
  <c r="E87" i="5"/>
  <c r="A88" i="5"/>
  <c r="C88" i="5"/>
  <c r="D88" i="5"/>
  <c r="E88" i="5"/>
  <c r="A89" i="5"/>
  <c r="C89" i="5"/>
  <c r="D89" i="5"/>
  <c r="E89" i="5"/>
  <c r="A90" i="5"/>
  <c r="C90" i="5"/>
  <c r="D90" i="5"/>
  <c r="E90" i="5"/>
  <c r="A91" i="5"/>
  <c r="C91" i="5"/>
  <c r="D91" i="5"/>
  <c r="E91" i="5"/>
  <c r="A92" i="5"/>
  <c r="C92" i="5"/>
  <c r="D92" i="5"/>
  <c r="E92" i="5"/>
  <c r="A93" i="5"/>
  <c r="C93" i="5"/>
  <c r="D93" i="5"/>
  <c r="E93" i="5"/>
  <c r="A94" i="5"/>
  <c r="C94" i="5"/>
  <c r="D94" i="5"/>
  <c r="E94" i="5"/>
  <c r="A95" i="5"/>
  <c r="C95" i="5"/>
  <c r="D95" i="5"/>
  <c r="E95" i="5"/>
  <c r="A96" i="5"/>
  <c r="C96" i="5"/>
  <c r="D96" i="5"/>
  <c r="E96" i="5"/>
  <c r="A97" i="5"/>
  <c r="C97" i="5"/>
  <c r="D97" i="5"/>
  <c r="E97" i="5"/>
  <c r="A98" i="5"/>
  <c r="C98" i="5"/>
  <c r="D98" i="5"/>
  <c r="E98" i="5"/>
  <c r="A99" i="5"/>
  <c r="C99" i="5"/>
  <c r="D99" i="5"/>
  <c r="E99" i="5"/>
  <c r="A100" i="5"/>
  <c r="C100" i="5"/>
  <c r="D100" i="5"/>
  <c r="E100" i="5"/>
  <c r="A101" i="5"/>
  <c r="C101" i="5"/>
  <c r="D101" i="5"/>
  <c r="E101" i="5"/>
  <c r="A102" i="5"/>
  <c r="C102" i="5"/>
  <c r="D102" i="5"/>
  <c r="E102" i="5"/>
  <c r="A103" i="5"/>
  <c r="C103" i="5"/>
  <c r="D103" i="5"/>
  <c r="E103" i="5"/>
  <c r="A104" i="5"/>
  <c r="C104" i="5"/>
  <c r="D104" i="5"/>
  <c r="E104" i="5"/>
  <c r="A105" i="5"/>
  <c r="C105" i="5"/>
  <c r="D105" i="5"/>
  <c r="E105" i="5"/>
  <c r="A106" i="5"/>
  <c r="C106" i="5"/>
  <c r="D106" i="5"/>
  <c r="E106" i="5"/>
  <c r="A107" i="5"/>
  <c r="C107" i="5"/>
  <c r="D107" i="5"/>
  <c r="E107" i="5"/>
  <c r="A108" i="5"/>
  <c r="C108" i="5"/>
  <c r="D108" i="5"/>
  <c r="E108" i="5"/>
  <c r="A109" i="5"/>
  <c r="C109" i="5"/>
  <c r="D109" i="5"/>
  <c r="E109" i="5"/>
  <c r="A110" i="5"/>
  <c r="C110" i="5"/>
  <c r="D110" i="5"/>
  <c r="E110" i="5"/>
  <c r="M16" i="4"/>
  <c r="M17" i="4"/>
  <c r="M18" i="4"/>
  <c r="M4" i="4"/>
  <c r="M5" i="4"/>
  <c r="M6" i="4"/>
  <c r="M7" i="4"/>
  <c r="M8" i="4"/>
  <c r="M9" i="4"/>
  <c r="M10" i="4"/>
  <c r="M11" i="4"/>
  <c r="M12" i="4"/>
  <c r="M13" i="4"/>
  <c r="M14" i="4"/>
  <c r="M15" i="4"/>
  <c r="Y103" i="26" l="1"/>
  <c r="Z3" i="3"/>
  <c r="Z2" i="3"/>
  <c r="A8" i="26"/>
  <c r="B8" i="26"/>
  <c r="C8" i="26"/>
  <c r="D8" i="26"/>
  <c r="E8" i="26"/>
  <c r="F8" i="26"/>
  <c r="G8" i="26"/>
  <c r="H8" i="26"/>
  <c r="I8" i="26"/>
  <c r="J8" i="26"/>
  <c r="K8" i="26"/>
  <c r="L8" i="26"/>
  <c r="M8" i="26"/>
  <c r="N8" i="26"/>
  <c r="O8" i="26"/>
  <c r="P8" i="26"/>
  <c r="Q8" i="26"/>
  <c r="R8" i="26"/>
  <c r="S8" i="26"/>
  <c r="T8" i="26"/>
  <c r="U8" i="26"/>
  <c r="V8" i="26"/>
  <c r="W8" i="26"/>
  <c r="A9" i="26"/>
  <c r="B9" i="26"/>
  <c r="C9" i="26"/>
  <c r="D9" i="26"/>
  <c r="E9" i="26"/>
  <c r="F9" i="26"/>
  <c r="G9" i="26"/>
  <c r="H9" i="26"/>
  <c r="I9" i="26"/>
  <c r="J9" i="26"/>
  <c r="K9" i="26"/>
  <c r="L9" i="26"/>
  <c r="M9" i="26"/>
  <c r="N9" i="26"/>
  <c r="O9" i="26"/>
  <c r="P9" i="26"/>
  <c r="Q9" i="26"/>
  <c r="R9" i="26"/>
  <c r="S9" i="26"/>
  <c r="T9" i="26"/>
  <c r="U9" i="26"/>
  <c r="V9" i="26"/>
  <c r="W9" i="26"/>
  <c r="A10" i="26"/>
  <c r="B10" i="26"/>
  <c r="C10" i="26"/>
  <c r="D10" i="26"/>
  <c r="E10" i="26"/>
  <c r="F10" i="26"/>
  <c r="G10" i="26"/>
  <c r="H10" i="26"/>
  <c r="I10" i="26"/>
  <c r="J10" i="26"/>
  <c r="K10" i="26"/>
  <c r="L10" i="26"/>
  <c r="M10" i="26"/>
  <c r="N10" i="26"/>
  <c r="O10" i="26"/>
  <c r="P10" i="26"/>
  <c r="Q10" i="26"/>
  <c r="R10" i="26"/>
  <c r="S10" i="26"/>
  <c r="T10" i="26"/>
  <c r="U10" i="26"/>
  <c r="V10" i="26"/>
  <c r="W10" i="26"/>
  <c r="A11" i="26"/>
  <c r="B11" i="26"/>
  <c r="C11" i="26"/>
  <c r="D11" i="26"/>
  <c r="E11" i="26"/>
  <c r="F11" i="26"/>
  <c r="G11" i="26"/>
  <c r="H11" i="26"/>
  <c r="I11" i="26"/>
  <c r="J11" i="26"/>
  <c r="K11" i="26"/>
  <c r="L11" i="26"/>
  <c r="M11" i="26"/>
  <c r="N11" i="26"/>
  <c r="O11" i="26"/>
  <c r="P11" i="26"/>
  <c r="Q11" i="26"/>
  <c r="R11" i="26"/>
  <c r="S11" i="26"/>
  <c r="T11" i="26"/>
  <c r="U11" i="26"/>
  <c r="V11" i="26"/>
  <c r="W11" i="26"/>
  <c r="A12" i="26"/>
  <c r="B12" i="26"/>
  <c r="C12" i="26"/>
  <c r="D12" i="26"/>
  <c r="E12" i="26"/>
  <c r="F12" i="26"/>
  <c r="G12" i="26"/>
  <c r="H12" i="26"/>
  <c r="I12" i="26"/>
  <c r="J12" i="26"/>
  <c r="K12" i="26"/>
  <c r="L12" i="26"/>
  <c r="M12" i="26"/>
  <c r="N12" i="26"/>
  <c r="O12" i="26"/>
  <c r="P12" i="26"/>
  <c r="Q12" i="26"/>
  <c r="R12" i="26"/>
  <c r="S12" i="26"/>
  <c r="T12" i="26"/>
  <c r="U12" i="26"/>
  <c r="V12" i="26"/>
  <c r="W12" i="26"/>
  <c r="A13" i="26"/>
  <c r="B13" i="26"/>
  <c r="C13" i="26"/>
  <c r="D13" i="26"/>
  <c r="E13" i="26"/>
  <c r="F13" i="26"/>
  <c r="G13" i="26"/>
  <c r="H13" i="26"/>
  <c r="I13" i="26"/>
  <c r="J13" i="26"/>
  <c r="K13" i="26"/>
  <c r="L13" i="26"/>
  <c r="M13" i="26"/>
  <c r="N13" i="26"/>
  <c r="O13" i="26"/>
  <c r="P13" i="26"/>
  <c r="Q13" i="26"/>
  <c r="R13" i="26"/>
  <c r="S13" i="26"/>
  <c r="T13" i="26"/>
  <c r="U13" i="26"/>
  <c r="V13" i="26"/>
  <c r="W13" i="26"/>
  <c r="A14" i="26"/>
  <c r="B14" i="26"/>
  <c r="C14" i="26"/>
  <c r="D14" i="26"/>
  <c r="E14" i="26"/>
  <c r="F14" i="26"/>
  <c r="G14" i="26"/>
  <c r="H14" i="26"/>
  <c r="I14" i="26"/>
  <c r="J14" i="26"/>
  <c r="K14" i="26"/>
  <c r="L14" i="26"/>
  <c r="M14" i="26"/>
  <c r="N14" i="26"/>
  <c r="O14" i="26"/>
  <c r="P14" i="26"/>
  <c r="Q14" i="26"/>
  <c r="R14" i="26"/>
  <c r="S14" i="26"/>
  <c r="T14" i="26"/>
  <c r="U14" i="26"/>
  <c r="V14" i="26"/>
  <c r="W14" i="26"/>
  <c r="A15" i="26"/>
  <c r="B15" i="26"/>
  <c r="C15" i="26"/>
  <c r="D15" i="26"/>
  <c r="E15" i="26"/>
  <c r="F15" i="26"/>
  <c r="G15" i="26"/>
  <c r="H15" i="26"/>
  <c r="I15" i="26"/>
  <c r="J15" i="26"/>
  <c r="K15" i="26"/>
  <c r="L15" i="26"/>
  <c r="M15" i="26"/>
  <c r="N15" i="26"/>
  <c r="O15" i="26"/>
  <c r="P15" i="26"/>
  <c r="Q15" i="26"/>
  <c r="R15" i="26"/>
  <c r="S15" i="26"/>
  <c r="T15" i="26"/>
  <c r="U15" i="26"/>
  <c r="V15" i="26"/>
  <c r="W15" i="26"/>
  <c r="A16" i="26"/>
  <c r="B16" i="26"/>
  <c r="C16" i="26"/>
  <c r="D16" i="26"/>
  <c r="E16" i="26"/>
  <c r="F16" i="26"/>
  <c r="G16" i="26"/>
  <c r="H16" i="26"/>
  <c r="I16" i="26"/>
  <c r="J16" i="26"/>
  <c r="K16" i="26"/>
  <c r="L16" i="26"/>
  <c r="M16" i="26"/>
  <c r="N16" i="26"/>
  <c r="O16" i="26"/>
  <c r="P16" i="26"/>
  <c r="Q16" i="26"/>
  <c r="R16" i="26"/>
  <c r="S16" i="26"/>
  <c r="T16" i="26"/>
  <c r="U16" i="26"/>
  <c r="V16" i="26"/>
  <c r="W16" i="26"/>
  <c r="A17" i="26"/>
  <c r="B17" i="26"/>
  <c r="C17" i="26"/>
  <c r="D17" i="26"/>
  <c r="E17" i="26"/>
  <c r="F17" i="26"/>
  <c r="G17" i="26"/>
  <c r="H17" i="26"/>
  <c r="I17" i="26"/>
  <c r="J17" i="26"/>
  <c r="K17" i="26"/>
  <c r="L17" i="26"/>
  <c r="M17" i="26"/>
  <c r="N17" i="26"/>
  <c r="O17" i="26"/>
  <c r="P17" i="26"/>
  <c r="Q17" i="26"/>
  <c r="R17" i="26"/>
  <c r="S17" i="26"/>
  <c r="T17" i="26"/>
  <c r="U17" i="26"/>
  <c r="V17" i="26"/>
  <c r="W17" i="26"/>
  <c r="A18" i="26"/>
  <c r="B18" i="26"/>
  <c r="C18" i="26"/>
  <c r="D18" i="26"/>
  <c r="E18" i="26"/>
  <c r="F18" i="26"/>
  <c r="G18" i="26"/>
  <c r="H18" i="26"/>
  <c r="I18" i="26"/>
  <c r="J18" i="26"/>
  <c r="K18" i="26"/>
  <c r="L18" i="26"/>
  <c r="M18" i="26"/>
  <c r="N18" i="26"/>
  <c r="O18" i="26"/>
  <c r="P18" i="26"/>
  <c r="Q18" i="26"/>
  <c r="R18" i="26"/>
  <c r="S18" i="26"/>
  <c r="T18" i="26"/>
  <c r="U18" i="26"/>
  <c r="V18" i="26"/>
  <c r="W18" i="26"/>
  <c r="A19" i="26"/>
  <c r="B19" i="26"/>
  <c r="C19" i="26"/>
  <c r="D19" i="26"/>
  <c r="E19" i="26"/>
  <c r="F19" i="26"/>
  <c r="G19" i="26"/>
  <c r="H19" i="26"/>
  <c r="I19" i="26"/>
  <c r="J19" i="26"/>
  <c r="K19" i="26"/>
  <c r="L19" i="26"/>
  <c r="M19" i="26"/>
  <c r="N19" i="26"/>
  <c r="O19" i="26"/>
  <c r="P19" i="26"/>
  <c r="Q19" i="26"/>
  <c r="R19" i="26"/>
  <c r="S19" i="26"/>
  <c r="T19" i="26"/>
  <c r="U19" i="26"/>
  <c r="V19" i="26"/>
  <c r="W19" i="26"/>
  <c r="A20" i="26"/>
  <c r="B20" i="26"/>
  <c r="C20" i="26"/>
  <c r="D20" i="26"/>
  <c r="E20" i="26"/>
  <c r="F20" i="26"/>
  <c r="G20" i="26"/>
  <c r="H20" i="26"/>
  <c r="I20" i="26"/>
  <c r="J20" i="26"/>
  <c r="K20" i="26"/>
  <c r="L20" i="26"/>
  <c r="M20" i="26"/>
  <c r="N20" i="26"/>
  <c r="O20" i="26"/>
  <c r="P20" i="26"/>
  <c r="Q20" i="26"/>
  <c r="R20" i="26"/>
  <c r="S20" i="26"/>
  <c r="T20" i="26"/>
  <c r="U20" i="26"/>
  <c r="V20" i="26"/>
  <c r="W20" i="26"/>
  <c r="A21" i="26"/>
  <c r="B21" i="26"/>
  <c r="C21" i="26"/>
  <c r="D21" i="26"/>
  <c r="E21" i="26"/>
  <c r="F21" i="26"/>
  <c r="G21" i="26"/>
  <c r="H21" i="26"/>
  <c r="I21" i="26"/>
  <c r="J21" i="26"/>
  <c r="K21" i="26"/>
  <c r="L21" i="26"/>
  <c r="M21" i="26"/>
  <c r="N21" i="26"/>
  <c r="O21" i="26"/>
  <c r="P21" i="26"/>
  <c r="Q21" i="26"/>
  <c r="R21" i="26"/>
  <c r="S21" i="26"/>
  <c r="T21" i="26"/>
  <c r="U21" i="26"/>
  <c r="V21" i="26"/>
  <c r="W21" i="26"/>
  <c r="A22" i="26"/>
  <c r="B22" i="26"/>
  <c r="C22" i="26"/>
  <c r="D22" i="26"/>
  <c r="E22" i="26"/>
  <c r="F22" i="26"/>
  <c r="G22" i="26"/>
  <c r="H22" i="26"/>
  <c r="I22" i="26"/>
  <c r="J22" i="26"/>
  <c r="K22" i="26"/>
  <c r="L22" i="26"/>
  <c r="M22" i="26"/>
  <c r="N22" i="26"/>
  <c r="O22" i="26"/>
  <c r="P22" i="26"/>
  <c r="Q22" i="26"/>
  <c r="R22" i="26"/>
  <c r="S22" i="26"/>
  <c r="T22" i="26"/>
  <c r="U22" i="26"/>
  <c r="V22" i="26"/>
  <c r="W22" i="26"/>
  <c r="A23" i="26"/>
  <c r="B23" i="26"/>
  <c r="C23" i="26"/>
  <c r="D23" i="26"/>
  <c r="E23" i="26"/>
  <c r="F23" i="26"/>
  <c r="G23" i="26"/>
  <c r="H23" i="26"/>
  <c r="I23" i="26"/>
  <c r="J23" i="26"/>
  <c r="K23" i="26"/>
  <c r="L23" i="26"/>
  <c r="M23" i="26"/>
  <c r="N23" i="26"/>
  <c r="O23" i="26"/>
  <c r="P23" i="26"/>
  <c r="Q23" i="26"/>
  <c r="R23" i="26"/>
  <c r="S23" i="26"/>
  <c r="T23" i="26"/>
  <c r="U23" i="26"/>
  <c r="V23" i="26"/>
  <c r="W23" i="26"/>
  <c r="A24" i="26"/>
  <c r="B24" i="26"/>
  <c r="C24" i="26"/>
  <c r="D24" i="26"/>
  <c r="E24" i="26"/>
  <c r="F24" i="26"/>
  <c r="G24" i="26"/>
  <c r="H24" i="26"/>
  <c r="I24" i="26"/>
  <c r="J24" i="26"/>
  <c r="K24" i="26"/>
  <c r="L24" i="26"/>
  <c r="M24" i="26"/>
  <c r="N24" i="26"/>
  <c r="O24" i="26"/>
  <c r="P24" i="26"/>
  <c r="Q24" i="26"/>
  <c r="R24" i="26"/>
  <c r="S24" i="26"/>
  <c r="T24" i="26"/>
  <c r="U24" i="26"/>
  <c r="V24" i="26"/>
  <c r="W24" i="26"/>
  <c r="A25" i="26"/>
  <c r="B25" i="26"/>
  <c r="C25" i="26"/>
  <c r="D25" i="26"/>
  <c r="E25" i="26"/>
  <c r="F25" i="26"/>
  <c r="G25" i="26"/>
  <c r="H25" i="26"/>
  <c r="I25" i="26"/>
  <c r="J25" i="26"/>
  <c r="K25" i="26"/>
  <c r="L25" i="26"/>
  <c r="M25" i="26"/>
  <c r="N25" i="26"/>
  <c r="O25" i="26"/>
  <c r="P25" i="26"/>
  <c r="Q25" i="26"/>
  <c r="R25" i="26"/>
  <c r="S25" i="26"/>
  <c r="T25" i="26"/>
  <c r="U25" i="26"/>
  <c r="V25" i="26"/>
  <c r="W25" i="26"/>
  <c r="A26" i="26"/>
  <c r="B26" i="26"/>
  <c r="C26" i="26"/>
  <c r="D26" i="26"/>
  <c r="E26" i="26"/>
  <c r="F26" i="26"/>
  <c r="G26" i="26"/>
  <c r="H26" i="26"/>
  <c r="I26" i="26"/>
  <c r="J26" i="26"/>
  <c r="K26" i="26"/>
  <c r="L26" i="26"/>
  <c r="M26" i="26"/>
  <c r="N26" i="26"/>
  <c r="O26" i="26"/>
  <c r="P26" i="26"/>
  <c r="Q26" i="26"/>
  <c r="R26" i="26"/>
  <c r="S26" i="26"/>
  <c r="T26" i="26"/>
  <c r="U26" i="26"/>
  <c r="V26" i="26"/>
  <c r="W26" i="26"/>
  <c r="A27" i="26"/>
  <c r="B27" i="26"/>
  <c r="C27" i="26"/>
  <c r="D27" i="26"/>
  <c r="E27" i="26"/>
  <c r="F27" i="26"/>
  <c r="G27" i="26"/>
  <c r="H27" i="26"/>
  <c r="I27" i="26"/>
  <c r="J27" i="26"/>
  <c r="K27" i="26"/>
  <c r="L27" i="26"/>
  <c r="M27" i="26"/>
  <c r="N27" i="26"/>
  <c r="O27" i="26"/>
  <c r="P27" i="26"/>
  <c r="Q27" i="26"/>
  <c r="R27" i="26"/>
  <c r="S27" i="26"/>
  <c r="T27" i="26"/>
  <c r="U27" i="26"/>
  <c r="V27" i="26"/>
  <c r="W27" i="26"/>
  <c r="A28" i="26"/>
  <c r="B28" i="26"/>
  <c r="C28" i="26"/>
  <c r="D28" i="26"/>
  <c r="E28" i="26"/>
  <c r="F28" i="26"/>
  <c r="G28" i="26"/>
  <c r="H28" i="26"/>
  <c r="I28" i="26"/>
  <c r="J28" i="26"/>
  <c r="K28" i="26"/>
  <c r="L28" i="26"/>
  <c r="M28" i="26"/>
  <c r="N28" i="26"/>
  <c r="O28" i="26"/>
  <c r="P28" i="26"/>
  <c r="Q28" i="26"/>
  <c r="R28" i="26"/>
  <c r="S28" i="26"/>
  <c r="T28" i="26"/>
  <c r="U28" i="26"/>
  <c r="V28" i="26"/>
  <c r="W28" i="26"/>
  <c r="A29" i="26"/>
  <c r="B29" i="26"/>
  <c r="C29" i="26"/>
  <c r="D29" i="26"/>
  <c r="E29" i="26"/>
  <c r="F29" i="26"/>
  <c r="G29" i="26"/>
  <c r="H29" i="26"/>
  <c r="I29" i="26"/>
  <c r="J29" i="26"/>
  <c r="K29" i="26"/>
  <c r="L29" i="26"/>
  <c r="M29" i="26"/>
  <c r="N29" i="26"/>
  <c r="O29" i="26"/>
  <c r="P29" i="26"/>
  <c r="Q29" i="26"/>
  <c r="R29" i="26"/>
  <c r="S29" i="26"/>
  <c r="T29" i="26"/>
  <c r="U29" i="26"/>
  <c r="V29" i="26"/>
  <c r="W29" i="26"/>
  <c r="A30" i="26"/>
  <c r="B30" i="26"/>
  <c r="C30" i="26"/>
  <c r="D30" i="26"/>
  <c r="E30" i="26"/>
  <c r="F30" i="26"/>
  <c r="G30" i="26"/>
  <c r="H30" i="26"/>
  <c r="I30" i="26"/>
  <c r="J30" i="26"/>
  <c r="K30" i="26"/>
  <c r="L30" i="26"/>
  <c r="M30" i="26"/>
  <c r="N30" i="26"/>
  <c r="O30" i="26"/>
  <c r="P30" i="26"/>
  <c r="Q30" i="26"/>
  <c r="R30" i="26"/>
  <c r="S30" i="26"/>
  <c r="T30" i="26"/>
  <c r="U30" i="26"/>
  <c r="V30" i="26"/>
  <c r="W30" i="26"/>
  <c r="A31" i="26"/>
  <c r="B31" i="26"/>
  <c r="C31" i="26"/>
  <c r="D31" i="26"/>
  <c r="E31" i="26"/>
  <c r="F31" i="26"/>
  <c r="G31" i="26"/>
  <c r="H31" i="26"/>
  <c r="I31" i="26"/>
  <c r="J31" i="26"/>
  <c r="K31" i="26"/>
  <c r="L31" i="26"/>
  <c r="M31" i="26"/>
  <c r="N31" i="26"/>
  <c r="O31" i="26"/>
  <c r="P31" i="26"/>
  <c r="Q31" i="26"/>
  <c r="R31" i="26"/>
  <c r="S31" i="26"/>
  <c r="T31" i="26"/>
  <c r="U31" i="26"/>
  <c r="V31" i="26"/>
  <c r="W31" i="26"/>
  <c r="A32" i="26"/>
  <c r="B32" i="26"/>
  <c r="C32" i="26"/>
  <c r="D32" i="26"/>
  <c r="E32" i="26"/>
  <c r="F32" i="26"/>
  <c r="G32" i="26"/>
  <c r="H32" i="26"/>
  <c r="I32" i="26"/>
  <c r="J32" i="26"/>
  <c r="K32" i="26"/>
  <c r="L32" i="26"/>
  <c r="M32" i="26"/>
  <c r="N32" i="26"/>
  <c r="O32" i="26"/>
  <c r="P32" i="26"/>
  <c r="Q32" i="26"/>
  <c r="R32" i="26"/>
  <c r="S32" i="26"/>
  <c r="T32" i="26"/>
  <c r="U32" i="26"/>
  <c r="V32" i="26"/>
  <c r="W32" i="26"/>
  <c r="A33" i="26"/>
  <c r="B33" i="26"/>
  <c r="C33" i="26"/>
  <c r="D33" i="26"/>
  <c r="E33" i="26"/>
  <c r="F33" i="26"/>
  <c r="G33" i="26"/>
  <c r="H33" i="26"/>
  <c r="I33" i="26"/>
  <c r="J33" i="26"/>
  <c r="K33" i="26"/>
  <c r="L33" i="26"/>
  <c r="M33" i="26"/>
  <c r="N33" i="26"/>
  <c r="O33" i="26"/>
  <c r="P33" i="26"/>
  <c r="Q33" i="26"/>
  <c r="R33" i="26"/>
  <c r="S33" i="26"/>
  <c r="T33" i="26"/>
  <c r="U33" i="26"/>
  <c r="V33" i="26"/>
  <c r="W33" i="26"/>
  <c r="A34" i="26"/>
  <c r="B34" i="26"/>
  <c r="C34" i="26"/>
  <c r="D34" i="26"/>
  <c r="E34" i="26"/>
  <c r="F34" i="26"/>
  <c r="G34" i="26"/>
  <c r="H34" i="26"/>
  <c r="I34" i="26"/>
  <c r="J34" i="26"/>
  <c r="K34" i="26"/>
  <c r="L34" i="26"/>
  <c r="M34" i="26"/>
  <c r="N34" i="26"/>
  <c r="O34" i="26"/>
  <c r="P34" i="26"/>
  <c r="Q34" i="26"/>
  <c r="R34" i="26"/>
  <c r="S34" i="26"/>
  <c r="T34" i="26"/>
  <c r="U34" i="26"/>
  <c r="V34" i="26"/>
  <c r="W34" i="26"/>
  <c r="A35" i="26"/>
  <c r="B35" i="26"/>
  <c r="C35" i="26"/>
  <c r="D35" i="26"/>
  <c r="E35" i="26"/>
  <c r="F35" i="26"/>
  <c r="G35" i="26"/>
  <c r="H35" i="26"/>
  <c r="I35" i="26"/>
  <c r="J35" i="26"/>
  <c r="K35" i="26"/>
  <c r="L35" i="26"/>
  <c r="M35" i="26"/>
  <c r="N35" i="26"/>
  <c r="O35" i="26"/>
  <c r="P35" i="26"/>
  <c r="Q35" i="26"/>
  <c r="R35" i="26"/>
  <c r="S35" i="26"/>
  <c r="T35" i="26"/>
  <c r="U35" i="26"/>
  <c r="V35" i="26"/>
  <c r="W35" i="26"/>
  <c r="A36" i="26"/>
  <c r="B36" i="26"/>
  <c r="C36" i="26"/>
  <c r="D36" i="26"/>
  <c r="E36" i="26"/>
  <c r="F36" i="26"/>
  <c r="G36" i="26"/>
  <c r="H36" i="26"/>
  <c r="I36" i="26"/>
  <c r="J36" i="26"/>
  <c r="K36" i="26"/>
  <c r="L36" i="26"/>
  <c r="M36" i="26"/>
  <c r="N36" i="26"/>
  <c r="O36" i="26"/>
  <c r="P36" i="26"/>
  <c r="Q36" i="26"/>
  <c r="R36" i="26"/>
  <c r="S36" i="26"/>
  <c r="T36" i="26"/>
  <c r="U36" i="26"/>
  <c r="V36" i="26"/>
  <c r="W36" i="26"/>
  <c r="A37" i="26"/>
  <c r="B37" i="26"/>
  <c r="C37" i="26"/>
  <c r="D37" i="26"/>
  <c r="E37" i="26"/>
  <c r="F37" i="26"/>
  <c r="G37" i="26"/>
  <c r="H37" i="26"/>
  <c r="I37" i="26"/>
  <c r="J37" i="26"/>
  <c r="K37" i="26"/>
  <c r="L37" i="26"/>
  <c r="M37" i="26"/>
  <c r="N37" i="26"/>
  <c r="O37" i="26"/>
  <c r="P37" i="26"/>
  <c r="Q37" i="26"/>
  <c r="R37" i="26"/>
  <c r="S37" i="26"/>
  <c r="T37" i="26"/>
  <c r="U37" i="26"/>
  <c r="V37" i="26"/>
  <c r="W37" i="26"/>
  <c r="A38" i="26"/>
  <c r="B38" i="26"/>
  <c r="C38" i="26"/>
  <c r="D38" i="26"/>
  <c r="E38" i="26"/>
  <c r="F38" i="26"/>
  <c r="G38" i="26"/>
  <c r="H38" i="26"/>
  <c r="I38" i="26"/>
  <c r="J38" i="26"/>
  <c r="K38" i="26"/>
  <c r="L38" i="26"/>
  <c r="M38" i="26"/>
  <c r="N38" i="26"/>
  <c r="O38" i="26"/>
  <c r="P38" i="26"/>
  <c r="Q38" i="26"/>
  <c r="R38" i="26"/>
  <c r="S38" i="26"/>
  <c r="T38" i="26"/>
  <c r="U38" i="26"/>
  <c r="V38" i="26"/>
  <c r="W38" i="26"/>
  <c r="A39" i="26"/>
  <c r="B39" i="26"/>
  <c r="C39" i="26"/>
  <c r="D39" i="26"/>
  <c r="E39" i="26"/>
  <c r="F39" i="26"/>
  <c r="G39" i="26"/>
  <c r="H39" i="26"/>
  <c r="I39" i="26"/>
  <c r="J39" i="26"/>
  <c r="K39" i="26"/>
  <c r="L39" i="26"/>
  <c r="M39" i="26"/>
  <c r="N39" i="26"/>
  <c r="O39" i="26"/>
  <c r="P39" i="26"/>
  <c r="Q39" i="26"/>
  <c r="R39" i="26"/>
  <c r="S39" i="26"/>
  <c r="T39" i="26"/>
  <c r="U39" i="26"/>
  <c r="V39" i="26"/>
  <c r="W39" i="26"/>
  <c r="A40" i="26"/>
  <c r="B40" i="26"/>
  <c r="C40" i="26"/>
  <c r="D40" i="26"/>
  <c r="E40" i="26"/>
  <c r="F40" i="26"/>
  <c r="G40" i="26"/>
  <c r="H40" i="26"/>
  <c r="I40" i="26"/>
  <c r="J40" i="26"/>
  <c r="K40" i="26"/>
  <c r="L40" i="26"/>
  <c r="M40" i="26"/>
  <c r="N40" i="26"/>
  <c r="O40" i="26"/>
  <c r="P40" i="26"/>
  <c r="Q40" i="26"/>
  <c r="R40" i="26"/>
  <c r="S40" i="26"/>
  <c r="T40" i="26"/>
  <c r="U40" i="26"/>
  <c r="V40" i="26"/>
  <c r="W40" i="26"/>
  <c r="A41" i="26"/>
  <c r="B41" i="26"/>
  <c r="C41" i="26"/>
  <c r="D41" i="26"/>
  <c r="E41" i="26"/>
  <c r="F41" i="26"/>
  <c r="G41" i="26"/>
  <c r="H41" i="26"/>
  <c r="I41" i="26"/>
  <c r="J41" i="26"/>
  <c r="K41" i="26"/>
  <c r="L41" i="26"/>
  <c r="M41" i="26"/>
  <c r="N41" i="26"/>
  <c r="O41" i="26"/>
  <c r="P41" i="26"/>
  <c r="Q41" i="26"/>
  <c r="R41" i="26"/>
  <c r="S41" i="26"/>
  <c r="T41" i="26"/>
  <c r="U41" i="26"/>
  <c r="V41" i="26"/>
  <c r="W41" i="26"/>
  <c r="A42" i="26"/>
  <c r="B42" i="26"/>
  <c r="C42" i="26"/>
  <c r="D42" i="26"/>
  <c r="E42" i="26"/>
  <c r="F42" i="26"/>
  <c r="G42" i="26"/>
  <c r="H42" i="26"/>
  <c r="I42" i="26"/>
  <c r="J42" i="26"/>
  <c r="K42" i="26"/>
  <c r="L42" i="26"/>
  <c r="M42" i="26"/>
  <c r="N42" i="26"/>
  <c r="O42" i="26"/>
  <c r="P42" i="26"/>
  <c r="Q42" i="26"/>
  <c r="R42" i="26"/>
  <c r="S42" i="26"/>
  <c r="T42" i="26"/>
  <c r="U42" i="26"/>
  <c r="V42" i="26"/>
  <c r="W42" i="26"/>
  <c r="A43" i="26"/>
  <c r="B43" i="26"/>
  <c r="C43" i="26"/>
  <c r="D43" i="26"/>
  <c r="E43" i="26"/>
  <c r="F43" i="26"/>
  <c r="G43" i="26"/>
  <c r="H43" i="26"/>
  <c r="I43" i="26"/>
  <c r="J43" i="26"/>
  <c r="K43" i="26"/>
  <c r="L43" i="26"/>
  <c r="M43" i="26"/>
  <c r="N43" i="26"/>
  <c r="O43" i="26"/>
  <c r="P43" i="26"/>
  <c r="Q43" i="26"/>
  <c r="R43" i="26"/>
  <c r="S43" i="26"/>
  <c r="T43" i="26"/>
  <c r="U43" i="26"/>
  <c r="V43" i="26"/>
  <c r="W43" i="26"/>
  <c r="A44" i="26"/>
  <c r="B44" i="26"/>
  <c r="C44" i="26"/>
  <c r="D44" i="26"/>
  <c r="E44" i="26"/>
  <c r="F44" i="26"/>
  <c r="G44" i="26"/>
  <c r="H44" i="26"/>
  <c r="I44" i="26"/>
  <c r="J44" i="26"/>
  <c r="K44" i="26"/>
  <c r="L44" i="26"/>
  <c r="M44" i="26"/>
  <c r="N44" i="26"/>
  <c r="O44" i="26"/>
  <c r="P44" i="26"/>
  <c r="Q44" i="26"/>
  <c r="R44" i="26"/>
  <c r="S44" i="26"/>
  <c r="T44" i="26"/>
  <c r="U44" i="26"/>
  <c r="V44" i="26"/>
  <c r="W44" i="26"/>
  <c r="A45" i="26"/>
  <c r="B45" i="26"/>
  <c r="C45" i="26"/>
  <c r="D45" i="26"/>
  <c r="E45" i="26"/>
  <c r="F45" i="26"/>
  <c r="G45" i="26"/>
  <c r="H45" i="26"/>
  <c r="I45" i="26"/>
  <c r="J45" i="26"/>
  <c r="K45" i="26"/>
  <c r="L45" i="26"/>
  <c r="M45" i="26"/>
  <c r="N45" i="26"/>
  <c r="O45" i="26"/>
  <c r="P45" i="26"/>
  <c r="Q45" i="26"/>
  <c r="R45" i="26"/>
  <c r="S45" i="26"/>
  <c r="T45" i="26"/>
  <c r="U45" i="26"/>
  <c r="V45" i="26"/>
  <c r="W45" i="26"/>
  <c r="A46" i="26"/>
  <c r="B46" i="26"/>
  <c r="C46" i="26"/>
  <c r="D46" i="26"/>
  <c r="E46" i="26"/>
  <c r="F46" i="26"/>
  <c r="G46" i="26"/>
  <c r="H46" i="26"/>
  <c r="I46" i="26"/>
  <c r="J46" i="26"/>
  <c r="K46" i="26"/>
  <c r="L46" i="26"/>
  <c r="M46" i="26"/>
  <c r="N46" i="26"/>
  <c r="O46" i="26"/>
  <c r="P46" i="26"/>
  <c r="Q46" i="26"/>
  <c r="R46" i="26"/>
  <c r="S46" i="26"/>
  <c r="T46" i="26"/>
  <c r="U46" i="26"/>
  <c r="V46" i="26"/>
  <c r="W46" i="26"/>
  <c r="A47" i="26"/>
  <c r="B47" i="26"/>
  <c r="C47" i="26"/>
  <c r="D47" i="26"/>
  <c r="E47" i="26"/>
  <c r="F47" i="26"/>
  <c r="G47" i="26"/>
  <c r="H47" i="26"/>
  <c r="I47" i="26"/>
  <c r="J47" i="26"/>
  <c r="K47" i="26"/>
  <c r="L47" i="26"/>
  <c r="M47" i="26"/>
  <c r="N47" i="26"/>
  <c r="O47" i="26"/>
  <c r="P47" i="26"/>
  <c r="Q47" i="26"/>
  <c r="R47" i="26"/>
  <c r="S47" i="26"/>
  <c r="T47" i="26"/>
  <c r="U47" i="26"/>
  <c r="V47" i="26"/>
  <c r="W47" i="26"/>
  <c r="A48" i="26"/>
  <c r="B48" i="26"/>
  <c r="C48" i="26"/>
  <c r="D48" i="26"/>
  <c r="E48" i="26"/>
  <c r="F48" i="26"/>
  <c r="G48" i="26"/>
  <c r="H48" i="26"/>
  <c r="I48" i="26"/>
  <c r="J48" i="26"/>
  <c r="K48" i="26"/>
  <c r="L48" i="26"/>
  <c r="M48" i="26"/>
  <c r="N48" i="26"/>
  <c r="O48" i="26"/>
  <c r="P48" i="26"/>
  <c r="Q48" i="26"/>
  <c r="R48" i="26"/>
  <c r="S48" i="26"/>
  <c r="T48" i="26"/>
  <c r="U48" i="26"/>
  <c r="V48" i="26"/>
  <c r="W48" i="26"/>
  <c r="A49" i="26"/>
  <c r="B49" i="26"/>
  <c r="C49" i="26"/>
  <c r="D49" i="26"/>
  <c r="E49" i="26"/>
  <c r="F49" i="26"/>
  <c r="G49" i="26"/>
  <c r="H49" i="26"/>
  <c r="I49" i="26"/>
  <c r="J49" i="26"/>
  <c r="K49" i="26"/>
  <c r="L49" i="26"/>
  <c r="M49" i="26"/>
  <c r="N49" i="26"/>
  <c r="O49" i="26"/>
  <c r="P49" i="26"/>
  <c r="Q49" i="26"/>
  <c r="R49" i="26"/>
  <c r="S49" i="26"/>
  <c r="T49" i="26"/>
  <c r="U49" i="26"/>
  <c r="V49" i="26"/>
  <c r="W49" i="26"/>
  <c r="A50" i="26"/>
  <c r="B50" i="26"/>
  <c r="C50" i="26"/>
  <c r="D50" i="26"/>
  <c r="E50" i="26"/>
  <c r="F50" i="26"/>
  <c r="G50" i="26"/>
  <c r="H50" i="26"/>
  <c r="I50" i="26"/>
  <c r="J50" i="26"/>
  <c r="K50" i="26"/>
  <c r="L50" i="26"/>
  <c r="M50" i="26"/>
  <c r="N50" i="26"/>
  <c r="O50" i="26"/>
  <c r="P50" i="26"/>
  <c r="Q50" i="26"/>
  <c r="R50" i="26"/>
  <c r="S50" i="26"/>
  <c r="T50" i="26"/>
  <c r="U50" i="26"/>
  <c r="V50" i="26"/>
  <c r="W50" i="26"/>
  <c r="A51" i="26"/>
  <c r="B51" i="26"/>
  <c r="C51" i="26"/>
  <c r="D51" i="26"/>
  <c r="E51" i="26"/>
  <c r="F51" i="26"/>
  <c r="G51" i="26"/>
  <c r="H51" i="26"/>
  <c r="I51" i="26"/>
  <c r="J51" i="26"/>
  <c r="K51" i="26"/>
  <c r="L51" i="26"/>
  <c r="M51" i="26"/>
  <c r="N51" i="26"/>
  <c r="O51" i="26"/>
  <c r="P51" i="26"/>
  <c r="Q51" i="26"/>
  <c r="R51" i="26"/>
  <c r="S51" i="26"/>
  <c r="T51" i="26"/>
  <c r="U51" i="26"/>
  <c r="V51" i="26"/>
  <c r="W51" i="26"/>
  <c r="A52" i="26"/>
  <c r="B52" i="26"/>
  <c r="C52" i="26"/>
  <c r="D52" i="26"/>
  <c r="E52" i="26"/>
  <c r="F52" i="26"/>
  <c r="G52" i="26"/>
  <c r="H52" i="26"/>
  <c r="I52" i="26"/>
  <c r="J52" i="26"/>
  <c r="K52" i="26"/>
  <c r="L52" i="26"/>
  <c r="M52" i="26"/>
  <c r="N52" i="26"/>
  <c r="O52" i="26"/>
  <c r="P52" i="26"/>
  <c r="Q52" i="26"/>
  <c r="R52" i="26"/>
  <c r="S52" i="26"/>
  <c r="T52" i="26"/>
  <c r="U52" i="26"/>
  <c r="V52" i="26"/>
  <c r="W52" i="26"/>
  <c r="A53" i="26"/>
  <c r="B53" i="26"/>
  <c r="C53" i="26"/>
  <c r="D53" i="26"/>
  <c r="E53" i="26"/>
  <c r="F53" i="26"/>
  <c r="G53" i="26"/>
  <c r="H53" i="26"/>
  <c r="I53" i="26"/>
  <c r="J53" i="26"/>
  <c r="K53" i="26"/>
  <c r="L53" i="26"/>
  <c r="M53" i="26"/>
  <c r="N53" i="26"/>
  <c r="O53" i="26"/>
  <c r="P53" i="26"/>
  <c r="Q53" i="26"/>
  <c r="R53" i="26"/>
  <c r="S53" i="26"/>
  <c r="T53" i="26"/>
  <c r="U53" i="26"/>
  <c r="V53" i="26"/>
  <c r="W53" i="26"/>
  <c r="A54" i="26"/>
  <c r="B54" i="26"/>
  <c r="C54" i="26"/>
  <c r="D54" i="26"/>
  <c r="E54" i="26"/>
  <c r="F54" i="26"/>
  <c r="G54" i="26"/>
  <c r="H54" i="26"/>
  <c r="I54" i="26"/>
  <c r="J54" i="26"/>
  <c r="K54" i="26"/>
  <c r="L54" i="26"/>
  <c r="M54" i="26"/>
  <c r="N54" i="26"/>
  <c r="O54" i="26"/>
  <c r="P54" i="26"/>
  <c r="Q54" i="26"/>
  <c r="R54" i="26"/>
  <c r="S54" i="26"/>
  <c r="T54" i="26"/>
  <c r="U54" i="26"/>
  <c r="V54" i="26"/>
  <c r="W54" i="26"/>
  <c r="A55" i="26"/>
  <c r="B55" i="26"/>
  <c r="C55" i="26"/>
  <c r="D55" i="26"/>
  <c r="E55" i="26"/>
  <c r="F55" i="26"/>
  <c r="G55" i="26"/>
  <c r="H55" i="26"/>
  <c r="I55" i="26"/>
  <c r="J55" i="26"/>
  <c r="K55" i="26"/>
  <c r="L55" i="26"/>
  <c r="M55" i="26"/>
  <c r="N55" i="26"/>
  <c r="O55" i="26"/>
  <c r="P55" i="26"/>
  <c r="Q55" i="26"/>
  <c r="R55" i="26"/>
  <c r="S55" i="26"/>
  <c r="T55" i="26"/>
  <c r="U55" i="26"/>
  <c r="V55" i="26"/>
  <c r="W55" i="26"/>
  <c r="A56" i="26"/>
  <c r="B56" i="26"/>
  <c r="C56" i="26"/>
  <c r="D56" i="26"/>
  <c r="E56" i="26"/>
  <c r="F56" i="26"/>
  <c r="G56" i="26"/>
  <c r="H56" i="26"/>
  <c r="I56" i="26"/>
  <c r="J56" i="26"/>
  <c r="K56" i="26"/>
  <c r="L56" i="26"/>
  <c r="M56" i="26"/>
  <c r="N56" i="26"/>
  <c r="O56" i="26"/>
  <c r="P56" i="26"/>
  <c r="Q56" i="26"/>
  <c r="R56" i="26"/>
  <c r="S56" i="26"/>
  <c r="T56" i="26"/>
  <c r="U56" i="26"/>
  <c r="V56" i="26"/>
  <c r="W56" i="26"/>
  <c r="A57" i="26"/>
  <c r="B57" i="26"/>
  <c r="C57" i="26"/>
  <c r="D57" i="26"/>
  <c r="E57" i="26"/>
  <c r="F57" i="26"/>
  <c r="G57" i="26"/>
  <c r="H57" i="26"/>
  <c r="I57" i="26"/>
  <c r="J57" i="26"/>
  <c r="K57" i="26"/>
  <c r="L57" i="26"/>
  <c r="M57" i="26"/>
  <c r="N57" i="26"/>
  <c r="O57" i="26"/>
  <c r="P57" i="26"/>
  <c r="Q57" i="26"/>
  <c r="R57" i="26"/>
  <c r="S57" i="26"/>
  <c r="T57" i="26"/>
  <c r="U57" i="26"/>
  <c r="V57" i="26"/>
  <c r="W57" i="26"/>
  <c r="A58" i="26"/>
  <c r="B58" i="26"/>
  <c r="C58" i="26"/>
  <c r="D58" i="26"/>
  <c r="E58" i="26"/>
  <c r="F58" i="26"/>
  <c r="G58" i="26"/>
  <c r="H58" i="26"/>
  <c r="I58" i="26"/>
  <c r="J58" i="26"/>
  <c r="K58" i="26"/>
  <c r="L58" i="26"/>
  <c r="M58" i="26"/>
  <c r="N58" i="26"/>
  <c r="O58" i="26"/>
  <c r="P58" i="26"/>
  <c r="Q58" i="26"/>
  <c r="R58" i="26"/>
  <c r="S58" i="26"/>
  <c r="T58" i="26"/>
  <c r="U58" i="26"/>
  <c r="V58" i="26"/>
  <c r="W58" i="26"/>
  <c r="A59" i="26"/>
  <c r="B59" i="26"/>
  <c r="C59" i="26"/>
  <c r="D59" i="26"/>
  <c r="E59" i="26"/>
  <c r="F59" i="26"/>
  <c r="G59" i="26"/>
  <c r="H59" i="26"/>
  <c r="I59" i="26"/>
  <c r="J59" i="26"/>
  <c r="K59" i="26"/>
  <c r="L59" i="26"/>
  <c r="M59" i="26"/>
  <c r="N59" i="26"/>
  <c r="O59" i="26"/>
  <c r="P59" i="26"/>
  <c r="Q59" i="26"/>
  <c r="R59" i="26"/>
  <c r="S59" i="26"/>
  <c r="T59" i="26"/>
  <c r="U59" i="26"/>
  <c r="V59" i="26"/>
  <c r="W59" i="26"/>
  <c r="A60" i="26"/>
  <c r="B60" i="26"/>
  <c r="C60" i="26"/>
  <c r="D60" i="26"/>
  <c r="E60" i="26"/>
  <c r="F60" i="26"/>
  <c r="G60" i="26"/>
  <c r="H60" i="26"/>
  <c r="I60" i="26"/>
  <c r="J60" i="26"/>
  <c r="K60" i="26"/>
  <c r="L60" i="26"/>
  <c r="M60" i="26"/>
  <c r="N60" i="26"/>
  <c r="O60" i="26"/>
  <c r="P60" i="26"/>
  <c r="Q60" i="26"/>
  <c r="R60" i="26"/>
  <c r="S60" i="26"/>
  <c r="T60" i="26"/>
  <c r="U60" i="26"/>
  <c r="V60" i="26"/>
  <c r="W60" i="26"/>
  <c r="A61" i="26"/>
  <c r="B61" i="26"/>
  <c r="C61" i="26"/>
  <c r="D61" i="26"/>
  <c r="E61" i="26"/>
  <c r="F61" i="26"/>
  <c r="G61" i="26"/>
  <c r="H61" i="26"/>
  <c r="I61" i="26"/>
  <c r="J61" i="26"/>
  <c r="K61" i="26"/>
  <c r="L61" i="26"/>
  <c r="M61" i="26"/>
  <c r="N61" i="26"/>
  <c r="O61" i="26"/>
  <c r="P61" i="26"/>
  <c r="Q61" i="26"/>
  <c r="R61" i="26"/>
  <c r="S61" i="26"/>
  <c r="T61" i="26"/>
  <c r="U61" i="26"/>
  <c r="V61" i="26"/>
  <c r="W61" i="26"/>
  <c r="A62" i="26"/>
  <c r="B62" i="26"/>
  <c r="C62" i="26"/>
  <c r="D62" i="26"/>
  <c r="E62" i="26"/>
  <c r="F62" i="26"/>
  <c r="G62" i="26"/>
  <c r="H62" i="26"/>
  <c r="I62" i="26"/>
  <c r="J62" i="26"/>
  <c r="K62" i="26"/>
  <c r="L62" i="26"/>
  <c r="M62" i="26"/>
  <c r="N62" i="26"/>
  <c r="O62" i="26"/>
  <c r="P62" i="26"/>
  <c r="Q62" i="26"/>
  <c r="R62" i="26"/>
  <c r="S62" i="26"/>
  <c r="T62" i="26"/>
  <c r="U62" i="26"/>
  <c r="V62" i="26"/>
  <c r="W62" i="26"/>
  <c r="A63" i="26"/>
  <c r="B63" i="26"/>
  <c r="C63" i="26"/>
  <c r="D63" i="26"/>
  <c r="E63" i="26"/>
  <c r="F63" i="26"/>
  <c r="G63" i="26"/>
  <c r="H63" i="26"/>
  <c r="I63" i="26"/>
  <c r="J63" i="26"/>
  <c r="K63" i="26"/>
  <c r="L63" i="26"/>
  <c r="M63" i="26"/>
  <c r="N63" i="26"/>
  <c r="O63" i="26"/>
  <c r="P63" i="26"/>
  <c r="Q63" i="26"/>
  <c r="R63" i="26"/>
  <c r="S63" i="26"/>
  <c r="T63" i="26"/>
  <c r="U63" i="26"/>
  <c r="V63" i="26"/>
  <c r="W63" i="26"/>
  <c r="A64" i="26"/>
  <c r="B64" i="26"/>
  <c r="C64" i="26"/>
  <c r="D64" i="26"/>
  <c r="E64" i="26"/>
  <c r="F64" i="26"/>
  <c r="G64" i="26"/>
  <c r="H64" i="26"/>
  <c r="I64" i="26"/>
  <c r="J64" i="26"/>
  <c r="K64" i="26"/>
  <c r="L64" i="26"/>
  <c r="M64" i="26"/>
  <c r="N64" i="26"/>
  <c r="O64" i="26"/>
  <c r="P64" i="26"/>
  <c r="Q64" i="26"/>
  <c r="R64" i="26"/>
  <c r="S64" i="26"/>
  <c r="T64" i="26"/>
  <c r="U64" i="26"/>
  <c r="V64" i="26"/>
  <c r="W64" i="26"/>
  <c r="A65" i="26"/>
  <c r="B65" i="26"/>
  <c r="C65" i="26"/>
  <c r="D65" i="26"/>
  <c r="E65" i="26"/>
  <c r="F65" i="26"/>
  <c r="G65" i="26"/>
  <c r="H65" i="26"/>
  <c r="I65" i="26"/>
  <c r="J65" i="26"/>
  <c r="K65" i="26"/>
  <c r="L65" i="26"/>
  <c r="M65" i="26"/>
  <c r="N65" i="26"/>
  <c r="O65" i="26"/>
  <c r="P65" i="26"/>
  <c r="Q65" i="26"/>
  <c r="R65" i="26"/>
  <c r="S65" i="26"/>
  <c r="T65" i="26"/>
  <c r="U65" i="26"/>
  <c r="V65" i="26"/>
  <c r="W65" i="26"/>
  <c r="A66" i="26"/>
  <c r="B66" i="26"/>
  <c r="C66" i="26"/>
  <c r="D66" i="26"/>
  <c r="E66" i="26"/>
  <c r="F66" i="26"/>
  <c r="G66" i="26"/>
  <c r="H66" i="26"/>
  <c r="I66" i="26"/>
  <c r="J66" i="26"/>
  <c r="K66" i="26"/>
  <c r="L66" i="26"/>
  <c r="M66" i="26"/>
  <c r="N66" i="26"/>
  <c r="O66" i="26"/>
  <c r="P66" i="26"/>
  <c r="Q66" i="26"/>
  <c r="R66" i="26"/>
  <c r="S66" i="26"/>
  <c r="T66" i="26"/>
  <c r="U66" i="26"/>
  <c r="V66" i="26"/>
  <c r="W66" i="26"/>
  <c r="A67" i="26"/>
  <c r="B67" i="26"/>
  <c r="C67" i="26"/>
  <c r="D67" i="26"/>
  <c r="E67" i="26"/>
  <c r="F67" i="26"/>
  <c r="G67" i="26"/>
  <c r="H67" i="26"/>
  <c r="I67" i="26"/>
  <c r="J67" i="26"/>
  <c r="K67" i="26"/>
  <c r="L67" i="26"/>
  <c r="M67" i="26"/>
  <c r="N67" i="26"/>
  <c r="O67" i="26"/>
  <c r="P67" i="26"/>
  <c r="Q67" i="26"/>
  <c r="R67" i="26"/>
  <c r="S67" i="26"/>
  <c r="T67" i="26"/>
  <c r="U67" i="26"/>
  <c r="V67" i="26"/>
  <c r="W67" i="26"/>
  <c r="A68" i="26"/>
  <c r="B68" i="26"/>
  <c r="C68" i="26"/>
  <c r="D68" i="26"/>
  <c r="E68" i="26"/>
  <c r="F68" i="26"/>
  <c r="G68" i="26"/>
  <c r="H68" i="26"/>
  <c r="I68" i="26"/>
  <c r="J68" i="26"/>
  <c r="K68" i="26"/>
  <c r="L68" i="26"/>
  <c r="M68" i="26"/>
  <c r="N68" i="26"/>
  <c r="O68" i="26"/>
  <c r="P68" i="26"/>
  <c r="Q68" i="26"/>
  <c r="R68" i="26"/>
  <c r="S68" i="26"/>
  <c r="T68" i="26"/>
  <c r="U68" i="26"/>
  <c r="V68" i="26"/>
  <c r="W68" i="26"/>
  <c r="A69" i="26"/>
  <c r="B69" i="26"/>
  <c r="C69" i="26"/>
  <c r="D69" i="26"/>
  <c r="E69" i="26"/>
  <c r="F69" i="26"/>
  <c r="G69" i="26"/>
  <c r="H69" i="26"/>
  <c r="I69" i="26"/>
  <c r="J69" i="26"/>
  <c r="K69" i="26"/>
  <c r="L69" i="26"/>
  <c r="M69" i="26"/>
  <c r="N69" i="26"/>
  <c r="O69" i="26"/>
  <c r="P69" i="26"/>
  <c r="Q69" i="26"/>
  <c r="R69" i="26"/>
  <c r="S69" i="26"/>
  <c r="T69" i="26"/>
  <c r="U69" i="26"/>
  <c r="V69" i="26"/>
  <c r="W69" i="26"/>
  <c r="A70" i="26"/>
  <c r="B70" i="26"/>
  <c r="C70" i="26"/>
  <c r="D70" i="26"/>
  <c r="E70" i="26"/>
  <c r="F70" i="26"/>
  <c r="G70" i="26"/>
  <c r="H70" i="26"/>
  <c r="I70" i="26"/>
  <c r="J70" i="26"/>
  <c r="K70" i="26"/>
  <c r="L70" i="26"/>
  <c r="M70" i="26"/>
  <c r="N70" i="26"/>
  <c r="O70" i="26"/>
  <c r="P70" i="26"/>
  <c r="Q70" i="26"/>
  <c r="R70" i="26"/>
  <c r="S70" i="26"/>
  <c r="T70" i="26"/>
  <c r="U70" i="26"/>
  <c r="V70" i="26"/>
  <c r="W70" i="26"/>
  <c r="A71" i="26"/>
  <c r="B71" i="26"/>
  <c r="C71" i="26"/>
  <c r="D71" i="26"/>
  <c r="E71" i="26"/>
  <c r="F71" i="26"/>
  <c r="G71" i="26"/>
  <c r="H71" i="26"/>
  <c r="I71" i="26"/>
  <c r="J71" i="26"/>
  <c r="K71" i="26"/>
  <c r="L71" i="26"/>
  <c r="M71" i="26"/>
  <c r="N71" i="26"/>
  <c r="O71" i="26"/>
  <c r="P71" i="26"/>
  <c r="Q71" i="26"/>
  <c r="R71" i="26"/>
  <c r="S71" i="26"/>
  <c r="T71" i="26"/>
  <c r="U71" i="26"/>
  <c r="V71" i="26"/>
  <c r="W71" i="26"/>
  <c r="A72" i="26"/>
  <c r="B72" i="26"/>
  <c r="C72" i="26"/>
  <c r="D72" i="26"/>
  <c r="E72" i="26"/>
  <c r="F72" i="26"/>
  <c r="G72" i="26"/>
  <c r="H72" i="26"/>
  <c r="I72" i="26"/>
  <c r="J72" i="26"/>
  <c r="K72" i="26"/>
  <c r="L72" i="26"/>
  <c r="M72" i="26"/>
  <c r="N72" i="26"/>
  <c r="O72" i="26"/>
  <c r="P72" i="26"/>
  <c r="Q72" i="26"/>
  <c r="R72" i="26"/>
  <c r="S72" i="26"/>
  <c r="T72" i="26"/>
  <c r="U72" i="26"/>
  <c r="V72" i="26"/>
  <c r="W72" i="26"/>
  <c r="A73" i="26"/>
  <c r="B73" i="26"/>
  <c r="C73" i="26"/>
  <c r="D73" i="26"/>
  <c r="E73" i="26"/>
  <c r="F73" i="26"/>
  <c r="G73" i="26"/>
  <c r="H73" i="26"/>
  <c r="I73" i="26"/>
  <c r="J73" i="26"/>
  <c r="K73" i="26"/>
  <c r="L73" i="26"/>
  <c r="M73" i="26"/>
  <c r="N73" i="26"/>
  <c r="O73" i="26"/>
  <c r="P73" i="26"/>
  <c r="Q73" i="26"/>
  <c r="R73" i="26"/>
  <c r="S73" i="26"/>
  <c r="T73" i="26"/>
  <c r="U73" i="26"/>
  <c r="V73" i="26"/>
  <c r="W73" i="26"/>
  <c r="A74" i="26"/>
  <c r="B74" i="26"/>
  <c r="C74" i="26"/>
  <c r="D74" i="26"/>
  <c r="E74" i="26"/>
  <c r="F74" i="26"/>
  <c r="G74" i="26"/>
  <c r="H74" i="26"/>
  <c r="I74" i="26"/>
  <c r="J74" i="26"/>
  <c r="K74" i="26"/>
  <c r="L74" i="26"/>
  <c r="M74" i="26"/>
  <c r="N74" i="26"/>
  <c r="O74" i="26"/>
  <c r="P74" i="26"/>
  <c r="Q74" i="26"/>
  <c r="R74" i="26"/>
  <c r="S74" i="26"/>
  <c r="T74" i="26"/>
  <c r="U74" i="26"/>
  <c r="V74" i="26"/>
  <c r="W74" i="26"/>
  <c r="A75" i="26"/>
  <c r="B75" i="26"/>
  <c r="C75" i="26"/>
  <c r="D75" i="26"/>
  <c r="E75" i="26"/>
  <c r="F75" i="26"/>
  <c r="G75" i="26"/>
  <c r="H75" i="26"/>
  <c r="I75" i="26"/>
  <c r="J75" i="26"/>
  <c r="K75" i="26"/>
  <c r="L75" i="26"/>
  <c r="M75" i="26"/>
  <c r="N75" i="26"/>
  <c r="O75" i="26"/>
  <c r="P75" i="26"/>
  <c r="Q75" i="26"/>
  <c r="R75" i="26"/>
  <c r="S75" i="26"/>
  <c r="T75" i="26"/>
  <c r="U75" i="26"/>
  <c r="V75" i="26"/>
  <c r="W75" i="26"/>
  <c r="A76" i="26"/>
  <c r="B76" i="26"/>
  <c r="C76" i="26"/>
  <c r="D76" i="26"/>
  <c r="E76" i="26"/>
  <c r="F76" i="26"/>
  <c r="G76" i="26"/>
  <c r="H76" i="26"/>
  <c r="I76" i="26"/>
  <c r="J76" i="26"/>
  <c r="K76" i="26"/>
  <c r="L76" i="26"/>
  <c r="M76" i="26"/>
  <c r="N76" i="26"/>
  <c r="O76" i="26"/>
  <c r="P76" i="26"/>
  <c r="Q76" i="26"/>
  <c r="R76" i="26"/>
  <c r="S76" i="26"/>
  <c r="T76" i="26"/>
  <c r="U76" i="26"/>
  <c r="V76" i="26"/>
  <c r="W76" i="26"/>
  <c r="A77" i="26"/>
  <c r="B77" i="26"/>
  <c r="C77" i="26"/>
  <c r="D77" i="26"/>
  <c r="E77" i="26"/>
  <c r="F77" i="26"/>
  <c r="G77" i="26"/>
  <c r="H77" i="26"/>
  <c r="I77" i="26"/>
  <c r="J77" i="26"/>
  <c r="K77" i="26"/>
  <c r="L77" i="26"/>
  <c r="M77" i="26"/>
  <c r="N77" i="26"/>
  <c r="O77" i="26"/>
  <c r="P77" i="26"/>
  <c r="Q77" i="26"/>
  <c r="R77" i="26"/>
  <c r="S77" i="26"/>
  <c r="T77" i="26"/>
  <c r="U77" i="26"/>
  <c r="V77" i="26"/>
  <c r="W77" i="26"/>
  <c r="A78" i="26"/>
  <c r="B78" i="26"/>
  <c r="C78" i="26"/>
  <c r="D78" i="26"/>
  <c r="E78" i="26"/>
  <c r="F78" i="26"/>
  <c r="G78" i="26"/>
  <c r="H78" i="26"/>
  <c r="I78" i="26"/>
  <c r="J78" i="26"/>
  <c r="K78" i="26"/>
  <c r="L78" i="26"/>
  <c r="M78" i="26"/>
  <c r="N78" i="26"/>
  <c r="O78" i="26"/>
  <c r="P78" i="26"/>
  <c r="Q78" i="26"/>
  <c r="R78" i="26"/>
  <c r="S78" i="26"/>
  <c r="T78" i="26"/>
  <c r="U78" i="26"/>
  <c r="V78" i="26"/>
  <c r="W78" i="26"/>
  <c r="A79" i="26"/>
  <c r="B79" i="26"/>
  <c r="C79" i="26"/>
  <c r="D79" i="26"/>
  <c r="E79" i="26"/>
  <c r="F79" i="26"/>
  <c r="G79" i="26"/>
  <c r="H79" i="26"/>
  <c r="I79" i="26"/>
  <c r="J79" i="26"/>
  <c r="K79" i="26"/>
  <c r="L79" i="26"/>
  <c r="M79" i="26"/>
  <c r="N79" i="26"/>
  <c r="O79" i="26"/>
  <c r="P79" i="26"/>
  <c r="Q79" i="26"/>
  <c r="R79" i="26"/>
  <c r="S79" i="26"/>
  <c r="T79" i="26"/>
  <c r="U79" i="26"/>
  <c r="V79" i="26"/>
  <c r="W79" i="26"/>
  <c r="A80" i="26"/>
  <c r="B80" i="26"/>
  <c r="C80" i="26"/>
  <c r="D80" i="26"/>
  <c r="E80" i="26"/>
  <c r="F80" i="26"/>
  <c r="G80" i="26"/>
  <c r="H80" i="26"/>
  <c r="I80" i="26"/>
  <c r="J80" i="26"/>
  <c r="K80" i="26"/>
  <c r="L80" i="26"/>
  <c r="M80" i="26"/>
  <c r="N80" i="26"/>
  <c r="O80" i="26"/>
  <c r="P80" i="26"/>
  <c r="Q80" i="26"/>
  <c r="R80" i="26"/>
  <c r="S80" i="26"/>
  <c r="T80" i="26"/>
  <c r="U80" i="26"/>
  <c r="V80" i="26"/>
  <c r="W80" i="26"/>
  <c r="A81" i="26"/>
  <c r="B81" i="26"/>
  <c r="C81" i="26"/>
  <c r="D81" i="26"/>
  <c r="E81" i="26"/>
  <c r="F81" i="26"/>
  <c r="G81" i="26"/>
  <c r="H81" i="26"/>
  <c r="I81" i="26"/>
  <c r="J81" i="26"/>
  <c r="K81" i="26"/>
  <c r="L81" i="26"/>
  <c r="M81" i="26"/>
  <c r="N81" i="26"/>
  <c r="O81" i="26"/>
  <c r="P81" i="26"/>
  <c r="Q81" i="26"/>
  <c r="R81" i="26"/>
  <c r="S81" i="26"/>
  <c r="T81" i="26"/>
  <c r="U81" i="26"/>
  <c r="V81" i="26"/>
  <c r="W81" i="26"/>
  <c r="A82" i="26"/>
  <c r="B82" i="26"/>
  <c r="C82" i="26"/>
  <c r="D82" i="26"/>
  <c r="E82" i="26"/>
  <c r="F82" i="26"/>
  <c r="G82" i="26"/>
  <c r="H82" i="26"/>
  <c r="I82" i="26"/>
  <c r="J82" i="26"/>
  <c r="K82" i="26"/>
  <c r="L82" i="26"/>
  <c r="M82" i="26"/>
  <c r="N82" i="26"/>
  <c r="O82" i="26"/>
  <c r="P82" i="26"/>
  <c r="Q82" i="26"/>
  <c r="R82" i="26"/>
  <c r="S82" i="26"/>
  <c r="T82" i="26"/>
  <c r="U82" i="26"/>
  <c r="V82" i="26"/>
  <c r="W82" i="26"/>
  <c r="A83" i="26"/>
  <c r="B83" i="26"/>
  <c r="C83" i="26"/>
  <c r="D83" i="26"/>
  <c r="E83" i="26"/>
  <c r="F83" i="26"/>
  <c r="G83" i="26"/>
  <c r="H83" i="26"/>
  <c r="I83" i="26"/>
  <c r="J83" i="26"/>
  <c r="K83" i="26"/>
  <c r="L83" i="26"/>
  <c r="M83" i="26"/>
  <c r="N83" i="26"/>
  <c r="O83" i="26"/>
  <c r="P83" i="26"/>
  <c r="Q83" i="26"/>
  <c r="R83" i="26"/>
  <c r="S83" i="26"/>
  <c r="T83" i="26"/>
  <c r="U83" i="26"/>
  <c r="V83" i="26"/>
  <c r="W83" i="26"/>
  <c r="A84" i="26"/>
  <c r="B84" i="26"/>
  <c r="C84" i="26"/>
  <c r="D84" i="26"/>
  <c r="E84" i="26"/>
  <c r="F84" i="26"/>
  <c r="G84" i="26"/>
  <c r="H84" i="26"/>
  <c r="I84" i="26"/>
  <c r="J84" i="26"/>
  <c r="K84" i="26"/>
  <c r="L84" i="26"/>
  <c r="M84" i="26"/>
  <c r="N84" i="26"/>
  <c r="O84" i="26"/>
  <c r="P84" i="26"/>
  <c r="Q84" i="26"/>
  <c r="R84" i="26"/>
  <c r="S84" i="26"/>
  <c r="T84" i="26"/>
  <c r="U84" i="26"/>
  <c r="V84" i="26"/>
  <c r="W84" i="26"/>
  <c r="A85" i="26"/>
  <c r="B85" i="26"/>
  <c r="C85" i="26"/>
  <c r="D85" i="26"/>
  <c r="E85" i="26"/>
  <c r="F85" i="26"/>
  <c r="G85" i="26"/>
  <c r="H85" i="26"/>
  <c r="I85" i="26"/>
  <c r="J85" i="26"/>
  <c r="K85" i="26"/>
  <c r="L85" i="26"/>
  <c r="M85" i="26"/>
  <c r="N85" i="26"/>
  <c r="O85" i="26"/>
  <c r="P85" i="26"/>
  <c r="Q85" i="26"/>
  <c r="R85" i="26"/>
  <c r="S85" i="26"/>
  <c r="T85" i="26"/>
  <c r="U85" i="26"/>
  <c r="V85" i="26"/>
  <c r="W85" i="26"/>
  <c r="A86" i="26"/>
  <c r="B86" i="26"/>
  <c r="C86" i="26"/>
  <c r="D86" i="26"/>
  <c r="E86" i="26"/>
  <c r="F86" i="26"/>
  <c r="G86" i="26"/>
  <c r="H86" i="26"/>
  <c r="I86" i="26"/>
  <c r="J86" i="26"/>
  <c r="K86" i="26"/>
  <c r="L86" i="26"/>
  <c r="M86" i="26"/>
  <c r="N86" i="26"/>
  <c r="O86" i="26"/>
  <c r="P86" i="26"/>
  <c r="Q86" i="26"/>
  <c r="R86" i="26"/>
  <c r="S86" i="26"/>
  <c r="T86" i="26"/>
  <c r="U86" i="26"/>
  <c r="V86" i="26"/>
  <c r="W86" i="26"/>
  <c r="A87" i="26"/>
  <c r="B87" i="26"/>
  <c r="C87" i="26"/>
  <c r="D87" i="26"/>
  <c r="E87" i="26"/>
  <c r="F87" i="26"/>
  <c r="G87" i="26"/>
  <c r="H87" i="26"/>
  <c r="I87" i="26"/>
  <c r="J87" i="26"/>
  <c r="K87" i="26"/>
  <c r="L87" i="26"/>
  <c r="M87" i="26"/>
  <c r="N87" i="26"/>
  <c r="O87" i="26"/>
  <c r="P87" i="26"/>
  <c r="Q87" i="26"/>
  <c r="R87" i="26"/>
  <c r="S87" i="26"/>
  <c r="T87" i="26"/>
  <c r="U87" i="26"/>
  <c r="V87" i="26"/>
  <c r="W87" i="26"/>
  <c r="A88" i="26"/>
  <c r="B88" i="26"/>
  <c r="C88" i="26"/>
  <c r="D88" i="26"/>
  <c r="E88" i="26"/>
  <c r="F88" i="26"/>
  <c r="G88" i="26"/>
  <c r="H88" i="26"/>
  <c r="I88" i="26"/>
  <c r="J88" i="26"/>
  <c r="K88" i="26"/>
  <c r="L88" i="26"/>
  <c r="M88" i="26"/>
  <c r="N88" i="26"/>
  <c r="O88" i="26"/>
  <c r="P88" i="26"/>
  <c r="Q88" i="26"/>
  <c r="R88" i="26"/>
  <c r="S88" i="26"/>
  <c r="T88" i="26"/>
  <c r="U88" i="26"/>
  <c r="V88" i="26"/>
  <c r="W88" i="26"/>
  <c r="A89" i="26"/>
  <c r="B89" i="26"/>
  <c r="C89" i="26"/>
  <c r="D89" i="26"/>
  <c r="E89" i="26"/>
  <c r="F89" i="26"/>
  <c r="G89" i="26"/>
  <c r="H89" i="26"/>
  <c r="I89" i="26"/>
  <c r="J89" i="26"/>
  <c r="K89" i="26"/>
  <c r="L89" i="26"/>
  <c r="M89" i="26"/>
  <c r="N89" i="26"/>
  <c r="O89" i="26"/>
  <c r="P89" i="26"/>
  <c r="Q89" i="26"/>
  <c r="R89" i="26"/>
  <c r="S89" i="26"/>
  <c r="T89" i="26"/>
  <c r="U89" i="26"/>
  <c r="V89" i="26"/>
  <c r="W89" i="26"/>
  <c r="A90" i="26"/>
  <c r="B90" i="26"/>
  <c r="C90" i="26"/>
  <c r="D90" i="26"/>
  <c r="E90" i="26"/>
  <c r="F90" i="26"/>
  <c r="G90" i="26"/>
  <c r="H90" i="26"/>
  <c r="I90" i="26"/>
  <c r="J90" i="26"/>
  <c r="K90" i="26"/>
  <c r="L90" i="26"/>
  <c r="M90" i="26"/>
  <c r="N90" i="26"/>
  <c r="O90" i="26"/>
  <c r="P90" i="26"/>
  <c r="Q90" i="26"/>
  <c r="R90" i="26"/>
  <c r="S90" i="26"/>
  <c r="T90" i="26"/>
  <c r="U90" i="26"/>
  <c r="V90" i="26"/>
  <c r="W90" i="26"/>
  <c r="A91" i="26"/>
  <c r="B91" i="26"/>
  <c r="C91" i="26"/>
  <c r="D91" i="26"/>
  <c r="E91" i="26"/>
  <c r="F91" i="26"/>
  <c r="G91" i="26"/>
  <c r="H91" i="26"/>
  <c r="I91" i="26"/>
  <c r="J91" i="26"/>
  <c r="K91" i="26"/>
  <c r="L91" i="26"/>
  <c r="M91" i="26"/>
  <c r="N91" i="26"/>
  <c r="O91" i="26"/>
  <c r="P91" i="26"/>
  <c r="Q91" i="26"/>
  <c r="R91" i="26"/>
  <c r="S91" i="26"/>
  <c r="T91" i="26"/>
  <c r="U91" i="26"/>
  <c r="V91" i="26"/>
  <c r="W91" i="26"/>
  <c r="A92" i="26"/>
  <c r="B92" i="26"/>
  <c r="C92" i="26"/>
  <c r="D92" i="26"/>
  <c r="E92" i="26"/>
  <c r="F92" i="26"/>
  <c r="G92" i="26"/>
  <c r="H92" i="26"/>
  <c r="I92" i="26"/>
  <c r="J92" i="26"/>
  <c r="K92" i="26"/>
  <c r="L92" i="26"/>
  <c r="M92" i="26"/>
  <c r="N92" i="26"/>
  <c r="O92" i="26"/>
  <c r="P92" i="26"/>
  <c r="Q92" i="26"/>
  <c r="R92" i="26"/>
  <c r="S92" i="26"/>
  <c r="T92" i="26"/>
  <c r="U92" i="26"/>
  <c r="V92" i="26"/>
  <c r="W92" i="26"/>
  <c r="A93" i="26"/>
  <c r="B93" i="26"/>
  <c r="C93" i="26"/>
  <c r="D93" i="26"/>
  <c r="E93" i="26"/>
  <c r="F93" i="26"/>
  <c r="G93" i="26"/>
  <c r="H93" i="26"/>
  <c r="I93" i="26"/>
  <c r="J93" i="26"/>
  <c r="K93" i="26"/>
  <c r="L93" i="26"/>
  <c r="M93" i="26"/>
  <c r="N93" i="26"/>
  <c r="O93" i="26"/>
  <c r="P93" i="26"/>
  <c r="Q93" i="26"/>
  <c r="R93" i="26"/>
  <c r="S93" i="26"/>
  <c r="T93" i="26"/>
  <c r="U93" i="26"/>
  <c r="V93" i="26"/>
  <c r="W93" i="26"/>
  <c r="A94" i="26"/>
  <c r="B94" i="26"/>
  <c r="C94" i="26"/>
  <c r="D94" i="26"/>
  <c r="E94" i="26"/>
  <c r="F94" i="26"/>
  <c r="G94" i="26"/>
  <c r="H94" i="26"/>
  <c r="I94" i="26"/>
  <c r="J94" i="26"/>
  <c r="K94" i="26"/>
  <c r="L94" i="26"/>
  <c r="M94" i="26"/>
  <c r="N94" i="26"/>
  <c r="O94" i="26"/>
  <c r="P94" i="26"/>
  <c r="Q94" i="26"/>
  <c r="R94" i="26"/>
  <c r="S94" i="26"/>
  <c r="T94" i="26"/>
  <c r="U94" i="26"/>
  <c r="V94" i="26"/>
  <c r="W94" i="26"/>
  <c r="A95" i="26"/>
  <c r="B95" i="26"/>
  <c r="C95" i="26"/>
  <c r="D95" i="26"/>
  <c r="E95" i="26"/>
  <c r="F95" i="26"/>
  <c r="G95" i="26"/>
  <c r="H95" i="26"/>
  <c r="I95" i="26"/>
  <c r="J95" i="26"/>
  <c r="K95" i="26"/>
  <c r="L95" i="26"/>
  <c r="M95" i="26"/>
  <c r="N95" i="26"/>
  <c r="O95" i="26"/>
  <c r="P95" i="26"/>
  <c r="Q95" i="26"/>
  <c r="R95" i="26"/>
  <c r="S95" i="26"/>
  <c r="T95" i="26"/>
  <c r="U95" i="26"/>
  <c r="V95" i="26"/>
  <c r="W95" i="26"/>
  <c r="A96" i="26"/>
  <c r="B96" i="26"/>
  <c r="C96" i="26"/>
  <c r="D96" i="26"/>
  <c r="E96" i="26"/>
  <c r="F96" i="26"/>
  <c r="G96" i="26"/>
  <c r="H96" i="26"/>
  <c r="I96" i="26"/>
  <c r="J96" i="26"/>
  <c r="K96" i="26"/>
  <c r="L96" i="26"/>
  <c r="M96" i="26"/>
  <c r="N96" i="26"/>
  <c r="O96" i="26"/>
  <c r="P96" i="26"/>
  <c r="Q96" i="26"/>
  <c r="R96" i="26"/>
  <c r="S96" i="26"/>
  <c r="T96" i="26"/>
  <c r="U96" i="26"/>
  <c r="V96" i="26"/>
  <c r="W96" i="26"/>
  <c r="A97" i="26"/>
  <c r="B97" i="26"/>
  <c r="C97" i="26"/>
  <c r="D97" i="26"/>
  <c r="E97" i="26"/>
  <c r="F97" i="26"/>
  <c r="G97" i="26"/>
  <c r="H97" i="26"/>
  <c r="I97" i="26"/>
  <c r="J97" i="26"/>
  <c r="K97" i="26"/>
  <c r="L97" i="26"/>
  <c r="M97" i="26"/>
  <c r="N97" i="26"/>
  <c r="O97" i="26"/>
  <c r="P97" i="26"/>
  <c r="Q97" i="26"/>
  <c r="R97" i="26"/>
  <c r="S97" i="26"/>
  <c r="T97" i="26"/>
  <c r="U97" i="26"/>
  <c r="V97" i="26"/>
  <c r="W97" i="26"/>
  <c r="A98" i="26"/>
  <c r="B98" i="26"/>
  <c r="C98" i="26"/>
  <c r="D98" i="26"/>
  <c r="E98" i="26"/>
  <c r="F98" i="26"/>
  <c r="G98" i="26"/>
  <c r="H98" i="26"/>
  <c r="I98" i="26"/>
  <c r="J98" i="26"/>
  <c r="K98" i="26"/>
  <c r="L98" i="26"/>
  <c r="M98" i="26"/>
  <c r="N98" i="26"/>
  <c r="O98" i="26"/>
  <c r="P98" i="26"/>
  <c r="Q98" i="26"/>
  <c r="R98" i="26"/>
  <c r="S98" i="26"/>
  <c r="T98" i="26"/>
  <c r="U98" i="26"/>
  <c r="V98" i="26"/>
  <c r="W98" i="26"/>
  <c r="A99" i="26"/>
  <c r="B99" i="26"/>
  <c r="C99" i="26"/>
  <c r="D99" i="26"/>
  <c r="E99" i="26"/>
  <c r="F99" i="26"/>
  <c r="G99" i="26"/>
  <c r="H99" i="26"/>
  <c r="I99" i="26"/>
  <c r="J99" i="26"/>
  <c r="K99" i="26"/>
  <c r="L99" i="26"/>
  <c r="M99" i="26"/>
  <c r="N99" i="26"/>
  <c r="O99" i="26"/>
  <c r="P99" i="26"/>
  <c r="Q99" i="26"/>
  <c r="R99" i="26"/>
  <c r="S99" i="26"/>
  <c r="T99" i="26"/>
  <c r="U99" i="26"/>
  <c r="V99" i="26"/>
  <c r="W99" i="26"/>
  <c r="A100" i="26"/>
  <c r="B100" i="26"/>
  <c r="C100" i="26"/>
  <c r="D100" i="26"/>
  <c r="E100" i="26"/>
  <c r="F100" i="26"/>
  <c r="G100" i="26"/>
  <c r="H100" i="26"/>
  <c r="I100" i="26"/>
  <c r="J100" i="26"/>
  <c r="K100" i="26"/>
  <c r="L100" i="26"/>
  <c r="M100" i="26"/>
  <c r="N100" i="26"/>
  <c r="O100" i="26"/>
  <c r="P100" i="26"/>
  <c r="Q100" i="26"/>
  <c r="R100" i="26"/>
  <c r="S100" i="26"/>
  <c r="T100" i="26"/>
  <c r="U100" i="26"/>
  <c r="V100" i="26"/>
  <c r="W100" i="26"/>
  <c r="A101" i="26"/>
  <c r="B101" i="26"/>
  <c r="C101" i="26"/>
  <c r="D101" i="26"/>
  <c r="E101" i="26"/>
  <c r="F101" i="26"/>
  <c r="G101" i="26"/>
  <c r="H101" i="26"/>
  <c r="I101" i="26"/>
  <c r="J101" i="26"/>
  <c r="K101" i="26"/>
  <c r="L101" i="26"/>
  <c r="M101" i="26"/>
  <c r="N101" i="26"/>
  <c r="O101" i="26"/>
  <c r="P101" i="26"/>
  <c r="Q101" i="26"/>
  <c r="R101" i="26"/>
  <c r="S101" i="26"/>
  <c r="T101" i="26"/>
  <c r="U101" i="26"/>
  <c r="V101" i="26"/>
  <c r="W101" i="26"/>
  <c r="A102" i="26"/>
  <c r="B102" i="26"/>
  <c r="C102" i="26"/>
  <c r="D102" i="26"/>
  <c r="E102" i="26"/>
  <c r="F102" i="26"/>
  <c r="G102" i="26"/>
  <c r="H102" i="26"/>
  <c r="I102" i="26"/>
  <c r="J102" i="26"/>
  <c r="K102" i="26"/>
  <c r="L102" i="26"/>
  <c r="M102" i="26"/>
  <c r="N102" i="26"/>
  <c r="O102" i="26"/>
  <c r="P102" i="26"/>
  <c r="Q102" i="26"/>
  <c r="R102" i="26"/>
  <c r="S102" i="26"/>
  <c r="T102" i="26"/>
  <c r="U102" i="26"/>
  <c r="V102" i="26"/>
  <c r="W102" i="26"/>
  <c r="A104" i="26"/>
  <c r="B104" i="26"/>
  <c r="C104" i="26"/>
  <c r="A105" i="26"/>
  <c r="B105" i="26"/>
  <c r="C105" i="26"/>
  <c r="A106" i="26"/>
  <c r="B106" i="26"/>
  <c r="C106" i="26"/>
  <c r="A107" i="26"/>
  <c r="B107" i="26"/>
  <c r="C107" i="26"/>
  <c r="A108" i="26"/>
  <c r="B108" i="26"/>
  <c r="C108" i="26"/>
  <c r="A109" i="26"/>
  <c r="B109" i="26"/>
  <c r="C109" i="26"/>
  <c r="A110" i="26"/>
  <c r="B110" i="26"/>
  <c r="C110" i="26"/>
  <c r="A111" i="26"/>
  <c r="B111" i="26"/>
  <c r="C111" i="26"/>
  <c r="A112" i="26"/>
  <c r="B112" i="26"/>
  <c r="C112" i="26"/>
  <c r="A113" i="26"/>
  <c r="B113" i="26"/>
  <c r="C113" i="26"/>
  <c r="A114" i="26"/>
  <c r="B114" i="26"/>
  <c r="C114" i="26"/>
  <c r="J1" i="91"/>
  <c r="E2" i="91" s="1"/>
  <c r="J1" i="92"/>
  <c r="E2" i="92" s="1"/>
  <c r="J1" i="93"/>
  <c r="E2" i="93" s="1"/>
  <c r="J1" i="94"/>
  <c r="E2" i="94" s="1"/>
  <c r="J1" i="95"/>
  <c r="E2" i="95" s="1"/>
  <c r="J1" i="96"/>
  <c r="J1" i="97"/>
  <c r="E1" i="97" s="1"/>
  <c r="J1" i="98"/>
  <c r="E2" i="98" s="1"/>
  <c r="J1" i="99"/>
  <c r="E2" i="99" s="1"/>
  <c r="J1" i="100"/>
  <c r="E2" i="100" s="1"/>
  <c r="J1" i="101"/>
  <c r="E2" i="101" s="1"/>
  <c r="J1" i="102"/>
  <c r="E2" i="102" s="1"/>
  <c r="J1" i="103"/>
  <c r="E2" i="103" s="1"/>
  <c r="J1" i="104"/>
  <c r="E1" i="104" s="1"/>
  <c r="J1" i="105"/>
  <c r="E1" i="105" s="1"/>
  <c r="J1" i="106"/>
  <c r="E2" i="106" s="1"/>
  <c r="J1" i="107"/>
  <c r="E2" i="107" s="1"/>
  <c r="J1" i="90"/>
  <c r="E2" i="90" s="1"/>
  <c r="J1" i="89"/>
  <c r="E2" i="89" s="1"/>
  <c r="J1" i="5"/>
  <c r="Y99" i="26" l="1"/>
  <c r="Y106" i="26"/>
  <c r="Y108" i="26"/>
  <c r="Y94" i="26"/>
  <c r="Y95" i="26"/>
  <c r="Y114" i="26"/>
  <c r="Z111" i="3" s="1"/>
  <c r="Y111" i="26"/>
  <c r="Y102" i="26"/>
  <c r="Y104" i="26"/>
  <c r="Y113" i="26"/>
  <c r="Y101" i="26"/>
  <c r="Y96" i="26"/>
  <c r="Y97" i="26"/>
  <c r="Y109" i="26"/>
  <c r="Y98" i="26"/>
  <c r="Y112" i="26"/>
  <c r="Y100" i="26"/>
  <c r="Y93" i="26"/>
  <c r="Y105" i="26"/>
  <c r="Y107" i="26"/>
  <c r="Y110" i="26"/>
  <c r="E2" i="104"/>
  <c r="E1" i="106"/>
  <c r="E1" i="101"/>
  <c r="E1" i="98"/>
  <c r="Y86" i="26"/>
  <c r="Y78" i="26"/>
  <c r="Y70" i="26"/>
  <c r="Y62" i="26"/>
  <c r="Y54" i="26"/>
  <c r="Y46" i="26"/>
  <c r="Y38" i="26"/>
  <c r="Y30" i="26"/>
  <c r="Y22" i="26"/>
  <c r="Y14" i="26"/>
  <c r="Y87" i="26"/>
  <c r="Y79" i="26"/>
  <c r="Y71" i="26"/>
  <c r="Y63" i="26"/>
  <c r="Y55" i="26"/>
  <c r="Y47" i="26"/>
  <c r="Y39" i="26"/>
  <c r="Y31" i="26"/>
  <c r="Y23" i="26"/>
  <c r="Y15" i="26"/>
  <c r="Y88" i="26"/>
  <c r="Y80" i="26"/>
  <c r="Y72" i="26"/>
  <c r="Y64" i="26"/>
  <c r="Y56" i="26"/>
  <c r="Y48" i="26"/>
  <c r="Y40" i="26"/>
  <c r="Y32" i="26"/>
  <c r="Y24" i="26"/>
  <c r="Y16" i="26"/>
  <c r="Y8" i="26"/>
  <c r="Y89" i="26"/>
  <c r="Y81" i="26"/>
  <c r="Y73" i="26"/>
  <c r="Y65" i="26"/>
  <c r="Y57" i="26"/>
  <c r="Y49" i="26"/>
  <c r="Y41" i="26"/>
  <c r="Y33" i="26"/>
  <c r="Y25" i="26"/>
  <c r="Y17" i="26"/>
  <c r="Y9" i="26"/>
  <c r="Y90" i="26"/>
  <c r="Y82" i="26"/>
  <c r="Y74" i="26"/>
  <c r="Y66" i="26"/>
  <c r="Y58" i="26"/>
  <c r="Y50" i="26"/>
  <c r="Y42" i="26"/>
  <c r="Y34" i="26"/>
  <c r="Y26" i="26"/>
  <c r="Y18" i="26"/>
  <c r="Y10" i="26"/>
  <c r="Y91" i="26"/>
  <c r="Y83" i="26"/>
  <c r="Y75" i="26"/>
  <c r="Y67" i="26"/>
  <c r="Y59" i="26"/>
  <c r="Y51" i="26"/>
  <c r="Y43" i="26"/>
  <c r="Y35" i="26"/>
  <c r="Y27" i="26"/>
  <c r="Y19" i="26"/>
  <c r="Y11" i="26"/>
  <c r="Y92" i="26"/>
  <c r="Y84" i="26"/>
  <c r="Y76" i="26"/>
  <c r="Y68" i="26"/>
  <c r="Y60" i="26"/>
  <c r="Y52" i="26"/>
  <c r="Y44" i="26"/>
  <c r="Y36" i="26"/>
  <c r="Y28" i="26"/>
  <c r="Y20" i="26"/>
  <c r="Y12" i="26"/>
  <c r="E1" i="96"/>
  <c r="E2" i="96"/>
  <c r="Y85" i="26"/>
  <c r="Y77" i="26"/>
  <c r="Y69" i="26"/>
  <c r="Y61" i="26"/>
  <c r="Y53" i="26"/>
  <c r="Y45" i="26"/>
  <c r="Y37" i="26"/>
  <c r="Y29" i="26"/>
  <c r="Y21" i="26"/>
  <c r="Y13" i="26"/>
  <c r="E1" i="92"/>
  <c r="E1" i="107"/>
  <c r="E2" i="105"/>
  <c r="E1" i="99"/>
  <c r="E2" i="97"/>
  <c r="E1" i="91"/>
  <c r="E1" i="90"/>
  <c r="E1" i="100"/>
  <c r="E1" i="93"/>
  <c r="E1" i="102"/>
  <c r="E1" i="94"/>
  <c r="E1" i="103"/>
  <c r="E1" i="95"/>
  <c r="E1" i="89"/>
  <c r="AJ34" i="26" l="1"/>
  <c r="O17" i="4" s="1"/>
  <c r="AI34" i="26"/>
  <c r="N17" i="4" s="1"/>
  <c r="AK34" i="26"/>
  <c r="P17" i="4" s="1"/>
  <c r="AJ33" i="26"/>
  <c r="O16" i="4" s="1"/>
  <c r="AI33" i="26"/>
  <c r="N16" i="4" s="1"/>
  <c r="AJ35" i="26"/>
  <c r="O18" i="4" s="1"/>
  <c r="AK33" i="26"/>
  <c r="P16" i="4" s="1"/>
  <c r="AI35" i="26"/>
  <c r="AK26" i="26"/>
  <c r="P9" i="4" s="1"/>
  <c r="AJ26" i="26"/>
  <c r="O9" i="4" s="1"/>
  <c r="AI26" i="26"/>
  <c r="AK35" i="26"/>
  <c r="P18" i="4" s="1"/>
  <c r="AK32" i="26"/>
  <c r="P15" i="4" s="1"/>
  <c r="AJ32" i="26"/>
  <c r="O15" i="4" s="1"/>
  <c r="AI32" i="26"/>
  <c r="AK31" i="26"/>
  <c r="P14" i="4" s="1"/>
  <c r="AJ31" i="26"/>
  <c r="O14" i="4" s="1"/>
  <c r="AI31" i="26"/>
  <c r="AJ30" i="26"/>
  <c r="O13" i="4" s="1"/>
  <c r="AI30" i="26"/>
  <c r="AK30" i="26"/>
  <c r="P13" i="4" s="1"/>
  <c r="AJ29" i="26"/>
  <c r="O12" i="4" s="1"/>
  <c r="AI29" i="26"/>
  <c r="AK29" i="26"/>
  <c r="P12" i="4" s="1"/>
  <c r="AI28" i="26"/>
  <c r="AJ28" i="26"/>
  <c r="O11" i="4" s="1"/>
  <c r="AK28" i="26"/>
  <c r="P11" i="4" s="1"/>
  <c r="AK27" i="26"/>
  <c r="P10" i="4" s="1"/>
  <c r="AJ27" i="26"/>
  <c r="O10" i="4" s="1"/>
  <c r="AI27" i="26"/>
  <c r="AI25" i="26"/>
  <c r="AK25" i="26"/>
  <c r="P8" i="4" s="1"/>
  <c r="AJ25" i="26"/>
  <c r="O8" i="4" s="1"/>
  <c r="AJ24" i="26"/>
  <c r="O7" i="4" s="1"/>
  <c r="AK24" i="26"/>
  <c r="P7" i="4" s="1"/>
  <c r="AI24" i="26"/>
  <c r="AK23" i="26"/>
  <c r="P6" i="4" s="1"/>
  <c r="AJ23" i="26"/>
  <c r="O6" i="4" s="1"/>
  <c r="AI23" i="26"/>
  <c r="AJ22" i="26"/>
  <c r="O5" i="4" s="1"/>
  <c r="AI22" i="26"/>
  <c r="AK22" i="26"/>
  <c r="P5" i="4" s="1"/>
  <c r="W6" i="26"/>
  <c r="W7" i="26"/>
  <c r="D7" i="26"/>
  <c r="V7" i="26"/>
  <c r="U7" i="26"/>
  <c r="T7" i="26"/>
  <c r="S7" i="26"/>
  <c r="R7" i="26"/>
  <c r="Q7" i="26"/>
  <c r="P7" i="26"/>
  <c r="O7" i="26"/>
  <c r="N7" i="26"/>
  <c r="M7" i="26"/>
  <c r="L7" i="26"/>
  <c r="K7" i="26"/>
  <c r="J7" i="26"/>
  <c r="I7" i="26"/>
  <c r="H7" i="26"/>
  <c r="G7" i="26"/>
  <c r="F7" i="26"/>
  <c r="E7" i="26"/>
  <c r="AL33" i="26" l="1"/>
  <c r="Q16" i="4" s="1"/>
  <c r="AL28" i="26"/>
  <c r="Q11" i="4" s="1"/>
  <c r="N11" i="4"/>
  <c r="AL35" i="26"/>
  <c r="Q18" i="4" s="1"/>
  <c r="N18" i="4"/>
  <c r="N8" i="4"/>
  <c r="AL25" i="26"/>
  <c r="Q8" i="4" s="1"/>
  <c r="AL27" i="26"/>
  <c r="Q10" i="4" s="1"/>
  <c r="N10" i="4"/>
  <c r="AL29" i="26"/>
  <c r="Q12" i="4" s="1"/>
  <c r="N12" i="4"/>
  <c r="AL34" i="26"/>
  <c r="Q17" i="4" s="1"/>
  <c r="N15" i="4"/>
  <c r="AL32" i="26"/>
  <c r="Q15" i="4" s="1"/>
  <c r="N7" i="4"/>
  <c r="AL24" i="26"/>
  <c r="Q7" i="4" s="1"/>
  <c r="N13" i="4"/>
  <c r="AL30" i="26"/>
  <c r="Q13" i="4" s="1"/>
  <c r="N9" i="4"/>
  <c r="AL26" i="26"/>
  <c r="Q9" i="4" s="1"/>
  <c r="AL31" i="26"/>
  <c r="Q14" i="4" s="1"/>
  <c r="N14" i="4"/>
  <c r="N6" i="4"/>
  <c r="AL23" i="26"/>
  <c r="Q6" i="4" s="1"/>
  <c r="N5" i="4"/>
  <c r="AL22" i="26"/>
  <c r="Q5" i="4" s="1"/>
  <c r="T2" i="26"/>
  <c r="T3" i="26"/>
  <c r="T1" i="26"/>
  <c r="R3" i="26"/>
  <c r="R1" i="26"/>
  <c r="R2" i="26"/>
  <c r="S3" i="26"/>
  <c r="S1" i="26"/>
  <c r="S2" i="26"/>
  <c r="U2" i="26"/>
  <c r="U3" i="26"/>
  <c r="U1" i="26"/>
  <c r="J3" i="26"/>
  <c r="J1" i="26"/>
  <c r="J2" i="26"/>
  <c r="V2" i="26"/>
  <c r="V3" i="26"/>
  <c r="V1" i="26"/>
  <c r="F2" i="26"/>
  <c r="F3" i="26"/>
  <c r="F1" i="26"/>
  <c r="D2" i="26"/>
  <c r="D1" i="26"/>
  <c r="D3" i="26"/>
  <c r="L2" i="26"/>
  <c r="L3" i="26"/>
  <c r="L1" i="26"/>
  <c r="M2" i="26"/>
  <c r="M3" i="26"/>
  <c r="M1" i="26"/>
  <c r="O1" i="26"/>
  <c r="O2" i="26"/>
  <c r="O3" i="26"/>
  <c r="H1" i="26"/>
  <c r="H2" i="26"/>
  <c r="H3" i="26"/>
  <c r="P1" i="26"/>
  <c r="P2" i="26"/>
  <c r="P3" i="26"/>
  <c r="W1" i="26"/>
  <c r="W2" i="26"/>
  <c r="W3" i="26"/>
  <c r="K3" i="26"/>
  <c r="K1" i="26"/>
  <c r="K2" i="26"/>
  <c r="E2" i="26"/>
  <c r="E3" i="26"/>
  <c r="E1" i="26"/>
  <c r="N2" i="26"/>
  <c r="N3" i="26"/>
  <c r="N1" i="26"/>
  <c r="G1" i="26"/>
  <c r="G2" i="26"/>
  <c r="G3" i="26"/>
  <c r="I3" i="26"/>
  <c r="I1" i="26"/>
  <c r="I2" i="26"/>
  <c r="Q3" i="26"/>
  <c r="Q1" i="26"/>
  <c r="Q2" i="26"/>
  <c r="B6" i="3"/>
  <c r="C6" i="3"/>
  <c r="D6" i="3"/>
  <c r="E6" i="3"/>
  <c r="B7" i="3"/>
  <c r="C7" i="3"/>
  <c r="D7" i="3"/>
  <c r="E7" i="3"/>
  <c r="B8" i="3"/>
  <c r="C8" i="3"/>
  <c r="D8" i="3"/>
  <c r="E8" i="3"/>
  <c r="B9" i="3"/>
  <c r="C9" i="3"/>
  <c r="D9" i="3"/>
  <c r="E9" i="3"/>
  <c r="B10" i="3"/>
  <c r="C10" i="3"/>
  <c r="D10" i="3"/>
  <c r="E10" i="3"/>
  <c r="B11" i="3"/>
  <c r="C11" i="3"/>
  <c r="D11" i="3"/>
  <c r="E11" i="3"/>
  <c r="B12" i="3"/>
  <c r="C12" i="3"/>
  <c r="D12" i="3"/>
  <c r="E12" i="3"/>
  <c r="B13" i="3"/>
  <c r="C13" i="3"/>
  <c r="D13" i="3"/>
  <c r="E13" i="3"/>
  <c r="B14" i="3"/>
  <c r="C14" i="3"/>
  <c r="D14" i="3"/>
  <c r="E14" i="3"/>
  <c r="B15" i="3"/>
  <c r="C15" i="3"/>
  <c r="D15" i="3"/>
  <c r="E15" i="3"/>
  <c r="B16" i="3"/>
  <c r="C16" i="3"/>
  <c r="D16" i="3"/>
  <c r="E16" i="3"/>
  <c r="B17" i="3"/>
  <c r="C17" i="3"/>
  <c r="D17" i="3"/>
  <c r="E17" i="3"/>
  <c r="B18" i="3"/>
  <c r="C18" i="3"/>
  <c r="D18" i="3"/>
  <c r="E18" i="3"/>
  <c r="B19" i="3"/>
  <c r="C19" i="3"/>
  <c r="D19" i="3"/>
  <c r="E19" i="3"/>
  <c r="B20" i="3"/>
  <c r="C20" i="3"/>
  <c r="D20" i="3"/>
  <c r="E20" i="3"/>
  <c r="B21" i="3"/>
  <c r="C21" i="3"/>
  <c r="D21" i="3"/>
  <c r="E21" i="3"/>
  <c r="B22" i="3"/>
  <c r="C22" i="3"/>
  <c r="D22" i="3"/>
  <c r="E22" i="3"/>
  <c r="B23" i="3"/>
  <c r="C23" i="3"/>
  <c r="D23" i="3"/>
  <c r="E23" i="3"/>
  <c r="B24" i="3"/>
  <c r="C24" i="3"/>
  <c r="D24" i="3"/>
  <c r="E24" i="3"/>
  <c r="B25" i="3"/>
  <c r="C25" i="3"/>
  <c r="D25" i="3"/>
  <c r="E25" i="3"/>
  <c r="B26" i="3"/>
  <c r="C26" i="3"/>
  <c r="D26" i="3"/>
  <c r="E26" i="3"/>
  <c r="B27" i="3"/>
  <c r="C27" i="3"/>
  <c r="D27" i="3"/>
  <c r="E27" i="3"/>
  <c r="B28" i="3"/>
  <c r="C28" i="3"/>
  <c r="D28" i="3"/>
  <c r="E28" i="3"/>
  <c r="B29" i="3"/>
  <c r="C29" i="3"/>
  <c r="D29" i="3"/>
  <c r="E29" i="3"/>
  <c r="B30" i="3"/>
  <c r="C30" i="3"/>
  <c r="D30" i="3"/>
  <c r="E30" i="3"/>
  <c r="B31" i="3"/>
  <c r="C31" i="3"/>
  <c r="D31" i="3"/>
  <c r="E31" i="3"/>
  <c r="B32" i="3"/>
  <c r="C32" i="3"/>
  <c r="D32" i="3"/>
  <c r="E32" i="3"/>
  <c r="B33" i="3"/>
  <c r="C33" i="3"/>
  <c r="D33" i="3"/>
  <c r="E33" i="3"/>
  <c r="B34" i="3"/>
  <c r="C34" i="3"/>
  <c r="D34" i="3"/>
  <c r="E34" i="3"/>
  <c r="B35" i="3"/>
  <c r="C35" i="3"/>
  <c r="D35" i="3"/>
  <c r="E35" i="3"/>
  <c r="B36" i="3"/>
  <c r="C36" i="3"/>
  <c r="D36" i="3"/>
  <c r="E36" i="3"/>
  <c r="B37" i="3"/>
  <c r="C37" i="3"/>
  <c r="D37" i="3"/>
  <c r="E37" i="3"/>
  <c r="B38" i="3"/>
  <c r="C38" i="3"/>
  <c r="D38" i="3"/>
  <c r="E38" i="3"/>
  <c r="B39" i="3"/>
  <c r="C39" i="3"/>
  <c r="D39" i="3"/>
  <c r="E39" i="3"/>
  <c r="B40" i="3"/>
  <c r="C40" i="3"/>
  <c r="D40" i="3"/>
  <c r="E40" i="3"/>
  <c r="B41" i="3"/>
  <c r="C41" i="3"/>
  <c r="D41" i="3"/>
  <c r="E41" i="3"/>
  <c r="B42" i="3"/>
  <c r="C42" i="3"/>
  <c r="D42" i="3"/>
  <c r="E42" i="3"/>
  <c r="B43" i="3"/>
  <c r="C43" i="3"/>
  <c r="D43" i="3"/>
  <c r="E43" i="3"/>
  <c r="B44" i="3"/>
  <c r="C44" i="3"/>
  <c r="D44" i="3"/>
  <c r="E44" i="3"/>
  <c r="B45" i="3"/>
  <c r="C45" i="3"/>
  <c r="D45" i="3"/>
  <c r="E45" i="3"/>
  <c r="B46" i="3"/>
  <c r="C46" i="3"/>
  <c r="D46" i="3"/>
  <c r="E46" i="3"/>
  <c r="B47" i="3"/>
  <c r="C47" i="3"/>
  <c r="D47" i="3"/>
  <c r="E47" i="3"/>
  <c r="B48" i="3"/>
  <c r="C48" i="3"/>
  <c r="D48" i="3"/>
  <c r="E48" i="3"/>
  <c r="B49" i="3"/>
  <c r="C49" i="3"/>
  <c r="D49" i="3"/>
  <c r="E49" i="3"/>
  <c r="B50" i="3"/>
  <c r="C50" i="3"/>
  <c r="D50" i="3"/>
  <c r="E50" i="3"/>
  <c r="B51" i="3"/>
  <c r="C51" i="3"/>
  <c r="D51" i="3"/>
  <c r="E51" i="3"/>
  <c r="B52" i="3"/>
  <c r="C52" i="3"/>
  <c r="D52" i="3"/>
  <c r="E52" i="3"/>
  <c r="B53" i="3"/>
  <c r="C53" i="3"/>
  <c r="D53" i="3"/>
  <c r="E53" i="3"/>
  <c r="B54" i="3"/>
  <c r="C54" i="3"/>
  <c r="D54" i="3"/>
  <c r="E54" i="3"/>
  <c r="B55" i="3"/>
  <c r="C55" i="3"/>
  <c r="D55" i="3"/>
  <c r="E55" i="3"/>
  <c r="B56" i="3"/>
  <c r="C56" i="3"/>
  <c r="D56" i="3"/>
  <c r="E56" i="3"/>
  <c r="B57" i="3"/>
  <c r="C57" i="3"/>
  <c r="D57" i="3"/>
  <c r="E57" i="3"/>
  <c r="B58" i="3"/>
  <c r="C58" i="3"/>
  <c r="D58" i="3"/>
  <c r="E58" i="3"/>
  <c r="B59" i="3"/>
  <c r="C59" i="3"/>
  <c r="D59" i="3"/>
  <c r="E59" i="3"/>
  <c r="B60" i="3"/>
  <c r="C60" i="3"/>
  <c r="D60" i="3"/>
  <c r="E60" i="3"/>
  <c r="B61" i="3"/>
  <c r="C61" i="3"/>
  <c r="D61" i="3"/>
  <c r="E61" i="3"/>
  <c r="B62" i="3"/>
  <c r="C62" i="3"/>
  <c r="D62" i="3"/>
  <c r="E62" i="3"/>
  <c r="B63" i="3"/>
  <c r="C63" i="3"/>
  <c r="D63" i="3"/>
  <c r="E63" i="3"/>
  <c r="B64" i="3"/>
  <c r="C64" i="3"/>
  <c r="D64" i="3"/>
  <c r="E64" i="3"/>
  <c r="B65" i="3"/>
  <c r="C65" i="3"/>
  <c r="D65" i="3"/>
  <c r="E65" i="3"/>
  <c r="B66" i="3"/>
  <c r="C66" i="3"/>
  <c r="D66" i="3"/>
  <c r="E66" i="3"/>
  <c r="B67" i="3"/>
  <c r="C67" i="3"/>
  <c r="D67" i="3"/>
  <c r="E67" i="3"/>
  <c r="B68" i="3"/>
  <c r="C68" i="3"/>
  <c r="D68" i="3"/>
  <c r="E68" i="3"/>
  <c r="B69" i="3"/>
  <c r="C69" i="3"/>
  <c r="D69" i="3"/>
  <c r="E69" i="3"/>
  <c r="B70" i="3"/>
  <c r="C70" i="3"/>
  <c r="D70" i="3"/>
  <c r="E70" i="3"/>
  <c r="B71" i="3"/>
  <c r="C71" i="3"/>
  <c r="D71" i="3"/>
  <c r="E71" i="3"/>
  <c r="B72" i="3"/>
  <c r="C72" i="3"/>
  <c r="D72" i="3"/>
  <c r="E72" i="3"/>
  <c r="B73" i="3"/>
  <c r="C73" i="3"/>
  <c r="D73" i="3"/>
  <c r="E73" i="3"/>
  <c r="B74" i="3"/>
  <c r="C74" i="3"/>
  <c r="D74" i="3"/>
  <c r="E74" i="3"/>
  <c r="B75" i="3"/>
  <c r="C75" i="3"/>
  <c r="D75" i="3"/>
  <c r="E75" i="3"/>
  <c r="B76" i="3"/>
  <c r="C76" i="3"/>
  <c r="D76" i="3"/>
  <c r="E76" i="3"/>
  <c r="B77" i="3"/>
  <c r="C77" i="3"/>
  <c r="D77" i="3"/>
  <c r="E77" i="3"/>
  <c r="B78" i="3"/>
  <c r="C78" i="3"/>
  <c r="D78" i="3"/>
  <c r="E78" i="3"/>
  <c r="B79" i="3"/>
  <c r="C79" i="3"/>
  <c r="D79" i="3"/>
  <c r="E79" i="3"/>
  <c r="B80" i="3"/>
  <c r="C80" i="3"/>
  <c r="D80" i="3"/>
  <c r="E80" i="3"/>
  <c r="B81" i="3"/>
  <c r="C81" i="3"/>
  <c r="D81" i="3"/>
  <c r="E81" i="3"/>
  <c r="B82" i="3"/>
  <c r="C82" i="3"/>
  <c r="D82" i="3"/>
  <c r="E82" i="3"/>
  <c r="B83" i="3"/>
  <c r="C83" i="3"/>
  <c r="D83" i="3"/>
  <c r="E83" i="3"/>
  <c r="B84" i="3"/>
  <c r="C84" i="3"/>
  <c r="D84" i="3"/>
  <c r="E84" i="3"/>
  <c r="B85" i="3"/>
  <c r="C85" i="3"/>
  <c r="D85" i="3"/>
  <c r="E85" i="3"/>
  <c r="B86" i="3"/>
  <c r="C86" i="3"/>
  <c r="D86" i="3"/>
  <c r="E86" i="3"/>
  <c r="B87" i="3"/>
  <c r="C87" i="3"/>
  <c r="D87" i="3"/>
  <c r="E87" i="3"/>
  <c r="B88" i="3"/>
  <c r="C88" i="3"/>
  <c r="D88" i="3"/>
  <c r="E88" i="3"/>
  <c r="B89" i="3"/>
  <c r="C89" i="3"/>
  <c r="D89" i="3"/>
  <c r="E89" i="3"/>
  <c r="B90" i="3"/>
  <c r="C90" i="3"/>
  <c r="D90" i="3"/>
  <c r="E90" i="3"/>
  <c r="B91" i="3"/>
  <c r="C91" i="3"/>
  <c r="D91" i="3"/>
  <c r="E91" i="3"/>
  <c r="B92" i="3"/>
  <c r="C92" i="3"/>
  <c r="D92" i="3"/>
  <c r="E92" i="3"/>
  <c r="B93" i="3"/>
  <c r="C93" i="3"/>
  <c r="D93" i="3"/>
  <c r="E93" i="3"/>
  <c r="B94" i="3"/>
  <c r="C94" i="3"/>
  <c r="D94" i="3"/>
  <c r="E94" i="3"/>
  <c r="B95" i="3"/>
  <c r="C95" i="3"/>
  <c r="D95" i="3"/>
  <c r="E95" i="3"/>
  <c r="B96" i="3"/>
  <c r="C96" i="3"/>
  <c r="D96" i="3"/>
  <c r="E96" i="3"/>
  <c r="B97" i="3"/>
  <c r="C97" i="3"/>
  <c r="D97" i="3"/>
  <c r="E97" i="3"/>
  <c r="B98" i="3"/>
  <c r="C98" i="3"/>
  <c r="D98" i="3"/>
  <c r="E98" i="3"/>
  <c r="B99" i="3"/>
  <c r="C99" i="3"/>
  <c r="D99" i="3"/>
  <c r="E99" i="3"/>
  <c r="B100" i="3"/>
  <c r="C100" i="3"/>
  <c r="D100" i="3"/>
  <c r="E100" i="3"/>
  <c r="B101" i="3"/>
  <c r="C101" i="3"/>
  <c r="D101" i="3"/>
  <c r="E101" i="3"/>
  <c r="B102" i="3"/>
  <c r="C102" i="3"/>
  <c r="D102" i="3"/>
  <c r="E102" i="3"/>
  <c r="B103" i="3"/>
  <c r="C103" i="3"/>
  <c r="D103" i="3"/>
  <c r="E103" i="3"/>
  <c r="B104" i="3"/>
  <c r="C104" i="3"/>
  <c r="D104" i="3"/>
  <c r="E104" i="3"/>
  <c r="B105" i="3"/>
  <c r="C105" i="3"/>
  <c r="D105" i="3"/>
  <c r="E105" i="3"/>
  <c r="B106" i="3"/>
  <c r="C106" i="3"/>
  <c r="D106" i="3"/>
  <c r="E106" i="3"/>
  <c r="B107" i="3"/>
  <c r="C107" i="3"/>
  <c r="D107" i="3"/>
  <c r="E107" i="3"/>
  <c r="B108" i="3"/>
  <c r="C108" i="3"/>
  <c r="D108" i="3"/>
  <c r="E108" i="3"/>
  <c r="B109" i="3"/>
  <c r="C109" i="3"/>
  <c r="D109" i="3"/>
  <c r="E109" i="3"/>
  <c r="B110" i="3"/>
  <c r="C110" i="3"/>
  <c r="D110" i="3"/>
  <c r="E110" i="3"/>
  <c r="E5" i="3"/>
  <c r="C5" i="3"/>
  <c r="D5" i="3"/>
  <c r="C7" i="26"/>
  <c r="B7" i="26"/>
  <c r="A7" i="26"/>
  <c r="V6" i="26"/>
  <c r="U6" i="26"/>
  <c r="T6" i="26"/>
  <c r="S6" i="26"/>
  <c r="R6" i="26"/>
  <c r="Q6" i="26"/>
  <c r="P6" i="26"/>
  <c r="O6" i="26"/>
  <c r="N6" i="26"/>
  <c r="M6" i="26"/>
  <c r="L6" i="26"/>
  <c r="K6" i="26"/>
  <c r="J6" i="26"/>
  <c r="I6" i="26"/>
  <c r="H6" i="26"/>
  <c r="G6" i="26"/>
  <c r="F6" i="26"/>
  <c r="E6" i="26"/>
  <c r="D6" i="26"/>
  <c r="E1" i="5" l="1"/>
  <c r="G6" i="4"/>
  <c r="G7" i="4"/>
  <c r="G8" i="4"/>
  <c r="G9" i="4"/>
  <c r="G10" i="4"/>
  <c r="G11" i="4"/>
  <c r="G12" i="4"/>
  <c r="G13" i="4"/>
  <c r="G14" i="4"/>
  <c r="G15" i="4"/>
  <c r="G16" i="4"/>
  <c r="G17" i="4"/>
  <c r="G18" i="4"/>
  <c r="G19" i="4"/>
  <c r="G20" i="4"/>
  <c r="G21" i="4"/>
  <c r="G22" i="4"/>
  <c r="G23" i="4"/>
  <c r="A4" i="5"/>
  <c r="E4" i="5"/>
  <c r="D4" i="5"/>
  <c r="C4" i="5"/>
  <c r="B5" i="3"/>
  <c r="G5" i="4"/>
  <c r="G4" i="4"/>
  <c r="R8" i="3" l="1"/>
  <c r="T8" i="3"/>
  <c r="M8" i="3"/>
  <c r="U8" i="3"/>
  <c r="O8" i="3"/>
  <c r="L8" i="3"/>
  <c r="G8" i="3"/>
  <c r="W8" i="3"/>
  <c r="V8" i="3"/>
  <c r="N8" i="3"/>
  <c r="I8" i="3"/>
  <c r="K8" i="3"/>
  <c r="H8" i="3"/>
  <c r="P8" i="3"/>
  <c r="J8" i="3"/>
  <c r="X8" i="3"/>
  <c r="Q8" i="3"/>
  <c r="S8" i="3"/>
  <c r="L12" i="3"/>
  <c r="V12" i="3"/>
  <c r="H12" i="3"/>
  <c r="T12" i="3"/>
  <c r="M12" i="3"/>
  <c r="R12" i="3"/>
  <c r="K12" i="3"/>
  <c r="W12" i="3"/>
  <c r="I12" i="3"/>
  <c r="N12" i="3"/>
  <c r="S12" i="3"/>
  <c r="U12" i="3"/>
  <c r="Q12" i="3"/>
  <c r="P12" i="3"/>
  <c r="J12" i="3"/>
  <c r="X12" i="3"/>
  <c r="O12" i="3"/>
  <c r="S16" i="3"/>
  <c r="O16" i="3"/>
  <c r="W16" i="3"/>
  <c r="L16" i="3"/>
  <c r="N16" i="3"/>
  <c r="M16" i="3"/>
  <c r="H16" i="3"/>
  <c r="X16" i="3"/>
  <c r="G16" i="3"/>
  <c r="V16" i="3"/>
  <c r="U16" i="3"/>
  <c r="T16" i="3"/>
  <c r="P16" i="3"/>
  <c r="I16" i="3"/>
  <c r="Q16" i="3"/>
  <c r="K16" i="3"/>
  <c r="J16" i="3"/>
  <c r="R16" i="3"/>
  <c r="S20" i="3"/>
  <c r="N20" i="3"/>
  <c r="V20" i="3"/>
  <c r="H20" i="3"/>
  <c r="P20" i="3"/>
  <c r="L20" i="3"/>
  <c r="G20" i="3"/>
  <c r="X20" i="3"/>
  <c r="W20" i="3"/>
  <c r="U20" i="3"/>
  <c r="T20" i="3"/>
  <c r="O20" i="3"/>
  <c r="M20" i="3"/>
  <c r="I20" i="3"/>
  <c r="J20" i="3"/>
  <c r="K20" i="3"/>
  <c r="Q20" i="3"/>
  <c r="R20" i="3"/>
  <c r="U24" i="3"/>
  <c r="Q24" i="3"/>
  <c r="P24" i="3"/>
  <c r="X24" i="3"/>
  <c r="J24" i="3"/>
  <c r="I24" i="3"/>
  <c r="W24" i="3"/>
  <c r="R24" i="3"/>
  <c r="G24" i="3"/>
  <c r="N24" i="3"/>
  <c r="H24" i="3"/>
  <c r="V24" i="3"/>
  <c r="O24" i="3"/>
  <c r="K24" i="3"/>
  <c r="M24" i="3"/>
  <c r="L24" i="3"/>
  <c r="T24" i="3"/>
  <c r="S24" i="3"/>
  <c r="S28" i="3"/>
  <c r="R28" i="3"/>
  <c r="I28" i="3"/>
  <c r="Q28" i="3"/>
  <c r="H28" i="3"/>
  <c r="W28" i="3"/>
  <c r="N28" i="3"/>
  <c r="V28" i="3"/>
  <c r="M28" i="3"/>
  <c r="U28" i="3"/>
  <c r="L28" i="3"/>
  <c r="T28" i="3"/>
  <c r="J28" i="3"/>
  <c r="X28" i="3"/>
  <c r="P28" i="3"/>
  <c r="O28" i="3"/>
  <c r="G28" i="3"/>
  <c r="K28" i="3"/>
  <c r="K32" i="3"/>
  <c r="U32" i="3"/>
  <c r="W32" i="3"/>
  <c r="R32" i="3"/>
  <c r="G32" i="3"/>
  <c r="M32" i="3"/>
  <c r="J32" i="3"/>
  <c r="P32" i="3"/>
  <c r="I32" i="3"/>
  <c r="N32" i="3"/>
  <c r="O32" i="3"/>
  <c r="L32" i="3"/>
  <c r="X32" i="3"/>
  <c r="V32" i="3"/>
  <c r="S32" i="3"/>
  <c r="H32" i="3"/>
  <c r="Q32" i="3"/>
  <c r="T32" i="3"/>
  <c r="W36" i="3"/>
  <c r="P36" i="3"/>
  <c r="Q36" i="3"/>
  <c r="S36" i="3"/>
  <c r="N36" i="3"/>
  <c r="V36" i="3"/>
  <c r="O36" i="3"/>
  <c r="K36" i="3"/>
  <c r="X36" i="3"/>
  <c r="H36" i="3"/>
  <c r="R36" i="3"/>
  <c r="G36" i="3"/>
  <c r="I36" i="3"/>
  <c r="U36" i="3"/>
  <c r="M36" i="3"/>
  <c r="T36" i="3"/>
  <c r="L36" i="3"/>
  <c r="U40" i="3"/>
  <c r="H40" i="3"/>
  <c r="I40" i="3"/>
  <c r="K40" i="3"/>
  <c r="W40" i="3"/>
  <c r="V40" i="3"/>
  <c r="N40" i="3"/>
  <c r="G40" i="3"/>
  <c r="T40" i="3"/>
  <c r="M40" i="3"/>
  <c r="S40" i="3"/>
  <c r="L40" i="3"/>
  <c r="X40" i="3"/>
  <c r="J40" i="3"/>
  <c r="R40" i="3"/>
  <c r="Q40" i="3"/>
  <c r="O40" i="3"/>
  <c r="P44" i="3"/>
  <c r="L44" i="3"/>
  <c r="K44" i="3"/>
  <c r="X44" i="3"/>
  <c r="R44" i="3"/>
  <c r="N44" i="3"/>
  <c r="S44" i="3"/>
  <c r="O44" i="3"/>
  <c r="G44" i="3"/>
  <c r="M44" i="3"/>
  <c r="V44" i="3"/>
  <c r="Q44" i="3"/>
  <c r="H44" i="3"/>
  <c r="I44" i="3"/>
  <c r="T44" i="3"/>
  <c r="W44" i="3"/>
  <c r="U44" i="3"/>
  <c r="J44" i="3"/>
  <c r="X48" i="3"/>
  <c r="V48" i="3"/>
  <c r="T48" i="3"/>
  <c r="L48" i="3"/>
  <c r="J48" i="3"/>
  <c r="H48" i="3"/>
  <c r="N48" i="3"/>
  <c r="O48" i="3"/>
  <c r="G48" i="3"/>
  <c r="R48" i="3"/>
  <c r="M48" i="3"/>
  <c r="Q48" i="3"/>
  <c r="I48" i="3"/>
  <c r="W48" i="3"/>
  <c r="U48" i="3"/>
  <c r="K48" i="3"/>
  <c r="P48" i="3"/>
  <c r="S48" i="3"/>
  <c r="L52" i="3"/>
  <c r="T52" i="3"/>
  <c r="S52" i="3"/>
  <c r="R52" i="3"/>
  <c r="J52" i="3"/>
  <c r="H52" i="3"/>
  <c r="V52" i="3"/>
  <c r="I52" i="3"/>
  <c r="U52" i="3"/>
  <c r="P52" i="3"/>
  <c r="M52" i="3"/>
  <c r="Q52" i="3"/>
  <c r="K52" i="3"/>
  <c r="W52" i="3"/>
  <c r="X52" i="3"/>
  <c r="O52" i="3"/>
  <c r="G52" i="3"/>
  <c r="N52" i="3"/>
  <c r="U56" i="3"/>
  <c r="H56" i="3"/>
  <c r="I56" i="3"/>
  <c r="K56" i="3"/>
  <c r="W56" i="3"/>
  <c r="V56" i="3"/>
  <c r="T56" i="3"/>
  <c r="P56" i="3"/>
  <c r="M56" i="3"/>
  <c r="L56" i="3"/>
  <c r="N56" i="3"/>
  <c r="X56" i="3"/>
  <c r="J56" i="3"/>
  <c r="S56" i="3"/>
  <c r="Q56" i="3"/>
  <c r="R56" i="3"/>
  <c r="O56" i="3"/>
  <c r="P60" i="3"/>
  <c r="R60" i="3"/>
  <c r="G60" i="3"/>
  <c r="X60" i="3"/>
  <c r="Q60" i="3"/>
  <c r="L60" i="3"/>
  <c r="S60" i="3"/>
  <c r="I60" i="3"/>
  <c r="N60" i="3"/>
  <c r="O60" i="3"/>
  <c r="J60" i="3"/>
  <c r="H60" i="3"/>
  <c r="V60" i="3"/>
  <c r="W60" i="3"/>
  <c r="U60" i="3"/>
  <c r="M60" i="3"/>
  <c r="T60" i="3"/>
  <c r="K60" i="3"/>
  <c r="R64" i="3"/>
  <c r="K64" i="3"/>
  <c r="P64" i="3"/>
  <c r="G64" i="3"/>
  <c r="S64" i="3"/>
  <c r="Q64" i="3"/>
  <c r="U64" i="3"/>
  <c r="I64" i="3"/>
  <c r="M64" i="3"/>
  <c r="O64" i="3"/>
  <c r="L64" i="3"/>
  <c r="H64" i="3"/>
  <c r="W64" i="3"/>
  <c r="V64" i="3"/>
  <c r="N64" i="3"/>
  <c r="J64" i="3"/>
  <c r="X64" i="3"/>
  <c r="T64" i="3"/>
  <c r="R68" i="3"/>
  <c r="P68" i="3"/>
  <c r="K68" i="3"/>
  <c r="N68" i="3"/>
  <c r="H68" i="3"/>
  <c r="W68" i="3"/>
  <c r="T68" i="3"/>
  <c r="X68" i="3"/>
  <c r="O68" i="3"/>
  <c r="L68" i="3"/>
  <c r="V68" i="3"/>
  <c r="J68" i="3"/>
  <c r="Q68" i="3"/>
  <c r="I68" i="3"/>
  <c r="G68" i="3"/>
  <c r="U68" i="3"/>
  <c r="M68" i="3"/>
  <c r="S68" i="3"/>
  <c r="W72" i="3"/>
  <c r="U72" i="3"/>
  <c r="J72" i="3"/>
  <c r="Q72" i="3"/>
  <c r="X72" i="3"/>
  <c r="I72" i="3"/>
  <c r="V72" i="3"/>
  <c r="H72" i="3"/>
  <c r="T72" i="3"/>
  <c r="R72" i="3"/>
  <c r="P72" i="3"/>
  <c r="N72" i="3"/>
  <c r="M72" i="3"/>
  <c r="L72" i="3"/>
  <c r="G72" i="3"/>
  <c r="O72" i="3"/>
  <c r="K72" i="3"/>
  <c r="S72" i="3"/>
  <c r="W76" i="3"/>
  <c r="P76" i="3"/>
  <c r="V76" i="3"/>
  <c r="L76" i="3"/>
  <c r="Q76" i="3"/>
  <c r="N76" i="3"/>
  <c r="M76" i="3"/>
  <c r="J76" i="3"/>
  <c r="X76" i="3"/>
  <c r="I76" i="3"/>
  <c r="U76" i="3"/>
  <c r="H76" i="3"/>
  <c r="T76" i="3"/>
  <c r="R76" i="3"/>
  <c r="S76" i="3"/>
  <c r="O76" i="3"/>
  <c r="K76" i="3"/>
  <c r="G76" i="3"/>
  <c r="W80" i="3"/>
  <c r="U80" i="3"/>
  <c r="J80" i="3"/>
  <c r="Q80" i="3"/>
  <c r="X80" i="3"/>
  <c r="I80" i="3"/>
  <c r="V80" i="3"/>
  <c r="H80" i="3"/>
  <c r="T80" i="3"/>
  <c r="R80" i="3"/>
  <c r="P80" i="3"/>
  <c r="N80" i="3"/>
  <c r="M80" i="3"/>
  <c r="L80" i="3"/>
  <c r="K80" i="3"/>
  <c r="S80" i="3"/>
  <c r="G80" i="3"/>
  <c r="O80" i="3"/>
  <c r="W84" i="3"/>
  <c r="P84" i="3"/>
  <c r="V84" i="3"/>
  <c r="L84" i="3"/>
  <c r="Q84" i="3"/>
  <c r="N84" i="3"/>
  <c r="M84" i="3"/>
  <c r="J84" i="3"/>
  <c r="X84" i="3"/>
  <c r="I84" i="3"/>
  <c r="U84" i="3"/>
  <c r="H84" i="3"/>
  <c r="T84" i="3"/>
  <c r="R84" i="3"/>
  <c r="S84" i="3"/>
  <c r="K84" i="3"/>
  <c r="G84" i="3"/>
  <c r="O84" i="3"/>
  <c r="W88" i="3"/>
  <c r="N88" i="3"/>
  <c r="U88" i="3"/>
  <c r="J88" i="3"/>
  <c r="R88" i="3"/>
  <c r="H88" i="3"/>
  <c r="Q88" i="3"/>
  <c r="P88" i="3"/>
  <c r="M88" i="3"/>
  <c r="I88" i="3"/>
  <c r="T88" i="3"/>
  <c r="L88" i="3"/>
  <c r="X88" i="3"/>
  <c r="V88" i="3"/>
  <c r="K88" i="3"/>
  <c r="S88" i="3"/>
  <c r="O88" i="3"/>
  <c r="G88" i="3"/>
  <c r="W92" i="3"/>
  <c r="T92" i="3"/>
  <c r="I92" i="3"/>
  <c r="P92" i="3"/>
  <c r="X92" i="3"/>
  <c r="M92" i="3"/>
  <c r="V92" i="3"/>
  <c r="L92" i="3"/>
  <c r="Q92" i="3"/>
  <c r="R92" i="3"/>
  <c r="U92" i="3"/>
  <c r="N92" i="3"/>
  <c r="J92" i="3"/>
  <c r="H92" i="3"/>
  <c r="S92" i="3"/>
  <c r="O92" i="3"/>
  <c r="K92" i="3"/>
  <c r="G92" i="3"/>
  <c r="W96" i="3"/>
  <c r="N96" i="3"/>
  <c r="U96" i="3"/>
  <c r="J96" i="3"/>
  <c r="R96" i="3"/>
  <c r="H96" i="3"/>
  <c r="Q96" i="3"/>
  <c r="P96" i="3"/>
  <c r="M96" i="3"/>
  <c r="I96" i="3"/>
  <c r="T96" i="3"/>
  <c r="L96" i="3"/>
  <c r="X96" i="3"/>
  <c r="V96" i="3"/>
  <c r="K96" i="3"/>
  <c r="G96" i="3"/>
  <c r="S96" i="3"/>
  <c r="O96" i="3"/>
  <c r="T100" i="3"/>
  <c r="X100" i="3"/>
  <c r="N100" i="3"/>
  <c r="U100" i="3"/>
  <c r="I100" i="3"/>
  <c r="Q100" i="3"/>
  <c r="G100" i="3"/>
  <c r="P100" i="3"/>
  <c r="R100" i="3"/>
  <c r="M100" i="3"/>
  <c r="J100" i="3"/>
  <c r="H100" i="3"/>
  <c r="V100" i="3"/>
  <c r="W100" i="3"/>
  <c r="O100" i="3"/>
  <c r="S100" i="3"/>
  <c r="L100" i="3"/>
  <c r="K100" i="3"/>
  <c r="T104" i="3"/>
  <c r="V104" i="3"/>
  <c r="J104" i="3"/>
  <c r="Q104" i="3"/>
  <c r="G104" i="3"/>
  <c r="P104" i="3"/>
  <c r="O104" i="3"/>
  <c r="X104" i="3"/>
  <c r="N104" i="3"/>
  <c r="U104" i="3"/>
  <c r="M104" i="3"/>
  <c r="I104" i="3"/>
  <c r="H104" i="3"/>
  <c r="W104" i="3"/>
  <c r="R104" i="3"/>
  <c r="K104" i="3"/>
  <c r="S104" i="3"/>
  <c r="L104" i="3"/>
  <c r="T108" i="3"/>
  <c r="U108" i="3"/>
  <c r="I108" i="3"/>
  <c r="P108" i="3"/>
  <c r="O108" i="3"/>
  <c r="X108" i="3"/>
  <c r="N108" i="3"/>
  <c r="W108" i="3"/>
  <c r="M108" i="3"/>
  <c r="V108" i="3"/>
  <c r="R108" i="3"/>
  <c r="Q108" i="3"/>
  <c r="J108" i="3"/>
  <c r="H108" i="3"/>
  <c r="G108" i="3"/>
  <c r="S108" i="3"/>
  <c r="L108" i="3"/>
  <c r="K108" i="3"/>
  <c r="Q9" i="3"/>
  <c r="K9" i="3"/>
  <c r="O9" i="3"/>
  <c r="U9" i="3"/>
  <c r="P9" i="3"/>
  <c r="M9" i="3"/>
  <c r="R9" i="3"/>
  <c r="W9" i="3"/>
  <c r="V9" i="3"/>
  <c r="H9" i="3"/>
  <c r="N9" i="3"/>
  <c r="S9" i="3"/>
  <c r="T9" i="3"/>
  <c r="J9" i="3"/>
  <c r="X9" i="3"/>
  <c r="G9" i="3"/>
  <c r="I9" i="3"/>
  <c r="J13" i="3"/>
  <c r="T13" i="3"/>
  <c r="I13" i="3"/>
  <c r="H13" i="3"/>
  <c r="X13" i="3"/>
  <c r="S13" i="3"/>
  <c r="R13" i="3"/>
  <c r="Q13" i="3"/>
  <c r="L13" i="3"/>
  <c r="N13" i="3"/>
  <c r="W13" i="3"/>
  <c r="P13" i="3"/>
  <c r="O13" i="3"/>
  <c r="K13" i="3"/>
  <c r="U13" i="3"/>
  <c r="M13" i="3"/>
  <c r="G13" i="3"/>
  <c r="P17" i="3"/>
  <c r="W17" i="3"/>
  <c r="N17" i="3"/>
  <c r="I17" i="3"/>
  <c r="K17" i="3"/>
  <c r="R17" i="3"/>
  <c r="S17" i="3"/>
  <c r="O17" i="3"/>
  <c r="G17" i="3"/>
  <c r="V17" i="3"/>
  <c r="U17" i="3"/>
  <c r="T17" i="3"/>
  <c r="H17" i="3"/>
  <c r="Q17" i="3"/>
  <c r="J17" i="3"/>
  <c r="X17" i="3"/>
  <c r="U21" i="3"/>
  <c r="R21" i="3"/>
  <c r="Q21" i="3"/>
  <c r="N21" i="3"/>
  <c r="V21" i="3"/>
  <c r="H21" i="3"/>
  <c r="J21" i="3"/>
  <c r="I21" i="3"/>
  <c r="G21" i="3"/>
  <c r="X21" i="3"/>
  <c r="W21" i="3"/>
  <c r="P21" i="3"/>
  <c r="O21" i="3"/>
  <c r="T21" i="3"/>
  <c r="S21" i="3"/>
  <c r="L21" i="3"/>
  <c r="M21" i="3"/>
  <c r="K21" i="3"/>
  <c r="R25" i="3"/>
  <c r="N25" i="3"/>
  <c r="X25" i="3"/>
  <c r="O25" i="3"/>
  <c r="G25" i="3"/>
  <c r="S25" i="3"/>
  <c r="V25" i="3"/>
  <c r="I25" i="3"/>
  <c r="L25" i="3"/>
  <c r="J25" i="3"/>
  <c r="U25" i="3"/>
  <c r="Q25" i="3"/>
  <c r="P25" i="3"/>
  <c r="H25" i="3"/>
  <c r="K25" i="3"/>
  <c r="W25" i="3"/>
  <c r="M25" i="3"/>
  <c r="T25" i="3"/>
  <c r="U29" i="3"/>
  <c r="R29" i="3"/>
  <c r="G29" i="3"/>
  <c r="Q29" i="3"/>
  <c r="N29" i="3"/>
  <c r="X29" i="3"/>
  <c r="J29" i="3"/>
  <c r="W29" i="3"/>
  <c r="I29" i="3"/>
  <c r="V29" i="3"/>
  <c r="H29" i="3"/>
  <c r="O29" i="3"/>
  <c r="P29" i="3"/>
  <c r="L29" i="3"/>
  <c r="K29" i="3"/>
  <c r="S29" i="3"/>
  <c r="T29" i="3"/>
  <c r="M29" i="3"/>
  <c r="M33" i="3"/>
  <c r="O33" i="3"/>
  <c r="J33" i="3"/>
  <c r="W33" i="3"/>
  <c r="H33" i="3"/>
  <c r="R33" i="3"/>
  <c r="K33" i="3"/>
  <c r="L33" i="3"/>
  <c r="G33" i="3"/>
  <c r="S33" i="3"/>
  <c r="U33" i="3"/>
  <c r="X33" i="3"/>
  <c r="N33" i="3"/>
  <c r="V33" i="3"/>
  <c r="Q33" i="3"/>
  <c r="I33" i="3"/>
  <c r="P33" i="3"/>
  <c r="T37" i="3"/>
  <c r="O37" i="3"/>
  <c r="N37" i="3"/>
  <c r="K37" i="3"/>
  <c r="X37" i="3"/>
  <c r="H37" i="3"/>
  <c r="V37" i="3"/>
  <c r="G37" i="3"/>
  <c r="S37" i="3"/>
  <c r="R37" i="3"/>
  <c r="P37" i="3"/>
  <c r="W37" i="3"/>
  <c r="J37" i="3"/>
  <c r="M37" i="3"/>
  <c r="Q37" i="3"/>
  <c r="I37" i="3"/>
  <c r="L37" i="3"/>
  <c r="U37" i="3"/>
  <c r="U41" i="3"/>
  <c r="X41" i="3"/>
  <c r="L41" i="3"/>
  <c r="W41" i="3"/>
  <c r="J41" i="3"/>
  <c r="V41" i="3"/>
  <c r="H41" i="3"/>
  <c r="T41" i="3"/>
  <c r="G41" i="3"/>
  <c r="R41" i="3"/>
  <c r="P41" i="3"/>
  <c r="O41" i="3"/>
  <c r="N41" i="3"/>
  <c r="Q41" i="3"/>
  <c r="S41" i="3"/>
  <c r="M41" i="3"/>
  <c r="K41" i="3"/>
  <c r="U45" i="3"/>
  <c r="N45" i="3"/>
  <c r="X45" i="3"/>
  <c r="L45" i="3"/>
  <c r="W45" i="3"/>
  <c r="J45" i="3"/>
  <c r="V45" i="3"/>
  <c r="H45" i="3"/>
  <c r="T45" i="3"/>
  <c r="G45" i="3"/>
  <c r="R45" i="3"/>
  <c r="P45" i="3"/>
  <c r="O45" i="3"/>
  <c r="I45" i="3"/>
  <c r="S45" i="3"/>
  <c r="Q45" i="3"/>
  <c r="K45" i="3"/>
  <c r="M45" i="3"/>
  <c r="U49" i="3"/>
  <c r="V49" i="3"/>
  <c r="H49" i="3"/>
  <c r="T49" i="3"/>
  <c r="G49" i="3"/>
  <c r="R49" i="3"/>
  <c r="P49" i="3"/>
  <c r="O49" i="3"/>
  <c r="N49" i="3"/>
  <c r="X49" i="3"/>
  <c r="L49" i="3"/>
  <c r="W49" i="3"/>
  <c r="J49" i="3"/>
  <c r="I49" i="3"/>
  <c r="Q49" i="3"/>
  <c r="S49" i="3"/>
  <c r="M49" i="3"/>
  <c r="K49" i="3"/>
  <c r="U53" i="3"/>
  <c r="O53" i="3"/>
  <c r="N53" i="3"/>
  <c r="X53" i="3"/>
  <c r="L53" i="3"/>
  <c r="W53" i="3"/>
  <c r="J53" i="3"/>
  <c r="V53" i="3"/>
  <c r="H53" i="3"/>
  <c r="T53" i="3"/>
  <c r="G53" i="3"/>
  <c r="R53" i="3"/>
  <c r="P53" i="3"/>
  <c r="S53" i="3"/>
  <c r="I53" i="3"/>
  <c r="Q53" i="3"/>
  <c r="K53" i="3"/>
  <c r="M53" i="3"/>
  <c r="U57" i="3"/>
  <c r="V57" i="3"/>
  <c r="H57" i="3"/>
  <c r="P57" i="3"/>
  <c r="L57" i="3"/>
  <c r="J57" i="3"/>
  <c r="X57" i="3"/>
  <c r="G57" i="3"/>
  <c r="W57" i="3"/>
  <c r="T57" i="3"/>
  <c r="R57" i="3"/>
  <c r="O57" i="3"/>
  <c r="N57" i="3"/>
  <c r="Q57" i="3"/>
  <c r="S57" i="3"/>
  <c r="I57" i="3"/>
  <c r="M57" i="3"/>
  <c r="K57" i="3"/>
  <c r="U61" i="3"/>
  <c r="P61" i="3"/>
  <c r="X61" i="3"/>
  <c r="L61" i="3"/>
  <c r="H61" i="3"/>
  <c r="W61" i="3"/>
  <c r="G61" i="3"/>
  <c r="V61" i="3"/>
  <c r="F61" i="3"/>
  <c r="T61" i="3"/>
  <c r="R61" i="3"/>
  <c r="O61" i="3"/>
  <c r="N61" i="3"/>
  <c r="J61" i="3"/>
  <c r="S61" i="3"/>
  <c r="I61" i="3"/>
  <c r="K61" i="3"/>
  <c r="Q61" i="3"/>
  <c r="U65" i="3"/>
  <c r="O65" i="3"/>
  <c r="W65" i="3"/>
  <c r="J65" i="3"/>
  <c r="L65" i="3"/>
  <c r="H65" i="3"/>
  <c r="X65" i="3"/>
  <c r="G65" i="3"/>
  <c r="V65" i="3"/>
  <c r="T65" i="3"/>
  <c r="R65" i="3"/>
  <c r="P65" i="3"/>
  <c r="N65" i="3"/>
  <c r="Q65" i="3"/>
  <c r="S65" i="3"/>
  <c r="M65" i="3"/>
  <c r="I65" i="3"/>
  <c r="U69" i="3"/>
  <c r="N69" i="3"/>
  <c r="V69" i="3"/>
  <c r="H69" i="3"/>
  <c r="L69" i="3"/>
  <c r="J69" i="3"/>
  <c r="X69" i="3"/>
  <c r="G69" i="3"/>
  <c r="W69" i="3"/>
  <c r="T69" i="3"/>
  <c r="R69" i="3"/>
  <c r="P69" i="3"/>
  <c r="O69" i="3"/>
  <c r="S69" i="3"/>
  <c r="I69" i="3"/>
  <c r="K69" i="3"/>
  <c r="M69" i="3"/>
  <c r="Q69" i="3"/>
  <c r="S73" i="3"/>
  <c r="V73" i="3"/>
  <c r="L73" i="3"/>
  <c r="R73" i="3"/>
  <c r="H73" i="3"/>
  <c r="Q73" i="3"/>
  <c r="P73" i="3"/>
  <c r="N73" i="3"/>
  <c r="M73" i="3"/>
  <c r="J73" i="3"/>
  <c r="X73" i="3"/>
  <c r="I73" i="3"/>
  <c r="U73" i="3"/>
  <c r="T73" i="3"/>
  <c r="O73" i="3"/>
  <c r="W73" i="3"/>
  <c r="K73" i="3"/>
  <c r="G73" i="3"/>
  <c r="S77" i="3"/>
  <c r="Q77" i="3"/>
  <c r="X77" i="3"/>
  <c r="M77" i="3"/>
  <c r="L77" i="3"/>
  <c r="J77" i="3"/>
  <c r="V77" i="3"/>
  <c r="I77" i="3"/>
  <c r="U77" i="3"/>
  <c r="H77" i="3"/>
  <c r="T77" i="3"/>
  <c r="R77" i="3"/>
  <c r="P77" i="3"/>
  <c r="N77" i="3"/>
  <c r="G77" i="3"/>
  <c r="K77" i="3"/>
  <c r="W77" i="3"/>
  <c r="O77" i="3"/>
  <c r="S81" i="3"/>
  <c r="V81" i="3"/>
  <c r="L81" i="3"/>
  <c r="R81" i="3"/>
  <c r="H81" i="3"/>
  <c r="Q81" i="3"/>
  <c r="P81" i="3"/>
  <c r="N81" i="3"/>
  <c r="M81" i="3"/>
  <c r="J81" i="3"/>
  <c r="X81" i="3"/>
  <c r="I81" i="3"/>
  <c r="U81" i="3"/>
  <c r="T81" i="3"/>
  <c r="O81" i="3"/>
  <c r="G81" i="3"/>
  <c r="W81" i="3"/>
  <c r="S85" i="3"/>
  <c r="V85" i="3"/>
  <c r="Q85" i="3"/>
  <c r="P85" i="3"/>
  <c r="X85" i="3"/>
  <c r="M85" i="3"/>
  <c r="L85" i="3"/>
  <c r="J85" i="3"/>
  <c r="I85" i="3"/>
  <c r="H85" i="3"/>
  <c r="U85" i="3"/>
  <c r="T85" i="3"/>
  <c r="R85" i="3"/>
  <c r="N85" i="3"/>
  <c r="G85" i="3"/>
  <c r="O85" i="3"/>
  <c r="K85" i="3"/>
  <c r="S89" i="3"/>
  <c r="P89" i="3"/>
  <c r="V89" i="3"/>
  <c r="L89" i="3"/>
  <c r="T89" i="3"/>
  <c r="I89" i="3"/>
  <c r="R89" i="3"/>
  <c r="H89" i="3"/>
  <c r="Q89" i="3"/>
  <c r="N89" i="3"/>
  <c r="J89" i="3"/>
  <c r="X89" i="3"/>
  <c r="U89" i="3"/>
  <c r="M89" i="3"/>
  <c r="O89" i="3"/>
  <c r="W89" i="3"/>
  <c r="K89" i="3"/>
  <c r="S93" i="3"/>
  <c r="U93" i="3"/>
  <c r="J93" i="3"/>
  <c r="Q93" i="3"/>
  <c r="N93" i="3"/>
  <c r="X93" i="3"/>
  <c r="M93" i="3"/>
  <c r="T93" i="3"/>
  <c r="I93" i="3"/>
  <c r="H93" i="3"/>
  <c r="V93" i="3"/>
  <c r="R93" i="3"/>
  <c r="P93" i="3"/>
  <c r="L93" i="3"/>
  <c r="G93" i="3"/>
  <c r="W93" i="3"/>
  <c r="O93" i="3"/>
  <c r="K93" i="3"/>
  <c r="S97" i="3"/>
  <c r="P97" i="3"/>
  <c r="V97" i="3"/>
  <c r="L97" i="3"/>
  <c r="T97" i="3"/>
  <c r="I97" i="3"/>
  <c r="R97" i="3"/>
  <c r="H97" i="3"/>
  <c r="X97" i="3"/>
  <c r="Q97" i="3"/>
  <c r="N97" i="3"/>
  <c r="J97" i="3"/>
  <c r="U97" i="3"/>
  <c r="M97" i="3"/>
  <c r="O97" i="3"/>
  <c r="G97" i="3"/>
  <c r="W97" i="3"/>
  <c r="K97" i="3"/>
  <c r="V101" i="3"/>
  <c r="Q101" i="3"/>
  <c r="R101" i="3"/>
  <c r="W101" i="3"/>
  <c r="J101" i="3"/>
  <c r="O101" i="3"/>
  <c r="M101" i="3"/>
  <c r="T101" i="3"/>
  <c r="G101" i="3"/>
  <c r="L101" i="3"/>
  <c r="I101" i="3"/>
  <c r="S101" i="3"/>
  <c r="N101" i="3"/>
  <c r="X101" i="3"/>
  <c r="K101" i="3"/>
  <c r="U101" i="3"/>
  <c r="H101" i="3"/>
  <c r="P101" i="3"/>
  <c r="U105" i="3"/>
  <c r="K105" i="3"/>
  <c r="I105" i="3"/>
  <c r="V105" i="3"/>
  <c r="S105" i="3"/>
  <c r="L105" i="3"/>
  <c r="O105" i="3"/>
  <c r="N105" i="3"/>
  <c r="X105" i="3"/>
  <c r="Q105" i="3"/>
  <c r="R105" i="3"/>
  <c r="P105" i="3"/>
  <c r="W105" i="3"/>
  <c r="H105" i="3"/>
  <c r="G105" i="3"/>
  <c r="M105" i="3"/>
  <c r="T105" i="3"/>
  <c r="J105" i="3"/>
  <c r="V109" i="3"/>
  <c r="R109" i="3"/>
  <c r="Q109" i="3"/>
  <c r="I109" i="3"/>
  <c r="W109" i="3"/>
  <c r="S109" i="3"/>
  <c r="K109" i="3"/>
  <c r="L109" i="3"/>
  <c r="O109" i="3"/>
  <c r="M109" i="3"/>
  <c r="N109" i="3"/>
  <c r="J109" i="3"/>
  <c r="X109" i="3"/>
  <c r="T109" i="3"/>
  <c r="U109" i="3"/>
  <c r="G109" i="3"/>
  <c r="P109" i="3"/>
  <c r="S6" i="3"/>
  <c r="T6" i="3"/>
  <c r="M6" i="3"/>
  <c r="V6" i="3"/>
  <c r="U6" i="3"/>
  <c r="O6" i="3"/>
  <c r="N6" i="3"/>
  <c r="G6" i="3"/>
  <c r="W6" i="3"/>
  <c r="L6" i="3"/>
  <c r="P6" i="3"/>
  <c r="J6" i="3"/>
  <c r="Q6" i="3"/>
  <c r="H6" i="3"/>
  <c r="K6" i="3"/>
  <c r="X6" i="3"/>
  <c r="R6" i="3"/>
  <c r="I6" i="3"/>
  <c r="L10" i="3"/>
  <c r="K10" i="3"/>
  <c r="U10" i="3"/>
  <c r="R10" i="3"/>
  <c r="M10" i="3"/>
  <c r="J10" i="3"/>
  <c r="V10" i="3"/>
  <c r="T10" i="3"/>
  <c r="S10" i="3"/>
  <c r="G10" i="3"/>
  <c r="P10" i="3"/>
  <c r="H10" i="3"/>
  <c r="Q10" i="3"/>
  <c r="I10" i="3"/>
  <c r="X10" i="3"/>
  <c r="W10" i="3"/>
  <c r="N10" i="3"/>
  <c r="S14" i="3"/>
  <c r="U14" i="3"/>
  <c r="G14" i="3"/>
  <c r="O14" i="3"/>
  <c r="X14" i="3"/>
  <c r="H14" i="3"/>
  <c r="W14" i="3"/>
  <c r="V14" i="3"/>
  <c r="T14" i="3"/>
  <c r="P14" i="3"/>
  <c r="L14" i="3"/>
  <c r="N14" i="3"/>
  <c r="M14" i="3"/>
  <c r="Q14" i="3"/>
  <c r="R14" i="3"/>
  <c r="I14" i="3"/>
  <c r="J14" i="3"/>
  <c r="K14" i="3"/>
  <c r="S18" i="3"/>
  <c r="W18" i="3"/>
  <c r="T18" i="3"/>
  <c r="N18" i="3"/>
  <c r="L18" i="3"/>
  <c r="H18" i="3"/>
  <c r="X18" i="3"/>
  <c r="G18" i="3"/>
  <c r="V18" i="3"/>
  <c r="U18" i="3"/>
  <c r="P18" i="3"/>
  <c r="O18" i="3"/>
  <c r="M18" i="3"/>
  <c r="R18" i="3"/>
  <c r="K18" i="3"/>
  <c r="I18" i="3"/>
  <c r="Q18" i="3"/>
  <c r="J18" i="3"/>
  <c r="T22" i="3"/>
  <c r="V22" i="3"/>
  <c r="L22" i="3"/>
  <c r="Q22" i="3"/>
  <c r="M22" i="3"/>
  <c r="S22" i="3"/>
  <c r="K22" i="3"/>
  <c r="W22" i="3"/>
  <c r="R22" i="3"/>
  <c r="X22" i="3"/>
  <c r="H22" i="3"/>
  <c r="G22" i="3"/>
  <c r="O22" i="3"/>
  <c r="N22" i="3"/>
  <c r="I22" i="3"/>
  <c r="P22" i="3"/>
  <c r="U22" i="3"/>
  <c r="J22" i="3"/>
  <c r="U26" i="3"/>
  <c r="R26" i="3"/>
  <c r="G26" i="3"/>
  <c r="Q26" i="3"/>
  <c r="N26" i="3"/>
  <c r="X26" i="3"/>
  <c r="J26" i="3"/>
  <c r="W26" i="3"/>
  <c r="V26" i="3"/>
  <c r="H26" i="3"/>
  <c r="P26" i="3"/>
  <c r="O26" i="3"/>
  <c r="I26" i="3"/>
  <c r="S26" i="3"/>
  <c r="M26" i="3"/>
  <c r="T26" i="3"/>
  <c r="L26" i="3"/>
  <c r="P30" i="3"/>
  <c r="L30" i="3"/>
  <c r="K30" i="3"/>
  <c r="X30" i="3"/>
  <c r="I30" i="3"/>
  <c r="H30" i="3"/>
  <c r="M30" i="3"/>
  <c r="V30" i="3"/>
  <c r="N30" i="3"/>
  <c r="T30" i="3"/>
  <c r="W30" i="3"/>
  <c r="O30" i="3"/>
  <c r="G30" i="3"/>
  <c r="R30" i="3"/>
  <c r="J30" i="3"/>
  <c r="Q30" i="3"/>
  <c r="S30" i="3"/>
  <c r="N34" i="3"/>
  <c r="K34" i="3"/>
  <c r="J34" i="3"/>
  <c r="X34" i="3"/>
  <c r="V34" i="3"/>
  <c r="T34" i="3"/>
  <c r="O34" i="3"/>
  <c r="R34" i="3"/>
  <c r="U34" i="3"/>
  <c r="P34" i="3"/>
  <c r="H34" i="3"/>
  <c r="M34" i="3"/>
  <c r="S34" i="3"/>
  <c r="W34" i="3"/>
  <c r="G34" i="3"/>
  <c r="Q34" i="3"/>
  <c r="I34" i="3"/>
  <c r="L34" i="3"/>
  <c r="X38" i="3"/>
  <c r="H38" i="3"/>
  <c r="G38" i="3"/>
  <c r="V38" i="3"/>
  <c r="T38" i="3"/>
  <c r="S38" i="3"/>
  <c r="R38" i="3"/>
  <c r="P38" i="3"/>
  <c r="J38" i="3"/>
  <c r="L38" i="3"/>
  <c r="W38" i="3"/>
  <c r="O38" i="3"/>
  <c r="N38" i="3"/>
  <c r="M38" i="3"/>
  <c r="K38" i="3"/>
  <c r="Q38" i="3"/>
  <c r="I38" i="3"/>
  <c r="U38" i="3"/>
  <c r="I42" i="3"/>
  <c r="V42" i="3"/>
  <c r="N42" i="3"/>
  <c r="U42" i="3"/>
  <c r="S42" i="3"/>
  <c r="M42" i="3"/>
  <c r="J42" i="3"/>
  <c r="T42" i="3"/>
  <c r="R42" i="3"/>
  <c r="H42" i="3"/>
  <c r="P42" i="3"/>
  <c r="W42" i="3"/>
  <c r="O42" i="3"/>
  <c r="G42" i="3"/>
  <c r="X42" i="3"/>
  <c r="L42" i="3"/>
  <c r="L46" i="3"/>
  <c r="J46" i="3"/>
  <c r="X46" i="3"/>
  <c r="V46" i="3"/>
  <c r="K46" i="3"/>
  <c r="U46" i="3"/>
  <c r="H46" i="3"/>
  <c r="I46" i="3"/>
  <c r="S46" i="3"/>
  <c r="W46" i="3"/>
  <c r="G46" i="3"/>
  <c r="P46" i="3"/>
  <c r="M46" i="3"/>
  <c r="N46" i="3"/>
  <c r="R46" i="3"/>
  <c r="T46" i="3"/>
  <c r="Q46" i="3"/>
  <c r="O46" i="3"/>
  <c r="P50" i="3"/>
  <c r="L50" i="3"/>
  <c r="K50" i="3"/>
  <c r="X50" i="3"/>
  <c r="J50" i="3"/>
  <c r="V50" i="3"/>
  <c r="H50" i="3"/>
  <c r="T50" i="3"/>
  <c r="S50" i="3"/>
  <c r="R50" i="3"/>
  <c r="G50" i="3"/>
  <c r="Q50" i="3"/>
  <c r="I50" i="3"/>
  <c r="O50" i="3"/>
  <c r="U50" i="3"/>
  <c r="M50" i="3"/>
  <c r="N50" i="3"/>
  <c r="W50" i="3"/>
  <c r="X54" i="3"/>
  <c r="H54" i="3"/>
  <c r="V54" i="3"/>
  <c r="T54" i="3"/>
  <c r="S54" i="3"/>
  <c r="R54" i="3"/>
  <c r="P54" i="3"/>
  <c r="L54" i="3"/>
  <c r="J54" i="3"/>
  <c r="W54" i="3"/>
  <c r="K54" i="3"/>
  <c r="M54" i="3"/>
  <c r="N54" i="3"/>
  <c r="I54" i="3"/>
  <c r="O54" i="3"/>
  <c r="G54" i="3"/>
  <c r="U54" i="3"/>
  <c r="Q54" i="3"/>
  <c r="Q58" i="3"/>
  <c r="L58" i="3"/>
  <c r="R58" i="3"/>
  <c r="G58" i="3"/>
  <c r="H58" i="3"/>
  <c r="N58" i="3"/>
  <c r="U58" i="3"/>
  <c r="V58" i="3"/>
  <c r="T58" i="3"/>
  <c r="S58" i="3"/>
  <c r="I58" i="3"/>
  <c r="W58" i="3"/>
  <c r="O58" i="3"/>
  <c r="P58" i="3"/>
  <c r="M58" i="3"/>
  <c r="K58" i="3"/>
  <c r="J58" i="3"/>
  <c r="X58" i="3"/>
  <c r="P62" i="3"/>
  <c r="K62" i="3"/>
  <c r="H62" i="3"/>
  <c r="X62" i="3"/>
  <c r="R62" i="3"/>
  <c r="J62" i="3"/>
  <c r="I62" i="3"/>
  <c r="M62" i="3"/>
  <c r="N62" i="3"/>
  <c r="Q62" i="3"/>
  <c r="U62" i="3"/>
  <c r="T62" i="3"/>
  <c r="L62" i="3"/>
  <c r="W62" i="3"/>
  <c r="S62" i="3"/>
  <c r="O62" i="3"/>
  <c r="G62" i="3"/>
  <c r="V62" i="3"/>
  <c r="P66" i="3"/>
  <c r="J66" i="3"/>
  <c r="K66" i="3"/>
  <c r="H66" i="3"/>
  <c r="X66" i="3"/>
  <c r="R66" i="3"/>
  <c r="W66" i="3"/>
  <c r="T66" i="3"/>
  <c r="O66" i="3"/>
  <c r="G66" i="3"/>
  <c r="V66" i="3"/>
  <c r="N66" i="3"/>
  <c r="U66" i="3"/>
  <c r="M66" i="3"/>
  <c r="Q66" i="3"/>
  <c r="L66" i="3"/>
  <c r="I66" i="3"/>
  <c r="S66" i="3"/>
  <c r="S70" i="3"/>
  <c r="J70" i="3"/>
  <c r="R70" i="3"/>
  <c r="K70" i="3"/>
  <c r="P70" i="3"/>
  <c r="U70" i="3"/>
  <c r="Q70" i="3"/>
  <c r="V70" i="3"/>
  <c r="N70" i="3"/>
  <c r="I70" i="3"/>
  <c r="M70" i="3"/>
  <c r="X70" i="3"/>
  <c r="T70" i="3"/>
  <c r="H70" i="3"/>
  <c r="L70" i="3"/>
  <c r="W70" i="3"/>
  <c r="O70" i="3"/>
  <c r="G70" i="3"/>
  <c r="W74" i="3"/>
  <c r="X74" i="3"/>
  <c r="M74" i="3"/>
  <c r="T74" i="3"/>
  <c r="I74" i="3"/>
  <c r="N74" i="3"/>
  <c r="L74" i="3"/>
  <c r="J74" i="3"/>
  <c r="V74" i="3"/>
  <c r="H74" i="3"/>
  <c r="U74" i="3"/>
  <c r="R74" i="3"/>
  <c r="Q74" i="3"/>
  <c r="P74" i="3"/>
  <c r="G74" i="3"/>
  <c r="S74" i="3"/>
  <c r="K74" i="3"/>
  <c r="O74" i="3"/>
  <c r="W78" i="3"/>
  <c r="R78" i="3"/>
  <c r="H78" i="3"/>
  <c r="N78" i="3"/>
  <c r="U78" i="3"/>
  <c r="T78" i="3"/>
  <c r="Q78" i="3"/>
  <c r="P78" i="3"/>
  <c r="M78" i="3"/>
  <c r="L78" i="3"/>
  <c r="X78" i="3"/>
  <c r="J78" i="3"/>
  <c r="V78" i="3"/>
  <c r="I78" i="3"/>
  <c r="K78" i="3"/>
  <c r="O78" i="3"/>
  <c r="G78" i="3"/>
  <c r="S78" i="3"/>
  <c r="W82" i="3"/>
  <c r="X82" i="3"/>
  <c r="M82" i="3"/>
  <c r="T82" i="3"/>
  <c r="I82" i="3"/>
  <c r="N82" i="3"/>
  <c r="L82" i="3"/>
  <c r="J82" i="3"/>
  <c r="V82" i="3"/>
  <c r="H82" i="3"/>
  <c r="U82" i="3"/>
  <c r="R82" i="3"/>
  <c r="Q82" i="3"/>
  <c r="P82" i="3"/>
  <c r="G82" i="3"/>
  <c r="K82" i="3"/>
  <c r="S82" i="3"/>
  <c r="O82" i="3"/>
  <c r="W86" i="3"/>
  <c r="P86" i="3"/>
  <c r="N86" i="3"/>
  <c r="M86" i="3"/>
  <c r="U86" i="3"/>
  <c r="H86" i="3"/>
  <c r="T86" i="3"/>
  <c r="Q86" i="3"/>
  <c r="R86" i="3"/>
  <c r="L86" i="3"/>
  <c r="J86" i="3"/>
  <c r="I86" i="3"/>
  <c r="X86" i="3"/>
  <c r="V86" i="3"/>
  <c r="K86" i="3"/>
  <c r="S86" i="3"/>
  <c r="G86" i="3"/>
  <c r="O86" i="3"/>
  <c r="W90" i="3"/>
  <c r="Q90" i="3"/>
  <c r="X90" i="3"/>
  <c r="M90" i="3"/>
  <c r="U90" i="3"/>
  <c r="J90" i="3"/>
  <c r="T90" i="3"/>
  <c r="I90" i="3"/>
  <c r="L90" i="3"/>
  <c r="V90" i="3"/>
  <c r="R90" i="3"/>
  <c r="N90" i="3"/>
  <c r="P90" i="3"/>
  <c r="H90" i="3"/>
  <c r="S90" i="3"/>
  <c r="K90" i="3"/>
  <c r="G90" i="3"/>
  <c r="O90" i="3"/>
  <c r="W94" i="3"/>
  <c r="V94" i="3"/>
  <c r="L94" i="3"/>
  <c r="R94" i="3"/>
  <c r="H94" i="3"/>
  <c r="P94" i="3"/>
  <c r="N94" i="3"/>
  <c r="U94" i="3"/>
  <c r="J94" i="3"/>
  <c r="I94" i="3"/>
  <c r="X94" i="3"/>
  <c r="T94" i="3"/>
  <c r="Q94" i="3"/>
  <c r="M94" i="3"/>
  <c r="K94" i="3"/>
  <c r="O94" i="3"/>
  <c r="S94" i="3"/>
  <c r="G94" i="3"/>
  <c r="W98" i="3"/>
  <c r="Q98" i="3"/>
  <c r="X98" i="3"/>
  <c r="M98" i="3"/>
  <c r="U98" i="3"/>
  <c r="J98" i="3"/>
  <c r="T98" i="3"/>
  <c r="I98" i="3"/>
  <c r="L98" i="3"/>
  <c r="V98" i="3"/>
  <c r="R98" i="3"/>
  <c r="N98" i="3"/>
  <c r="P98" i="3"/>
  <c r="H98" i="3"/>
  <c r="G98" i="3"/>
  <c r="K98" i="3"/>
  <c r="S98" i="3"/>
  <c r="O98" i="3"/>
  <c r="T102" i="3"/>
  <c r="U102" i="3"/>
  <c r="I102" i="3"/>
  <c r="P102" i="3"/>
  <c r="O102" i="3"/>
  <c r="X102" i="3"/>
  <c r="N102" i="3"/>
  <c r="W102" i="3"/>
  <c r="M102" i="3"/>
  <c r="R102" i="3"/>
  <c r="J102" i="3"/>
  <c r="H102" i="3"/>
  <c r="G102" i="3"/>
  <c r="V102" i="3"/>
  <c r="Q102" i="3"/>
  <c r="S102" i="3"/>
  <c r="K102" i="3"/>
  <c r="L102" i="3"/>
  <c r="T106" i="3"/>
  <c r="X106" i="3"/>
  <c r="N106" i="3"/>
  <c r="U106" i="3"/>
  <c r="I106" i="3"/>
  <c r="R106" i="3"/>
  <c r="H106" i="3"/>
  <c r="Q106" i="3"/>
  <c r="G106" i="3"/>
  <c r="P106" i="3"/>
  <c r="V106" i="3"/>
  <c r="M106" i="3"/>
  <c r="J106" i="3"/>
  <c r="W106" i="3"/>
  <c r="O106" i="3"/>
  <c r="L106" i="3"/>
  <c r="K106" i="3"/>
  <c r="S106" i="3"/>
  <c r="T110" i="3"/>
  <c r="P110" i="3"/>
  <c r="W110" i="3"/>
  <c r="M110" i="3"/>
  <c r="V110" i="3"/>
  <c r="J110" i="3"/>
  <c r="U110" i="3"/>
  <c r="I110" i="3"/>
  <c r="R110" i="3"/>
  <c r="H110" i="3"/>
  <c r="G110" i="3"/>
  <c r="X110" i="3"/>
  <c r="Q110" i="3"/>
  <c r="O110" i="3"/>
  <c r="N110" i="3"/>
  <c r="K110" i="3"/>
  <c r="S110" i="3"/>
  <c r="L110" i="3"/>
  <c r="W7" i="3"/>
  <c r="X7" i="3"/>
  <c r="I7" i="3"/>
  <c r="H7" i="3"/>
  <c r="Q7" i="3"/>
  <c r="P7" i="3"/>
  <c r="R7" i="3"/>
  <c r="K7" i="3"/>
  <c r="V7" i="3"/>
  <c r="G7" i="3"/>
  <c r="S7" i="3"/>
  <c r="O7" i="3"/>
  <c r="U7" i="3"/>
  <c r="J7" i="3"/>
  <c r="L7" i="3"/>
  <c r="T7" i="3"/>
  <c r="N7" i="3"/>
  <c r="M7" i="3"/>
  <c r="T11" i="3"/>
  <c r="U11" i="3"/>
  <c r="G11" i="3"/>
  <c r="O11" i="3"/>
  <c r="N11" i="3"/>
  <c r="M11" i="3"/>
  <c r="I11" i="3"/>
  <c r="X11" i="3"/>
  <c r="H11" i="3"/>
  <c r="W11" i="3"/>
  <c r="V11" i="3"/>
  <c r="Q11" i="3"/>
  <c r="P11" i="3"/>
  <c r="J11" i="3"/>
  <c r="K11" i="3"/>
  <c r="L11" i="3"/>
  <c r="S11" i="3"/>
  <c r="R11" i="3"/>
  <c r="L15" i="3"/>
  <c r="S15" i="3"/>
  <c r="I15" i="3"/>
  <c r="H15" i="3"/>
  <c r="T15" i="3"/>
  <c r="Q15" i="3"/>
  <c r="R15" i="3"/>
  <c r="G15" i="3"/>
  <c r="X15" i="3"/>
  <c r="U15" i="3"/>
  <c r="M15" i="3"/>
  <c r="V15" i="3"/>
  <c r="N15" i="3"/>
  <c r="J15" i="3"/>
  <c r="K15" i="3"/>
  <c r="P15" i="3"/>
  <c r="W15" i="3"/>
  <c r="P19" i="3"/>
  <c r="S19" i="3"/>
  <c r="X19" i="3"/>
  <c r="U19" i="3"/>
  <c r="T19" i="3"/>
  <c r="L19" i="3"/>
  <c r="G19" i="3"/>
  <c r="V19" i="3"/>
  <c r="H19" i="3"/>
  <c r="K19" i="3"/>
  <c r="Q19" i="3"/>
  <c r="M19" i="3"/>
  <c r="R19" i="3"/>
  <c r="J19" i="3"/>
  <c r="W19" i="3"/>
  <c r="I19" i="3"/>
  <c r="O19" i="3"/>
  <c r="N19" i="3"/>
  <c r="S23" i="3"/>
  <c r="N23" i="3"/>
  <c r="M23" i="3"/>
  <c r="O23" i="3"/>
  <c r="X23" i="3"/>
  <c r="R23" i="3"/>
  <c r="P23" i="3"/>
  <c r="W23" i="3"/>
  <c r="G23" i="3"/>
  <c r="T23" i="3"/>
  <c r="L23" i="3"/>
  <c r="J23" i="3"/>
  <c r="Q23" i="3"/>
  <c r="K23" i="3"/>
  <c r="I23" i="3"/>
  <c r="U23" i="3"/>
  <c r="H23" i="3"/>
  <c r="V23" i="3"/>
  <c r="M27" i="3"/>
  <c r="R27" i="3"/>
  <c r="S27" i="3"/>
  <c r="K27" i="3"/>
  <c r="O27" i="3"/>
  <c r="X27" i="3"/>
  <c r="N27" i="3"/>
  <c r="P27" i="3"/>
  <c r="W27" i="3"/>
  <c r="Q27" i="3"/>
  <c r="I27" i="3"/>
  <c r="U27" i="3"/>
  <c r="H27" i="3"/>
  <c r="G27" i="3"/>
  <c r="T27" i="3"/>
  <c r="L27" i="3"/>
  <c r="J27" i="3"/>
  <c r="S31" i="3"/>
  <c r="U31" i="3"/>
  <c r="L31" i="3"/>
  <c r="T31" i="3"/>
  <c r="J31" i="3"/>
  <c r="R31" i="3"/>
  <c r="P31" i="3"/>
  <c r="G31" i="3"/>
  <c r="X31" i="3"/>
  <c r="O31" i="3"/>
  <c r="W31" i="3"/>
  <c r="N31" i="3"/>
  <c r="V31" i="3"/>
  <c r="M31" i="3"/>
  <c r="Q31" i="3"/>
  <c r="I31" i="3"/>
  <c r="H31" i="3"/>
  <c r="K31" i="3"/>
  <c r="W35" i="3"/>
  <c r="V35" i="3"/>
  <c r="O35" i="3"/>
  <c r="L35" i="3"/>
  <c r="K35" i="3"/>
  <c r="Q35" i="3"/>
  <c r="P35" i="3"/>
  <c r="S35" i="3"/>
  <c r="U35" i="3"/>
  <c r="H35" i="3"/>
  <c r="I35" i="3"/>
  <c r="T35" i="3"/>
  <c r="J35" i="3"/>
  <c r="R35" i="3"/>
  <c r="X35" i="3"/>
  <c r="N35" i="3"/>
  <c r="M35" i="3"/>
  <c r="U39" i="3"/>
  <c r="T39" i="3"/>
  <c r="G39" i="3"/>
  <c r="R39" i="3"/>
  <c r="P39" i="3"/>
  <c r="O39" i="3"/>
  <c r="N39" i="3"/>
  <c r="X39" i="3"/>
  <c r="L39" i="3"/>
  <c r="W39" i="3"/>
  <c r="J39" i="3"/>
  <c r="V39" i="3"/>
  <c r="H39" i="3"/>
  <c r="Q39" i="3"/>
  <c r="M39" i="3"/>
  <c r="I39" i="3"/>
  <c r="K39" i="3"/>
  <c r="S39" i="3"/>
  <c r="U43" i="3"/>
  <c r="P43" i="3"/>
  <c r="O43" i="3"/>
  <c r="N43" i="3"/>
  <c r="X43" i="3"/>
  <c r="L43" i="3"/>
  <c r="W43" i="3"/>
  <c r="J43" i="3"/>
  <c r="V43" i="3"/>
  <c r="H43" i="3"/>
  <c r="T43" i="3"/>
  <c r="G43" i="3"/>
  <c r="R43" i="3"/>
  <c r="I43" i="3"/>
  <c r="K43" i="3"/>
  <c r="Q43" i="3"/>
  <c r="S43" i="3"/>
  <c r="M43" i="3"/>
  <c r="U47" i="3"/>
  <c r="X47" i="3"/>
  <c r="L47" i="3"/>
  <c r="W47" i="3"/>
  <c r="J47" i="3"/>
  <c r="V47" i="3"/>
  <c r="H47" i="3"/>
  <c r="T47" i="3"/>
  <c r="G47" i="3"/>
  <c r="R47" i="3"/>
  <c r="P47" i="3"/>
  <c r="O47" i="3"/>
  <c r="N47" i="3"/>
  <c r="I47" i="3"/>
  <c r="M47" i="3"/>
  <c r="Q47" i="3"/>
  <c r="K47" i="3"/>
  <c r="S47" i="3"/>
  <c r="U51" i="3"/>
  <c r="V51" i="3"/>
  <c r="H51" i="3"/>
  <c r="T51" i="3"/>
  <c r="G51" i="3"/>
  <c r="R51" i="3"/>
  <c r="P51" i="3"/>
  <c r="O51" i="3"/>
  <c r="N51" i="3"/>
  <c r="X51" i="3"/>
  <c r="L51" i="3"/>
  <c r="W51" i="3"/>
  <c r="J51" i="3"/>
  <c r="K51" i="3"/>
  <c r="I51" i="3"/>
  <c r="S51" i="3"/>
  <c r="M51" i="3"/>
  <c r="U55" i="3"/>
  <c r="R55" i="3"/>
  <c r="P55" i="3"/>
  <c r="O55" i="3"/>
  <c r="N55" i="3"/>
  <c r="X55" i="3"/>
  <c r="L55" i="3"/>
  <c r="W55" i="3"/>
  <c r="J55" i="3"/>
  <c r="V55" i="3"/>
  <c r="H55" i="3"/>
  <c r="T55" i="3"/>
  <c r="G55" i="3"/>
  <c r="I55" i="3"/>
  <c r="M55" i="3"/>
  <c r="Q55" i="3"/>
  <c r="K55" i="3"/>
  <c r="S55" i="3"/>
  <c r="U59" i="3"/>
  <c r="N59" i="3"/>
  <c r="V59" i="3"/>
  <c r="H59" i="3"/>
  <c r="L59" i="3"/>
  <c r="J59" i="3"/>
  <c r="X59" i="3"/>
  <c r="G59" i="3"/>
  <c r="W59" i="3"/>
  <c r="T59" i="3"/>
  <c r="R59" i="3"/>
  <c r="P59" i="3"/>
  <c r="O59" i="3"/>
  <c r="K59" i="3"/>
  <c r="I59" i="3"/>
  <c r="Q59" i="3"/>
  <c r="S59" i="3"/>
  <c r="M59" i="3"/>
  <c r="U63" i="3"/>
  <c r="N63" i="3"/>
  <c r="V63" i="3"/>
  <c r="H63" i="3"/>
  <c r="P63" i="3"/>
  <c r="O63" i="3"/>
  <c r="L63" i="3"/>
  <c r="J63" i="3"/>
  <c r="X63" i="3"/>
  <c r="G63" i="3"/>
  <c r="W63" i="3"/>
  <c r="T63" i="3"/>
  <c r="R63" i="3"/>
  <c r="I63" i="3"/>
  <c r="M63" i="3"/>
  <c r="Q63" i="3"/>
  <c r="K63" i="3"/>
  <c r="S63" i="3"/>
  <c r="U67" i="3"/>
  <c r="X67" i="3"/>
  <c r="L67" i="3"/>
  <c r="T67" i="3"/>
  <c r="G67" i="3"/>
  <c r="P67" i="3"/>
  <c r="O67" i="3"/>
  <c r="N67" i="3"/>
  <c r="J67" i="3"/>
  <c r="H67" i="3"/>
  <c r="W67" i="3"/>
  <c r="V67" i="3"/>
  <c r="R67" i="3"/>
  <c r="K67" i="3"/>
  <c r="M67" i="3"/>
  <c r="I67" i="3"/>
  <c r="Q67" i="3"/>
  <c r="S67" i="3"/>
  <c r="T71" i="3"/>
  <c r="P71" i="3"/>
  <c r="H71" i="3"/>
  <c r="G71" i="3"/>
  <c r="X71" i="3"/>
  <c r="U71" i="3"/>
  <c r="R71" i="3"/>
  <c r="Q71" i="3"/>
  <c r="M71" i="3"/>
  <c r="J71" i="3"/>
  <c r="I71" i="3"/>
  <c r="N71" i="3"/>
  <c r="O71" i="3"/>
  <c r="L71" i="3"/>
  <c r="V71" i="3"/>
  <c r="S71" i="3"/>
  <c r="K71" i="3"/>
  <c r="W71" i="3"/>
  <c r="S75" i="3"/>
  <c r="N75" i="3"/>
  <c r="U75" i="3"/>
  <c r="J75" i="3"/>
  <c r="V75" i="3"/>
  <c r="H75" i="3"/>
  <c r="T75" i="3"/>
  <c r="R75" i="3"/>
  <c r="Q75" i="3"/>
  <c r="P75" i="3"/>
  <c r="M75" i="3"/>
  <c r="L75" i="3"/>
  <c r="X75" i="3"/>
  <c r="I75" i="3"/>
  <c r="G75" i="3"/>
  <c r="O75" i="3"/>
  <c r="W75" i="3"/>
  <c r="K75" i="3"/>
  <c r="S79" i="3"/>
  <c r="T79" i="3"/>
  <c r="I79" i="3"/>
  <c r="P79" i="3"/>
  <c r="N79" i="3"/>
  <c r="M79" i="3"/>
  <c r="L79" i="3"/>
  <c r="X79" i="3"/>
  <c r="J79" i="3"/>
  <c r="V79" i="3"/>
  <c r="H79" i="3"/>
  <c r="U79" i="3"/>
  <c r="R79" i="3"/>
  <c r="Q79" i="3"/>
  <c r="K79" i="3"/>
  <c r="W79" i="3"/>
  <c r="G79" i="3"/>
  <c r="O79" i="3"/>
  <c r="S83" i="3"/>
  <c r="N83" i="3"/>
  <c r="U83" i="3"/>
  <c r="J83" i="3"/>
  <c r="V83" i="3"/>
  <c r="H83" i="3"/>
  <c r="T83" i="3"/>
  <c r="R83" i="3"/>
  <c r="Q83" i="3"/>
  <c r="P83" i="3"/>
  <c r="M83" i="3"/>
  <c r="L83" i="3"/>
  <c r="X83" i="3"/>
  <c r="I83" i="3"/>
  <c r="G83" i="3"/>
  <c r="O83" i="3"/>
  <c r="W83" i="3"/>
  <c r="K83" i="3"/>
  <c r="S87" i="3"/>
  <c r="X87" i="3"/>
  <c r="T87" i="3"/>
  <c r="Q87" i="3"/>
  <c r="P87" i="3"/>
  <c r="I87" i="3"/>
  <c r="N87" i="3"/>
  <c r="M87" i="3"/>
  <c r="J87" i="3"/>
  <c r="V87" i="3"/>
  <c r="U87" i="3"/>
  <c r="R87" i="3"/>
  <c r="L87" i="3"/>
  <c r="H87" i="3"/>
  <c r="W87" i="3"/>
  <c r="K87" i="3"/>
  <c r="O87" i="3"/>
  <c r="G87" i="3"/>
  <c r="S91" i="3"/>
  <c r="R91" i="3"/>
  <c r="H91" i="3"/>
  <c r="N91" i="3"/>
  <c r="V91" i="3"/>
  <c r="L91" i="3"/>
  <c r="U91" i="3"/>
  <c r="J91" i="3"/>
  <c r="M91" i="3"/>
  <c r="X91" i="3"/>
  <c r="T91" i="3"/>
  <c r="P91" i="3"/>
  <c r="Q91" i="3"/>
  <c r="I91" i="3"/>
  <c r="G91" i="3"/>
  <c r="O91" i="3"/>
  <c r="W91" i="3"/>
  <c r="K91" i="3"/>
  <c r="S95" i="3"/>
  <c r="X95" i="3"/>
  <c r="M95" i="3"/>
  <c r="T95" i="3"/>
  <c r="I95" i="3"/>
  <c r="Q95" i="3"/>
  <c r="P95" i="3"/>
  <c r="N95" i="3"/>
  <c r="L95" i="3"/>
  <c r="H95" i="3"/>
  <c r="V95" i="3"/>
  <c r="U95" i="3"/>
  <c r="R95" i="3"/>
  <c r="J95" i="3"/>
  <c r="W95" i="3"/>
  <c r="G95" i="3"/>
  <c r="O95" i="3"/>
  <c r="K95" i="3"/>
  <c r="R99" i="3"/>
  <c r="U99" i="3"/>
  <c r="I99" i="3"/>
  <c r="Q99" i="3"/>
  <c r="M99" i="3"/>
  <c r="K99" i="3"/>
  <c r="N99" i="3"/>
  <c r="S99" i="3"/>
  <c r="T99" i="3"/>
  <c r="J99" i="3"/>
  <c r="G99" i="3"/>
  <c r="V99" i="3"/>
  <c r="P99" i="3"/>
  <c r="H99" i="3"/>
  <c r="X99" i="3"/>
  <c r="W99" i="3"/>
  <c r="O99" i="3"/>
  <c r="V103" i="3"/>
  <c r="Q103" i="3"/>
  <c r="I103" i="3"/>
  <c r="U103" i="3"/>
  <c r="T103" i="3"/>
  <c r="S103" i="3"/>
  <c r="J103" i="3"/>
  <c r="K103" i="3"/>
  <c r="O103" i="3"/>
  <c r="X103" i="3"/>
  <c r="P103" i="3"/>
  <c r="L103" i="3"/>
  <c r="W103" i="3"/>
  <c r="R103" i="3"/>
  <c r="H103" i="3"/>
  <c r="G103" i="3"/>
  <c r="M103" i="3"/>
  <c r="N103" i="3"/>
  <c r="N107" i="3"/>
  <c r="M107" i="3"/>
  <c r="P107" i="3"/>
  <c r="K107" i="3"/>
  <c r="G107" i="3"/>
  <c r="I107" i="3"/>
  <c r="V107" i="3"/>
  <c r="R107" i="3"/>
  <c r="X107" i="3"/>
  <c r="U107" i="3"/>
  <c r="Q107" i="3"/>
  <c r="H107" i="3"/>
  <c r="W107" i="3"/>
  <c r="O107" i="3"/>
  <c r="L107" i="3"/>
  <c r="T107" i="3"/>
  <c r="J107" i="3"/>
  <c r="S107" i="3"/>
  <c r="E2" i="5"/>
  <c r="F67" i="3" l="1"/>
  <c r="G35" i="3"/>
  <c r="F27" i="3"/>
  <c r="F23" i="3"/>
  <c r="F11" i="3"/>
  <c r="F54" i="3"/>
  <c r="Q42" i="3"/>
  <c r="F34" i="3"/>
  <c r="U30" i="3"/>
  <c r="G89" i="3"/>
  <c r="K81" i="3"/>
  <c r="K65" i="3"/>
  <c r="F33" i="3"/>
  <c r="F17" i="3"/>
  <c r="F13" i="3"/>
  <c r="S5" i="3"/>
  <c r="L5" i="3"/>
  <c r="F44" i="3"/>
  <c r="J36" i="3"/>
  <c r="F8" i="3"/>
  <c r="F95" i="3"/>
  <c r="F19" i="3"/>
  <c r="F110" i="3"/>
  <c r="F70" i="3"/>
  <c r="F62" i="3"/>
  <c r="F42" i="3"/>
  <c r="O10" i="3"/>
  <c r="F10" i="3"/>
  <c r="F6" i="3"/>
  <c r="F41" i="3"/>
  <c r="V13" i="3"/>
  <c r="O5" i="3"/>
  <c r="H5" i="3"/>
  <c r="F104" i="3"/>
  <c r="G56" i="3"/>
  <c r="F28" i="3"/>
  <c r="F79" i="3"/>
  <c r="F59" i="3"/>
  <c r="Q51" i="3"/>
  <c r="V27" i="3"/>
  <c r="F65" i="3"/>
  <c r="F57" i="3"/>
  <c r="I41" i="3"/>
  <c r="L17" i="3"/>
  <c r="K5" i="3"/>
  <c r="Q5" i="3"/>
  <c r="F92" i="3"/>
  <c r="G12" i="3"/>
  <c r="L99" i="3"/>
  <c r="F87" i="3"/>
  <c r="F83" i="3"/>
  <c r="F75" i="3"/>
  <c r="F71" i="3"/>
  <c r="F39" i="3"/>
  <c r="F35" i="3"/>
  <c r="O15" i="3"/>
  <c r="F86" i="3"/>
  <c r="F82" i="3"/>
  <c r="F74" i="3"/>
  <c r="F26" i="3"/>
  <c r="F22" i="3"/>
  <c r="F97" i="3"/>
  <c r="F93" i="3"/>
  <c r="F89" i="3"/>
  <c r="F53" i="3"/>
  <c r="F29" i="3"/>
  <c r="L9" i="3"/>
  <c r="R5" i="3"/>
  <c r="F100" i="3"/>
  <c r="F80" i="3"/>
  <c r="F72" i="3"/>
  <c r="F68" i="3"/>
  <c r="F20" i="3"/>
  <c r="F103" i="3"/>
  <c r="F99" i="3"/>
  <c r="F63" i="3"/>
  <c r="F31" i="3"/>
  <c r="F58" i="3"/>
  <c r="F30" i="3"/>
  <c r="F18" i="3"/>
  <c r="F14" i="3"/>
  <c r="F85" i="3"/>
  <c r="M61" i="3"/>
  <c r="F45" i="3"/>
  <c r="F21" i="3"/>
  <c r="U5" i="3"/>
  <c r="G5" i="3"/>
  <c r="P5" i="3"/>
  <c r="F40" i="3"/>
  <c r="F36" i="3"/>
  <c r="F55" i="3"/>
  <c r="F51" i="3"/>
  <c r="F47" i="3"/>
  <c r="F106" i="3"/>
  <c r="F98" i="3"/>
  <c r="F90" i="3"/>
  <c r="F78" i="3"/>
  <c r="F46" i="3"/>
  <c r="K26" i="3"/>
  <c r="F101" i="3"/>
  <c r="W85" i="3"/>
  <c r="F81" i="3"/>
  <c r="F77" i="3"/>
  <c r="F73" i="3"/>
  <c r="F49" i="3"/>
  <c r="M17" i="3"/>
  <c r="F9" i="3"/>
  <c r="M5" i="3"/>
  <c r="J5" i="3"/>
  <c r="I5" i="3"/>
  <c r="F84" i="3"/>
  <c r="F76" i="3"/>
  <c r="F60" i="3"/>
  <c r="F52" i="3"/>
  <c r="F48" i="3"/>
  <c r="F32" i="3"/>
  <c r="F24" i="3"/>
  <c r="F16" i="3"/>
  <c r="F91" i="3"/>
  <c r="F43" i="3"/>
  <c r="F15" i="3"/>
  <c r="F66" i="3"/>
  <c r="F109" i="3"/>
  <c r="F105" i="3"/>
  <c r="F69" i="3"/>
  <c r="F37" i="3"/>
  <c r="N5" i="3"/>
  <c r="V5" i="3"/>
  <c r="X5" i="3"/>
  <c r="F64" i="3"/>
  <c r="P40" i="3"/>
  <c r="F12" i="3"/>
  <c r="F107" i="3"/>
  <c r="F7" i="3"/>
  <c r="F102" i="3"/>
  <c r="F94" i="3"/>
  <c r="F50" i="3"/>
  <c r="K42" i="3"/>
  <c r="F38" i="3"/>
  <c r="H109" i="3"/>
  <c r="T33" i="3"/>
  <c r="F25" i="3"/>
  <c r="T5" i="3"/>
  <c r="F5" i="3"/>
  <c r="W5" i="3"/>
  <c r="F108" i="3"/>
  <c r="F96" i="3"/>
  <c r="F88" i="3"/>
  <c r="F56" i="3"/>
  <c r="M5" i="26" l="1"/>
  <c r="M4" i="26" s="1"/>
  <c r="O5" i="26"/>
  <c r="O4" i="26" s="1"/>
  <c r="Q5" i="26"/>
  <c r="J17" i="4" s="1"/>
  <c r="K5" i="26"/>
  <c r="K4" i="26" s="1"/>
  <c r="J5" i="26"/>
  <c r="J4" i="26" s="1"/>
  <c r="L5" i="26"/>
  <c r="U5" i="26"/>
  <c r="U4" i="26" s="1"/>
  <c r="H5" i="26"/>
  <c r="E5" i="26"/>
  <c r="E4" i="26" s="1"/>
  <c r="F5" i="26"/>
  <c r="R5" i="26"/>
  <c r="T5" i="26"/>
  <c r="P5" i="26"/>
  <c r="D5" i="26"/>
  <c r="H4" i="4" s="1"/>
  <c r="V5" i="26"/>
  <c r="S5" i="26"/>
  <c r="S4" i="26" s="1"/>
  <c r="J15" i="4"/>
  <c r="G5" i="26"/>
  <c r="N5" i="26"/>
  <c r="I5" i="26"/>
  <c r="I13" i="4" l="1"/>
  <c r="H10" i="4"/>
  <c r="K10" i="4"/>
  <c r="J10" i="4"/>
  <c r="I11" i="4"/>
  <c r="H21" i="4"/>
  <c r="K11" i="4"/>
  <c r="J13" i="4"/>
  <c r="K21" i="4"/>
  <c r="J21" i="4"/>
  <c r="I21" i="4"/>
  <c r="I19" i="4"/>
  <c r="J5" i="4"/>
  <c r="K19" i="4"/>
  <c r="I5" i="4"/>
  <c r="H19" i="4"/>
  <c r="J19" i="4"/>
  <c r="I15" i="4"/>
  <c r="H5" i="4"/>
  <c r="K13" i="4"/>
  <c r="J11" i="4"/>
  <c r="K15" i="4"/>
  <c r="H11" i="4"/>
  <c r="H15" i="4"/>
  <c r="Q4" i="26"/>
  <c r="I17" i="4"/>
  <c r="H17" i="4"/>
  <c r="H13" i="4"/>
  <c r="K5" i="4"/>
  <c r="J4" i="4"/>
  <c r="I10" i="4"/>
  <c r="H12" i="4"/>
  <c r="L4" i="26"/>
  <c r="K12" i="4"/>
  <c r="J12" i="4"/>
  <c r="I12" i="4"/>
  <c r="K16" i="4"/>
  <c r="J16" i="4"/>
  <c r="I16" i="4"/>
  <c r="P4" i="26"/>
  <c r="H16" i="4"/>
  <c r="T4" i="26"/>
  <c r="H20" i="4"/>
  <c r="K20" i="4"/>
  <c r="I20" i="4"/>
  <c r="J20" i="4"/>
  <c r="V4" i="26"/>
  <c r="K18" i="4"/>
  <c r="I18" i="4"/>
  <c r="H18" i="4"/>
  <c r="R4" i="26"/>
  <c r="J18" i="4"/>
  <c r="I4" i="4"/>
  <c r="D4" i="26"/>
  <c r="K4" i="4" s="1"/>
  <c r="J6" i="4"/>
  <c r="K6" i="4"/>
  <c r="F4" i="26"/>
  <c r="I6" i="4"/>
  <c r="H6" i="4"/>
  <c r="H4" i="26"/>
  <c r="I8" i="4"/>
  <c r="K8" i="4"/>
  <c r="J8" i="4"/>
  <c r="H8" i="4"/>
  <c r="N4" i="26"/>
  <c r="J14" i="4"/>
  <c r="H14" i="4"/>
  <c r="K14" i="4"/>
  <c r="I14" i="4"/>
  <c r="K7" i="4"/>
  <c r="J7" i="4"/>
  <c r="H7" i="4"/>
  <c r="G4" i="26"/>
  <c r="I7" i="4"/>
  <c r="I9" i="4"/>
  <c r="J9" i="4"/>
  <c r="K9" i="4"/>
  <c r="I4" i="26"/>
  <c r="H9" i="4"/>
  <c r="K17" i="4"/>
  <c r="Y5" i="3"/>
  <c r="Y60" i="3"/>
  <c r="Z60" i="3"/>
  <c r="Y89" i="3"/>
  <c r="Z89" i="3"/>
  <c r="Y101" i="3"/>
  <c r="Z101" i="3"/>
  <c r="Y105" i="3"/>
  <c r="Z105" i="3"/>
  <c r="Y38" i="3"/>
  <c r="Z38" i="3"/>
  <c r="Y70" i="3"/>
  <c r="Z70" i="3"/>
  <c r="Y78" i="3"/>
  <c r="Z78" i="3"/>
  <c r="Y106" i="3"/>
  <c r="Z106" i="3"/>
  <c r="Y110" i="3"/>
  <c r="Z110" i="3"/>
  <c r="Y19" i="3"/>
  <c r="Z19" i="3"/>
  <c r="Y55" i="3"/>
  <c r="Z55" i="3"/>
  <c r="Y59" i="3"/>
  <c r="Z59" i="3"/>
  <c r="Y75" i="3"/>
  <c r="Z75" i="3"/>
  <c r="Y79" i="3"/>
  <c r="Z79" i="3"/>
  <c r="Y99" i="3"/>
  <c r="Z99" i="3"/>
  <c r="Y8" i="3"/>
  <c r="Z8" i="3"/>
  <c r="Y20" i="3"/>
  <c r="Z20" i="3"/>
  <c r="Y48" i="3"/>
  <c r="Z48" i="3"/>
  <c r="Y72" i="3"/>
  <c r="Z72" i="3"/>
  <c r="Y88" i="3"/>
  <c r="Z88" i="3"/>
  <c r="Y29" i="3"/>
  <c r="Z29" i="3"/>
  <c r="Y10" i="3"/>
  <c r="Z10" i="3"/>
  <c r="Y50" i="3"/>
  <c r="Z50" i="3"/>
  <c r="Y74" i="3"/>
  <c r="Z74" i="3"/>
  <c r="Y11" i="3"/>
  <c r="Z11" i="3"/>
  <c r="Y43" i="3"/>
  <c r="Z43" i="3"/>
  <c r="Y22" i="3"/>
  <c r="Z22" i="3"/>
  <c r="Y16" i="3"/>
  <c r="Z16" i="3"/>
  <c r="Y32" i="3"/>
  <c r="Z32" i="3"/>
  <c r="Y52" i="3"/>
  <c r="Z52" i="3"/>
  <c r="Y64" i="3"/>
  <c r="Z64" i="3"/>
  <c r="Y104" i="3"/>
  <c r="Z104" i="3"/>
  <c r="Y21" i="3"/>
  <c r="Z21" i="3"/>
  <c r="Y81" i="3"/>
  <c r="Z81" i="3"/>
  <c r="Y6" i="3"/>
  <c r="Z6" i="3"/>
  <c r="Y90" i="3"/>
  <c r="Z90" i="3"/>
  <c r="Y12" i="3"/>
  <c r="Z12" i="3"/>
  <c r="Y28" i="3"/>
  <c r="Z28" i="3"/>
  <c r="Y108" i="3"/>
  <c r="Z108" i="3"/>
  <c r="Y9" i="3"/>
  <c r="Z9" i="3"/>
  <c r="Y17" i="3"/>
  <c r="Z17" i="3"/>
  <c r="Y41" i="3"/>
  <c r="Z41" i="3"/>
  <c r="Y77" i="3"/>
  <c r="Z77" i="3"/>
  <c r="Y93" i="3"/>
  <c r="Z93" i="3"/>
  <c r="Y14" i="3"/>
  <c r="Z14" i="3"/>
  <c r="Y102" i="3"/>
  <c r="Z102" i="3"/>
  <c r="Y47" i="3"/>
  <c r="Z47" i="3"/>
  <c r="Y51" i="3"/>
  <c r="Z51" i="3"/>
  <c r="Y71" i="3"/>
  <c r="Z71" i="3"/>
  <c r="Y68" i="3"/>
  <c r="Z68" i="3"/>
  <c r="Y84" i="3"/>
  <c r="Z84" i="3"/>
  <c r="Y92" i="3"/>
  <c r="Z92" i="3"/>
  <c r="Y13" i="3"/>
  <c r="Z13" i="3"/>
  <c r="Y73" i="3"/>
  <c r="Z73" i="3"/>
  <c r="Y85" i="3"/>
  <c r="Z85" i="3"/>
  <c r="Y66" i="3"/>
  <c r="Z66" i="3"/>
  <c r="Y7" i="3"/>
  <c r="Z7" i="3"/>
  <c r="Y27" i="3"/>
  <c r="Z27" i="3"/>
  <c r="Y36" i="3"/>
  <c r="Z36" i="3"/>
  <c r="Y40" i="3"/>
  <c r="Z40" i="3"/>
  <c r="Y44" i="3"/>
  <c r="Z44" i="3"/>
  <c r="Y100" i="3"/>
  <c r="Z100" i="3"/>
  <c r="Y37" i="3"/>
  <c r="Z37" i="3"/>
  <c r="Y53" i="3"/>
  <c r="Z53" i="3"/>
  <c r="Y61" i="3"/>
  <c r="Z61" i="3"/>
  <c r="Y34" i="3"/>
  <c r="Z34" i="3"/>
  <c r="Y46" i="3"/>
  <c r="Z46" i="3"/>
  <c r="Y62" i="3"/>
  <c r="Z62" i="3"/>
  <c r="Y86" i="3"/>
  <c r="Z86" i="3"/>
  <c r="Y98" i="3"/>
  <c r="Z98" i="3"/>
  <c r="Y35" i="3"/>
  <c r="Z35" i="3"/>
  <c r="Y39" i="3"/>
  <c r="Z39" i="3"/>
  <c r="Y87" i="3"/>
  <c r="Z87" i="3"/>
  <c r="Y95" i="3"/>
  <c r="Z95" i="3"/>
  <c r="Y107" i="3"/>
  <c r="Z107" i="3"/>
  <c r="Y15" i="3"/>
  <c r="Z15" i="3"/>
  <c r="Y24" i="3"/>
  <c r="Z24" i="3"/>
  <c r="Y76" i="3"/>
  <c r="Z76" i="3"/>
  <c r="Y25" i="3"/>
  <c r="Z25" i="3"/>
  <c r="Y33" i="3"/>
  <c r="Z33" i="3"/>
  <c r="Y97" i="3"/>
  <c r="Z97" i="3"/>
  <c r="Y109" i="3"/>
  <c r="Z109" i="3"/>
  <c r="Y26" i="3"/>
  <c r="Z26" i="3"/>
  <c r="Y42" i="3"/>
  <c r="Z42" i="3"/>
  <c r="Y58" i="3"/>
  <c r="Z58" i="3"/>
  <c r="Y23" i="3"/>
  <c r="Z23" i="3"/>
  <c r="Y31" i="3"/>
  <c r="Z31" i="3"/>
  <c r="Y63" i="3"/>
  <c r="Z63" i="3"/>
  <c r="Y67" i="3"/>
  <c r="Z67" i="3"/>
  <c r="Y83" i="3"/>
  <c r="Z83" i="3"/>
  <c r="Y91" i="3"/>
  <c r="Z91" i="3"/>
  <c r="Y94" i="3"/>
  <c r="Z94" i="3"/>
  <c r="Y56" i="3"/>
  <c r="Z56" i="3"/>
  <c r="Y80" i="3"/>
  <c r="Z80" i="3"/>
  <c r="Y96" i="3"/>
  <c r="Z96" i="3"/>
  <c r="Y45" i="3"/>
  <c r="Z45" i="3"/>
  <c r="Y49" i="3"/>
  <c r="Z49" i="3"/>
  <c r="Y57" i="3"/>
  <c r="Z57" i="3"/>
  <c r="Y65" i="3"/>
  <c r="Z65" i="3"/>
  <c r="Y69" i="3"/>
  <c r="Z69" i="3"/>
  <c r="Y30" i="3"/>
  <c r="Z30" i="3"/>
  <c r="Y54" i="3"/>
  <c r="Z54" i="3"/>
  <c r="Y82" i="3"/>
  <c r="Z82" i="3"/>
  <c r="Y18" i="3"/>
  <c r="Z18" i="3"/>
  <c r="Z103" i="3"/>
  <c r="Y103" i="3"/>
  <c r="I22" i="4"/>
  <c r="J22" i="4"/>
  <c r="H22" i="4"/>
  <c r="K22" i="4"/>
  <c r="Y7" i="26"/>
  <c r="AJ21" i="26" l="1"/>
  <c r="O4" i="4" s="1"/>
  <c r="AI21" i="26"/>
  <c r="AK21" i="26"/>
  <c r="P4" i="4" s="1"/>
  <c r="Z5" i="3"/>
  <c r="AE12" i="26"/>
  <c r="AD12" i="26"/>
  <c r="AC12" i="26"/>
  <c r="AE11" i="26"/>
  <c r="AD11" i="26"/>
  <c r="AC11" i="26"/>
  <c r="W5" i="26"/>
  <c r="AL21" i="26" l="1"/>
  <c r="Q4" i="4" s="1"/>
  <c r="N4" i="4"/>
  <c r="AD13" i="26"/>
  <c r="AF12" i="26"/>
  <c r="W4" i="26"/>
  <c r="K23" i="4"/>
  <c r="K25" i="4" s="1"/>
  <c r="H23" i="4"/>
  <c r="I23" i="4"/>
  <c r="J23" i="4"/>
  <c r="AE13" i="26"/>
  <c r="AC13" i="26"/>
  <c r="AF11" i="26"/>
  <c r="AF13" i="26" l="1"/>
  <c r="AC21" i="26"/>
  <c r="AD21" i="26"/>
  <c r="AD28" i="26"/>
  <c r="C5" i="4" s="1"/>
  <c r="AC28" i="26"/>
  <c r="A5" i="4" s="1"/>
  <c r="AD22" i="26"/>
  <c r="D10" i="4" s="1"/>
  <c r="AC22" i="26"/>
  <c r="C10" i="4" s="1"/>
  <c r="AC27" i="26" l="1"/>
  <c r="C9" i="4"/>
  <c r="AD27" i="26"/>
  <c r="D9" i="4"/>
</calcChain>
</file>

<file path=xl/sharedStrings.xml><?xml version="1.0" encoding="utf-8"?>
<sst xmlns="http://schemas.openxmlformats.org/spreadsheetml/2006/main" count="3025" uniqueCount="332">
  <si>
    <t>Échantillon évalué</t>
  </si>
  <si>
    <t xml:space="preserve">Date : </t>
  </si>
  <si>
    <t xml:space="preserve">Contexte : </t>
  </si>
  <si>
    <t>Thématiques</t>
  </si>
  <si>
    <t>A</t>
  </si>
  <si>
    <t>AA</t>
  </si>
  <si>
    <t>Chaque tableau de données complexe a-t-il un résumé ?</t>
  </si>
  <si>
    <t>Pour chaque tableau de données complexe ayant un résumé, celui-ci est-il pertinent ?</t>
  </si>
  <si>
    <t>Pour chaque tableau de données ayant un titre, celui-ci est-il pertinent ?</t>
  </si>
  <si>
    <t>Thématique</t>
  </si>
  <si>
    <t>Statut</t>
  </si>
  <si>
    <t>Dérogation</t>
  </si>
  <si>
    <t>Modifications à apporter</t>
  </si>
  <si>
    <t>NT</t>
  </si>
  <si>
    <t>C</t>
  </si>
  <si>
    <t>NC</t>
  </si>
  <si>
    <t>NA</t>
  </si>
  <si>
    <t>Résultats</t>
  </si>
  <si>
    <t>Total App</t>
  </si>
  <si>
    <t>Total</t>
  </si>
  <si>
    <t>Conformité pour chaque niveau</t>
  </si>
  <si>
    <t>Niveau A</t>
  </si>
  <si>
    <t>Niveau légal AA</t>
  </si>
  <si>
    <t>Synthèse</t>
  </si>
  <si>
    <t>Global</t>
  </si>
  <si>
    <t>% C</t>
  </si>
  <si>
    <t>Résultats : moyennes</t>
  </si>
  <si>
    <t>Moyenne</t>
  </si>
  <si>
    <t xml:space="preserve">Niveau évalué : </t>
  </si>
  <si>
    <t>Suivi des correctifs</t>
  </si>
  <si>
    <t>Commentaire</t>
  </si>
  <si>
    <t>Critère RGAA</t>
  </si>
  <si>
    <t>Couleurs</t>
  </si>
  <si>
    <t>Multimédia</t>
  </si>
  <si>
    <t>Structuration</t>
  </si>
  <si>
    <t>Présentation</t>
  </si>
  <si>
    <t>Formulaires</t>
  </si>
  <si>
    <t>Navigation</t>
  </si>
  <si>
    <t>Consultation</t>
  </si>
  <si>
    <t>Calculs RGAA</t>
  </si>
  <si>
    <t>niveau RGAA</t>
  </si>
  <si>
    <t>Conformité par page</t>
  </si>
  <si>
    <t>Ordre</t>
  </si>
  <si>
    <t>Ne pas supprimer les numéros de page.</t>
  </si>
  <si>
    <t>Eléments obligatoires</t>
  </si>
  <si>
    <t>Applications mobiles – GRILLE D'ÉVALUATION</t>
  </si>
  <si>
    <t>N° écran</t>
  </si>
  <si>
    <t>Titre de l'écran</t>
  </si>
  <si>
    <t>Chemin d'accès</t>
  </si>
  <si>
    <t xml:space="preserve">Application :  </t>
  </si>
  <si>
    <t>Critère</t>
  </si>
  <si>
    <t>Niveau</t>
  </si>
  <si>
    <t>Recommandation</t>
  </si>
  <si>
    <t>Chaque élément graphique de décoration est-il ignoré par les technologies d’assistance ?</t>
  </si>
  <si>
    <t>Chaque élément graphique porteur d’information possède-t-il une alternative accessible aux technologies d’assistance ?</t>
  </si>
  <si>
    <t>Pour chaque élément graphique porteur d’information, l’alternative accessible aux technologies d’assistance est-elle pertinente (hors cas particuliers) ?</t>
  </si>
  <si>
    <t>Chaque élément graphique utilisé comme CAPTCHA possède-t-il une alternative ?</t>
  </si>
  <si>
    <t>Chaque élément graphique porteur d’information a-t-il, si nécessaire, une description détaillée ?</t>
  </si>
  <si>
    <t>Pour chaque élément graphique porteur d’information ayant une description détaillée, celle-ci est-elle pertinente ?</t>
  </si>
  <si>
    <t>Dans chaque écran, le contraste entre la couleur du texte et la couleur de son arrière-plan est-il suffisamment élevé (hors cas particuliers) ?</t>
  </si>
  <si>
    <t>Chaque média temporel pré-enregistré seulement audio a-t-il, si nécessaire, une transcription textuelle adjacente clairement identifiable (hors cas particuliers) ?</t>
  </si>
  <si>
    <t>Pour chaque média temporel pré-enregistré, le contenu textuel adjacent permet-il d’identifier clairement le média temporel (hors cas particuliers) ?</t>
  </si>
  <si>
    <t>Chaque média temporel a-t-il, si nécessaire, les fonctionnalités de contrôle de sa consultation ?</t>
  </si>
  <si>
    <t>Pour chaque tableau de données, les entêtes de lignes et de colonnes sont-ils correctement reliés aux cellules de données ?</t>
  </si>
  <si>
    <t>Chaque changement de contexte respecte-t-il une de ces conditions ?</t>
  </si>
  <si>
    <t>Dans chaque écran, les messages de statut sont-ils correctement restitués par les technologies d’assistance ?</t>
  </si>
  <si>
    <t>Dans chaque écran, chaque liste est-elle correctement structurée ?</t>
  </si>
  <si>
    <t>Dans chaque écran, pour chaque élément recevant le focus, la prise de focus est-elle visible ?</t>
  </si>
  <si>
    <t>Dans chaque écran, les contenus additionnels apparaissant à la prise de focus ou au survol d’un composant d’interface sont-ils contrôlables par l’utilisateur (hors cas particuliers) ?</t>
  </si>
  <si>
    <t>Chaque champ de formulaire a-t-il une étiquette visible ?</t>
  </si>
  <si>
    <t>Chaque étiquette associée à un champ de formulaire est-elle pertinente ?</t>
  </si>
  <si>
    <t>Dans chaque formulaire, le contrôle de saisie est-il accompagné, si nécessaire, de suggestions des types, formats de données ou valeurs attendus ?</t>
  </si>
  <si>
    <t>Dans chaque écran, l’ordre de tabulation au clavier est-il cohérent ?</t>
  </si>
  <si>
    <t>Dans chaque écran, la navigation ne doit pas contenir de piège au clavier. Cette règle est-elle respectée ?</t>
  </si>
  <si>
    <t>Dans chaque écran, chaque document bureautique en téléchargement possède-t-il, si nécessaire, une version accessible (hors cas particuliers) ?</t>
  </si>
  <si>
    <t>Dans chaque écran, chaque contenu cryptique (art ASCII, émoticon, syntaxe cryptique) a-t-il une alternative ?</t>
  </si>
  <si>
    <t>Dans chaque écran, pour chaque contenu cryptique (art ASCII, émoticône, syntaxe cryptique) ayant une alternative, cette alternative est-elle pertinente ?</t>
  </si>
  <si>
    <t>Dans chaque écran, les changements brusques de luminosité ou les effets de flash sont-ils correctement utilisés ?</t>
  </si>
  <si>
    <t>Dans chaque écran, le contenu proposé est-il consultable quelle que soit l’orientation de l’écran (portrait ou paysage) (hors cas particuliers) ?</t>
  </si>
  <si>
    <t>Dans chaque écran, les actions déclenchées au moyen d’un dispositif de pointage sur un point unique de l’écran peuvent-elles faire l’objet d’une annulation (hors cas particuliers) ?</t>
  </si>
  <si>
    <t>Dans chaque écran, les fonctionnalités qui impliquent un mouvement de l’appareil ou vers l’appareil peuvent-elles être satisfaites de manière alternative (hors cas particuliers) ?</t>
  </si>
  <si>
    <t>Pour chaque application qui intègre une fonctionnalité de répétition des touches, la répétition est-elle ajustable (hors cas particuliers) ?</t>
  </si>
  <si>
    <t>Eléments graphiques</t>
  </si>
  <si>
    <t>Tableau</t>
  </si>
  <si>
    <t>Composants intéractifs</t>
  </si>
  <si>
    <t>Outils d'édition</t>
  </si>
  <si>
    <t>Documentation et fonctionnalités d'accessibilité</t>
  </si>
  <si>
    <t>Communication en temps réel</t>
  </si>
  <si>
    <t>Ecran</t>
  </si>
  <si>
    <t>E01</t>
  </si>
  <si>
    <t>E02</t>
  </si>
  <si>
    <t>E03</t>
  </si>
  <si>
    <t>E04</t>
  </si>
  <si>
    <t>E05</t>
  </si>
  <si>
    <t>E06</t>
  </si>
  <si>
    <t>E07</t>
  </si>
  <si>
    <t>E08</t>
  </si>
  <si>
    <t>E09</t>
  </si>
  <si>
    <t>E10</t>
  </si>
  <si>
    <t>E11</t>
  </si>
  <si>
    <t>E12</t>
  </si>
  <si>
    <t>E13</t>
  </si>
  <si>
    <t>E14</t>
  </si>
  <si>
    <t>E15</t>
  </si>
  <si>
    <t>E16</t>
  </si>
  <si>
    <t>E17</t>
  </si>
  <si>
    <t>E18</t>
  </si>
  <si>
    <t>E19</t>
  </si>
  <si>
    <t>E20</t>
  </si>
  <si>
    <t>Chemin</t>
  </si>
  <si>
    <t>% conformité par écran</t>
  </si>
  <si>
    <t>total applicable par écran</t>
  </si>
  <si>
    <t>Conformité globale</t>
  </si>
  <si>
    <t>Tableau de bord audit applications mobiles</t>
  </si>
  <si>
    <t>Taux de conformité</t>
  </si>
  <si>
    <t>Résultats par écran</t>
  </si>
  <si>
    <t>1.1</t>
  </si>
  <si>
    <t>1.2</t>
  </si>
  <si>
    <t>1.3</t>
  </si>
  <si>
    <t>1.4</t>
  </si>
  <si>
    <t>Pour chaque élément graphique utilisé comme CAPTCHA ou comme élément graphique de test, l’alternative restituée par les technologies d’assistance permet-elle d’identifier la nature et la fonction de l’élément graphique ?</t>
  </si>
  <si>
    <t>1.5</t>
  </si>
  <si>
    <t>1.6</t>
  </si>
  <si>
    <t>1.7</t>
  </si>
  <si>
    <t>1.8</t>
  </si>
  <si>
    <t>Chaque élément graphique texte porteur d’information, en l’absence d’un mécanisme de remplacement, doit, si possible être remplacé par du texte stylé. Cette règle est-elle respectée (hors cas particuliers) ?</t>
  </si>
  <si>
    <t>1.9</t>
  </si>
  <si>
    <t>Chaque élément graphique légendé est-il correctement restitué par les technologies d’assistance ?</t>
  </si>
  <si>
    <t>2.1</t>
  </si>
  <si>
    <t>Dans chaque écran, l’information ne doit pas être donnée uniquement par la couleur. Cette règle est-elle respectée ?</t>
  </si>
  <si>
    <t>2.2</t>
  </si>
  <si>
    <t>2.3</t>
  </si>
  <si>
    <t>Dans chaque écran, les couleurs utilisées dans les composants d’interface et les éléments graphiques porteurs d’informations sont-elles suffisamment contrastées (hors cas particuliers) ?</t>
  </si>
  <si>
    <t>2.4</t>
  </si>
  <si>
    <t>Le rapport de contraste de chaque mécanisme de remplacement qui permet d’afficher l’écran avec un rapport de contraste conforme est-il suffisamment élevé ?</t>
  </si>
  <si>
    <t>3.1</t>
  </si>
  <si>
    <t>3.2</t>
  </si>
  <si>
    <t>Pour chaque média temporel pré-enregistré seulement audio ayant une transcription textuelle, celle-ci est-elle pertinente (hors cas particuliers) ?</t>
  </si>
  <si>
    <t>3.3</t>
  </si>
  <si>
    <t>Chaque média temporel pré-enregistré seulement vidéo a-t-il, si nécessaire, une alternative (hors cas particuliers) ?</t>
  </si>
  <si>
    <t>3.4</t>
  </si>
  <si>
    <t>Pour chaque média temporel pré-enregistré seulement vidéo ayant une alternative, celle-ci est-elle pertinente (hors cas particuliers) ?</t>
  </si>
  <si>
    <t>3.5</t>
  </si>
  <si>
    <t>Chaque média temporel synchronisé pré-enregistré a-t-il, si nécessaire, une alternative (hors cas particuliers) ?</t>
  </si>
  <si>
    <t>3.6</t>
  </si>
  <si>
    <t>Pour chaque média temporel synchronisé pré-enregistré ayant une alternative, celle-ci est-elle pertinente (hors cas particuliers) ?</t>
  </si>
  <si>
    <t>3.7</t>
  </si>
  <si>
    <t>3.8</t>
  </si>
  <si>
    <t>3.9</t>
  </si>
  <si>
    <t>Chaque média temporel pré-enregistré (seulement vidéo ou synchronisé) a-t-il, si nécessaire, une audiodescription synchronisée (hors cas particuliers) ?</t>
  </si>
  <si>
    <t>3.10</t>
  </si>
  <si>
    <t>Pour chaque média temporel pré-enregistré (seulement vidéo ou synchronisé) ayant une audiodescription synchronisée, celle-ci est-elle pertinente ?</t>
  </si>
  <si>
    <t>3.11</t>
  </si>
  <si>
    <t>3.12</t>
  </si>
  <si>
    <t>Chaque séquence sonore déclenchée automatiquement est-elle contrôlable par l’utilisateur ?</t>
  </si>
  <si>
    <t>3.13</t>
  </si>
  <si>
    <t>3.14</t>
  </si>
  <si>
    <t>3.15</t>
  </si>
  <si>
    <t>3.16</t>
  </si>
  <si>
    <t>3.17</t>
  </si>
  <si>
    <t>Pour chaque média temporel pré-enregistré, la présentation des sous-titres est-elle contrôlable par l’utilisateur (hors cas particuliers) ?</t>
  </si>
  <si>
    <t>3.18</t>
  </si>
  <si>
    <t>4.1</t>
  </si>
  <si>
    <t>4.2</t>
  </si>
  <si>
    <t>4.3</t>
  </si>
  <si>
    <t>4.4</t>
  </si>
  <si>
    <t>4.5</t>
  </si>
  <si>
    <t>5.1</t>
  </si>
  <si>
    <t>Chaque composant d’interface est-il, si nécessaire, compatible avec les technologies d’assistance (hors cas particuliers) ?</t>
  </si>
  <si>
    <t>5.2</t>
  </si>
  <si>
    <t>Chaque composant d’interface est-il contrôlable par le clavier et tout dispositif de pointage (hors cas particuliers) ?</t>
  </si>
  <si>
    <t>5.3</t>
  </si>
  <si>
    <t>5.4</t>
  </si>
  <si>
    <t>5.5</t>
  </si>
  <si>
    <t>Chaque état d’un contrôle à bascule présenté à l’utilisateur est-il perceptible ?</t>
  </si>
  <si>
    <t>6.1</t>
  </si>
  <si>
    <t>Dans chaque écran, les textes sont-ils restitués par les technologies d’assistance dans la langue principale de l’écran ?</t>
  </si>
  <si>
    <t>6.2</t>
  </si>
  <si>
    <t>Dans chaque écran, les éléments de l’interface ne doivent pas être utilisés uniquement à des fins de présentation. Cette règle est-elle respectée ?</t>
  </si>
  <si>
    <t>7.1</t>
  </si>
  <si>
    <t>Dans chaque écran, l’information est-elle structurée par l’utilisation appropriée de titres ?</t>
  </si>
  <si>
    <t>7.2</t>
  </si>
  <si>
    <t>8.1</t>
  </si>
  <si>
    <t>Dans chaque écran, le contenu visible porteur d’information est-il accessible aux technologies d’assistance ?</t>
  </si>
  <si>
    <t>8.2</t>
  </si>
  <si>
    <t>Dans chaque écran, l’utilisateur peut-il augmenter la taille des caractères de 200% au moins (hors cas particuliers) ?</t>
  </si>
  <si>
    <t>8.3</t>
  </si>
  <si>
    <t>Dans chaque écran, chaque composant en environnement de texte dont la nature n’est pas évidente a-t-il un rapport de contraste supérieur ou égal à 3:1 par rapport au texte environnant ?</t>
  </si>
  <si>
    <t>8.4</t>
  </si>
  <si>
    <t>Dans chaque écran, pour chaque composant en environnement de texte dont la nature n’est pas évidente, une indication autre que la couleur permet-elle de signaler la prise de focus et le survol à la souris ?</t>
  </si>
  <si>
    <t>8.5</t>
  </si>
  <si>
    <t>8.6</t>
  </si>
  <si>
    <t>Dans chaque écran, l’information ne doit pas être donnée uniquement par la forme, taille ou position. Cette règle est-elle respectée ?</t>
  </si>
  <si>
    <t>8.7</t>
  </si>
  <si>
    <t>9.1</t>
  </si>
  <si>
    <t>9.2</t>
  </si>
  <si>
    <t>Chaque champ de formulaire a-t-il une étiquette accessible aux technologies d’assistance ?</t>
  </si>
  <si>
    <t>9.3</t>
  </si>
  <si>
    <t>9.4</t>
  </si>
  <si>
    <t>Chaque étiquette de champ et son champ associé sont-ils accolés ?</t>
  </si>
  <si>
    <t>9.5</t>
  </si>
  <si>
    <t>Dans chaque formulaire, l’intitulé de chaque bouton est-il pertinent ?</t>
  </si>
  <si>
    <t>9.6</t>
  </si>
  <si>
    <t>Dans chaque formulaire, les champs de même nature sont-ils identifiés, si nécessaire ?</t>
  </si>
  <si>
    <t>9.7</t>
  </si>
  <si>
    <t>9.8</t>
  </si>
  <si>
    <t>9.9</t>
  </si>
  <si>
    <t>Dans chaque formulaire, les erreurs de saisie sont-elles accessibles ?</t>
  </si>
  <si>
    <t>9.10</t>
  </si>
  <si>
    <t>9.11</t>
  </si>
  <si>
    <t>9.12</t>
  </si>
  <si>
    <t>10.1</t>
  </si>
  <si>
    <t>10.2</t>
  </si>
  <si>
    <t>Dans chaque écran, l’ordre de restitution par les technologies d’assistance est-il cohérent ?</t>
  </si>
  <si>
    <t>10.3</t>
  </si>
  <si>
    <t>10.4</t>
  </si>
  <si>
    <t>Dans chaque écran, les raccourcis clavier n’utilisant qu’une seule touche (lettre minuscule ou majuscule, ponctuation, chiffre ou symbole) sont-ils contrôlables par l’utilisateur ?</t>
  </si>
  <si>
    <t>11.1</t>
  </si>
  <si>
    <t>Pour chaque écran, l’utilisateur a-t-il le contrôle de chaque limite de temps modifiant le contenu (hors cas particuliers) ?</t>
  </si>
  <si>
    <t>11.2</t>
  </si>
  <si>
    <t>Pour chaque écran, chaque procédé limitant le temps d’une session peut-il être arrêté ou supprimé (hors cas particuliers) ?</t>
  </si>
  <si>
    <t>11.3</t>
  </si>
  <si>
    <t>11.4</t>
  </si>
  <si>
    <t>11.5</t>
  </si>
  <si>
    <t>11.6</t>
  </si>
  <si>
    <t>11.7</t>
  </si>
  <si>
    <t>11.8</t>
  </si>
  <si>
    <t>Dans chaque écran, chaque contenu en mouvement ou clignotant est-il contrôlable par l’utilisateur ?</t>
  </si>
  <si>
    <t>11.9</t>
  </si>
  <si>
    <t>11.10</t>
  </si>
  <si>
    <t>Dans chaque écran, les fonctionnalités activables au moyen d’un geste complexe sont-elles activables au moyen d’un geste simple (hors cas particuliers) ?</t>
  </si>
  <si>
    <t>11.11</t>
  </si>
  <si>
    <t>Dans chaque écran, les fonctionnalités activables par la réalisation d’actions simultanées sont-elles activables au moyen d’une action unique. Cette règle est-elle respectée (hors cas particuliers) ?</t>
  </si>
  <si>
    <t>11.12</t>
  </si>
  <si>
    <t>11.13</t>
  </si>
  <si>
    <t>11.14</t>
  </si>
  <si>
    <t>Pour chaque fonctionnalité de conversion d’un document, les informations relatives à l’accessibilité disponibles dans le document source sont-elles conservées dans le document de destination (hors cas particuliers) ?</t>
  </si>
  <si>
    <t>11.15</t>
  </si>
  <si>
    <t>11.16</t>
  </si>
  <si>
    <t>12.1</t>
  </si>
  <si>
    <t>12.2</t>
  </si>
  <si>
    <t>12.3</t>
  </si>
  <si>
    <t>L’application ne perturbe pas les fonctionnalités d’accessibilité de la plateforme. Cette règle est-elle respectée ?</t>
  </si>
  <si>
    <t>12.4</t>
  </si>
  <si>
    <t>13.1</t>
  </si>
  <si>
    <t>13.2</t>
  </si>
  <si>
    <t>13.3</t>
  </si>
  <si>
    <t>13.4</t>
  </si>
  <si>
    <t>Pour chaque erreur d’accessibilité relevée par un test d’accessibilité automatique ou semi-automatique, l’outil d’édition fournit-il des suggestions de réparation ?</t>
  </si>
  <si>
    <t>13.5</t>
  </si>
  <si>
    <t>13.6</t>
  </si>
  <si>
    <t>14.1</t>
  </si>
  <si>
    <t>14.2</t>
  </si>
  <si>
    <t>Le service d’assistance répond aux besoins de communication des personnes handicapées directement ou par l’intermédiaire d’un service de relais. Cette règle est-elle respectée ?</t>
  </si>
  <si>
    <t>15.1</t>
  </si>
  <si>
    <t>15.2</t>
  </si>
  <si>
    <t>15.3</t>
  </si>
  <si>
    <t>15.4</t>
  </si>
  <si>
    <t>Pour chaque fonctionnalité de communication écrite en temps réel, les messages peuvent-ils être identifiés (hors cas particuliers) ?</t>
  </si>
  <si>
    <t>15.5</t>
  </si>
  <si>
    <t>15.6</t>
  </si>
  <si>
    <t>15.7</t>
  </si>
  <si>
    <t>15.8</t>
  </si>
  <si>
    <t>Pour chaque application de télécommunication, l’identification de l’interlocuteur qui initie un appel est-elle accessible ?</t>
  </si>
  <si>
    <t>15.9</t>
  </si>
  <si>
    <t>15.10</t>
  </si>
  <si>
    <t>15.11</t>
  </si>
  <si>
    <t>Services d'assistance</t>
  </si>
  <si>
    <t>Mode d'emploi</t>
  </si>
  <si>
    <t>Référentiel d'évaluation de l'accessibilité des applications mobiles – GRILLE D'ÉVALUATION</t>
  </si>
  <si>
    <t>Le modèle de grille reprend l'ensemble des critères du Référentiel d'évaluation de l'accessibilité des applications mobiles,
Le modèle de grille d’audit est un outil de travail préalable à la rédaction du rapport d'audit. Il est destiné aux concepteurs, développeurs de l'application. Le responsable de l’audit doit donc être précis dans le constat des erreurs, dans les  explications et dans les propositions de réparation. La grille d’audit peut venir en annexe d'un rapport d'audit d'applications mobiles.
Le modèle de grille a été établi pour un échantillon de 20 écran. Il ne s'adapte pas automatiquement au volume d'écran de votre échantillon :
- Si votre échantillon comprend moins de 20 écrans, vous n'avez rien à faire, laissez les onglets non utilisés en l'état. 
- Si votre échantillon comprend plus de 20 écrans, l'ajout de feuilles est nécessaire, ainsi que l'extension de la base de calcul (ajout de colonnes et modification des formules de calcul) pour accueillir les données recueillies dans ces nouvelles feuilles du classeur.</t>
  </si>
  <si>
    <t>Nombre d'écran :</t>
  </si>
  <si>
    <t>Pour chaque document bureautique ayant une version accessible, cette version offre-t-elle la même information (hors cas particuliers) ?</t>
  </si>
  <si>
    <t>Les champs de formulaire obligatoires sont-ils correctement identifiés (hors cas particuliers) ?</t>
  </si>
  <si>
    <t>Éléments graphiques</t>
  </si>
  <si>
    <t>Tableaux</t>
  </si>
  <si>
    <t>Composants interactifs</t>
  </si>
  <si>
    <t>Éléments obligatoires</t>
  </si>
  <si>
    <t>Structuration de l’information</t>
  </si>
  <si>
    <t>Présentation de l’information</t>
  </si>
  <si>
    <t>Documentation et fonctionnalités d’accessibilité</t>
  </si>
  <si>
    <t>Outils d’édition</t>
  </si>
  <si>
    <t>Services d’assistance</t>
  </si>
  <si>
    <t>Par thématique</t>
  </si>
  <si>
    <t>Résultats par thématique</t>
  </si>
  <si>
    <t>Ex : Accueil (logged in) &gt; Settings &gt; User Profile</t>
  </si>
  <si>
    <t>Pour chaque champ qui attend une donnée personnelle de l’utilisateur, la saisie est-elle facilitée ?</t>
  </si>
  <si>
    <t>Pour chaque application de communication orale bidirectionnelle, l’application est-elle capable d’encoder et de décoder cette communication avec une gamme de fréquences dont la limite supérieure est de 7 000 Hz au moins ?</t>
  </si>
  <si>
    <t>Chaque application qui permet une communication orale bidirectionnelle dispose-t-elle d’une fonctionnalité de communication écrite en temps réel ?</t>
  </si>
  <si>
    <t>Pour chaque application qui permet une communication orale bidirectionnelle et écrite en temps réel, les deux modes sont-ils utilisables simultanément ?</t>
  </si>
  <si>
    <t>Pour chaque application de communication orale bidirectionnelle, un indicateur visuel de l’activité orale est-il présent ?</t>
  </si>
  <si>
    <t>Pour chaque application de communication orale bidirectionnelle qui dispose de fonctionnalités vocales, celles-ci sont-elles utilisables sans la nécessité d’écouter ou parler ?</t>
  </si>
  <si>
    <t>Pour chaque application de communication orale bidirectionnelle qui dispose d’une vidéo en temps réel, la qualité de la vidéo est-elle suffisante ?</t>
  </si>
  <si>
    <t>Pour chaque fonctionnalité qui transmet, convertit ou enregistre un média temporel synchronisé pré-enregistré qui possède une piste de sous-titres synchronisés, à l’issue du processus, les sous-titres sont-ils correctement conservés ?</t>
  </si>
  <si>
    <t>Pour chaque média temporel synchronisé pré-enregistré qui possède des sous-titres de traduction synchronisés, ceux-ci peuvent-ils être vocalisés (hors cas particuliers) ?</t>
  </si>
  <si>
    <t>Pour chaque formulaire qui modifie ou supprime des données, ou qui transmet des réponses à un test ou à un examen, ou dont la validation a des conséquences financières ou juridiques, les données saisies peuvent-elles être modifiées, mises à jour ou récupérées par l’utilisateur ?</t>
  </si>
  <si>
    <t>Chaque fonctionnalité d’identification ou de contrôle qui repose sur l’utilisation de caractéristiques biologiques de l’utilisateur dispose-t-elle d’une méthode alternative ?</t>
  </si>
  <si>
    <t>La documentation de l’application décrit-elle les fonctionnalités d’accessibilité disponibles et les informations relatives à la compatibilité avec l’accessibilité ?</t>
  </si>
  <si>
    <t>Pour chaque fonctionnalité d’accessibilité décrite dans la documentation, le mécanisme qui permet de l’activer répond aux besoins d’accessibilité des utilisateurs concernés. Cette règle est-elle respectée (hors cas particuliers) ?</t>
  </si>
  <si>
    <t>La documentation de l’application est-elle conforme aux règles d’accessibilité numérique ?</t>
  </si>
  <si>
    <t>Chaque outil d’édition permet-il de définir les informations d’accessibilité nécessaires pour créer un contenu conforme aux règles d’accessibilité numérique ?</t>
  </si>
  <si>
    <t>Chaque outil d’édition met-il à disposition des aides à la création de contenus conformes aux règles d’accessibilité numérique ?</t>
  </si>
  <si>
    <t>Le contenu généré par chaque transformation des contenus est-il conforme aux règles d’accessibilité numérique (hors cas particuliers) ?</t>
  </si>
  <si>
    <t>Pour chaque ensemble de gabarits, un gabarit au moins permet de répondre aux règles d’accessibilité numérique. Cette règle est-elle respectée ?</t>
  </si>
  <si>
    <t>Chaque gabarit qui permet de répondre aux règles d’accessibilité numérique est-il clairement identifiable ?</t>
  </si>
  <si>
    <t>Chaque service d’assistance fournit-il des informations relatives aux fonctionnalités d’accessibilité et à la compatibilité avec l’accessibilité, décrites dans la documentation ?</t>
  </si>
  <si>
    <t>La documentation fournie par le service d’assistance est-elle conforme aux règles d’accessibilité numérique ?</t>
  </si>
  <si>
    <t>Chaque application de communication écrite en temps réel qui peut interagir avec d’autres applications de communication écrite en temps réel respecte-t-elle les règles d’interopérabilité en vigueur ?</t>
  </si>
  <si>
    <t>Pour chaque application qui permet une communication écrite en temps réel, le délai de transmission de chaque unité de saisie est de 500ms ou moins. Cette règle est-elle respectée ?</t>
  </si>
  <si>
    <t>Pour chaque application de communication orale bidirectionnelle qui permet d’identifier l’activité d’un interlocuteur oralisant, il est possible d’identifier l’activité d’un interlocuteur signant. Cette règle est-elle respectée ?</t>
  </si>
  <si>
    <t>14.3</t>
  </si>
  <si>
    <t>Dérogation/Exemption</t>
  </si>
  <si>
    <t>Chaque média temporel synchronisé a-t-il, si nécessaire, des sous-titres synchronisés (hors cas particuliers) ?</t>
  </si>
  <si>
    <t>Pour chaque média temporel synchronisé ayant des sous-titres synchronisés, ceux-ci sont-ils pertinents (hors cas particuliers) ?</t>
  </si>
  <si>
    <t>Chaque tableau de données a-t-il un titre ?</t>
  </si>
  <si>
    <t>Pour chaque champ de formulaire qui attend un type de données et/ou un format spécifique, l’information correspondante est-elle disponible ?</t>
  </si>
  <si>
    <t>Dérogations</t>
  </si>
  <si>
    <t>Exemptions</t>
  </si>
  <si>
    <t>Commentaires en cas de dérogations / exemptions</t>
  </si>
  <si>
    <t>Étape 1</t>
  </si>
  <si>
    <t>Remplissez la page Échantillon avec les titres et chemins des écrans concernés par l'audit. Ces informations seront automatiquement reprises par la suite dans chaque feuille d'audit individuel (P01 – P20) pour servir de titre à la grille.
Pour rappel, les écrans  obligatoires dans un échantillon d'audit sont :
- l'écran d'accueil ;
- l'écran des mentions légales ;
- l'écran ou le processus d'authentification ;
- l'écran de contact ;
- l'écran d'authentification ;
- les écrans qui constituent la documentation de l'application,
S'ajoutent à ces écrans impératifs, un certain nombre d'écrans lorsqu’ils existent :
- au moins un écran pertinent pour chaque type de service fourni et toute autre utilisation principale prévue (ex. : rubriques de 1er niveau dans l’arborescence), y compris la fonctionnalité de recherche ;
- au moins un document téléchargeable pertinent, le cas échéant, pour chaque type de service fourni et pour toute autre utilisation principalement prévue ;
- l’ensemble des écrans constituant un processus (par exemple, un formulaire de saisie ou une transaction sur plusieurs écrans) ; des exemples d'écrans ayant un aspect sensiblement distinct ou présentant un type de contenu différent (ex. : écran contenant des tableaux de données, des éléments multimédia, des illustrations, des formulaires, etc.).
La sélection des écrans auditées ainsi que leur nombre doivent être représentatifs du service de communication au public en ligne. Le nombre de visiteurs par page peut notamment être pris en compte lors de la constitution de l’échantillon.
Enfin, s’ajoutent des écrans sélectionnés au hasard représentant au moins 10 % des écrans de l’échantillon décrit supra.</t>
  </si>
  <si>
    <t>Étape 2</t>
  </si>
  <si>
    <r>
      <rPr>
        <b/>
        <sz val="12"/>
        <color rgb="FF000000"/>
        <rFont val="Calibri"/>
        <family val="2"/>
        <scheme val="minor"/>
      </rPr>
      <t xml:space="preserve">Réalisez l'audit sur l'échantillon.
</t>
    </r>
    <r>
      <rPr>
        <sz val="12"/>
        <color rgb="FF000000"/>
        <rFont val="Calibri"/>
        <family val="2"/>
        <scheme val="minor"/>
      </rPr>
      <t xml:space="preserve">
</t>
    </r>
    <r>
      <rPr>
        <b/>
        <sz val="12"/>
        <color rgb="FF000000"/>
        <rFont val="Calibri"/>
        <family val="2"/>
        <scheme val="minor"/>
      </rPr>
      <t xml:space="preserve">Un critère peut prendre 4 statuts différents :
</t>
    </r>
    <r>
      <rPr>
        <sz val="12"/>
        <color rgb="FF000000"/>
        <rFont val="Calibri"/>
        <family val="2"/>
        <scheme val="minor"/>
      </rPr>
      <t xml:space="preserve">- </t>
    </r>
    <r>
      <rPr>
        <b/>
        <sz val="12"/>
        <color rgb="FF000000"/>
        <rFont val="Calibri"/>
        <family val="2"/>
        <scheme val="minor"/>
      </rPr>
      <t>C : CONFORME</t>
    </r>
    <r>
      <rPr>
        <sz val="12"/>
        <color rgb="FF000000"/>
        <rFont val="Calibri"/>
        <family val="2"/>
        <scheme val="minor"/>
      </rPr>
      <t xml:space="preserve">. Le critère est conforme pour l'ensemble des éléments de l'écran
- </t>
    </r>
    <r>
      <rPr>
        <b/>
        <sz val="12"/>
        <color rgb="FF000000"/>
        <rFont val="Calibri"/>
        <family val="2"/>
        <scheme val="minor"/>
      </rPr>
      <t>NC : NON CONFORME</t>
    </r>
    <r>
      <rPr>
        <sz val="12"/>
        <color rgb="FF000000"/>
        <rFont val="Calibri"/>
        <family val="2"/>
        <scheme val="minor"/>
      </rPr>
      <t xml:space="preserve">. Au moins un des éléments de l'écran concernés par le critère n'est pas conforme
- </t>
    </r>
    <r>
      <rPr>
        <b/>
        <sz val="12"/>
        <color rgb="FF000000"/>
        <rFont val="Calibri"/>
        <family val="2"/>
        <scheme val="minor"/>
      </rPr>
      <t>NA : NON APPLICABLE</t>
    </r>
    <r>
      <rPr>
        <sz val="12"/>
        <color rgb="FF000000"/>
        <rFont val="Calibri"/>
        <family val="2"/>
        <scheme val="minor"/>
      </rPr>
      <t xml:space="preserve">. Ou bien aucun élément dans l'écran ne concerne le critère, ou bien le seul contenu qui concerne le critère est exempté, ou bien le seul contenu qui concerne le critère est soumis à dérogation et il propose une alternative numérique accessible.
- </t>
    </r>
    <r>
      <rPr>
        <b/>
        <sz val="12"/>
        <color rgb="FF000000"/>
        <rFont val="Calibri"/>
        <family val="2"/>
        <scheme val="minor"/>
      </rPr>
      <t>NT : NON TESTÉ</t>
    </r>
    <r>
      <rPr>
        <sz val="12"/>
        <color rgb="FF000000"/>
        <rFont val="Calibri"/>
        <family val="2"/>
        <scheme val="minor"/>
      </rPr>
      <t xml:space="preserve">. Le critère n'est pas testé. Ce statut sert à mesurer l'évolution de l'audit.
Dans la case </t>
    </r>
    <r>
      <rPr>
        <i/>
        <sz val="12"/>
        <color rgb="FF000000"/>
        <rFont val="Calibri"/>
        <family val="2"/>
        <scheme val="minor"/>
      </rPr>
      <t>Statut</t>
    </r>
    <r>
      <rPr>
        <sz val="12"/>
        <color rgb="FF000000"/>
        <rFont val="Calibri"/>
        <family val="2"/>
        <scheme val="minor"/>
      </rPr>
      <t xml:space="preserve"> des grilles d'audit, renseignez une de ces 4 abréviations selon votre évaluation. Vous verrez les cases se colorer en fonction du statut. Dans la feuille « Synthèse », vous retrouverez un total par thématique et niveau de vos saisies dans les grilles d'audit.
Vous avez également à disposition une case « Modifications à apporter » qui vous permet de faire vos recommandations concernant l'erreur rencontrée.
La colonne </t>
    </r>
    <r>
      <rPr>
        <b/>
        <sz val="12"/>
        <color rgb="FF000000"/>
        <rFont val="Calibri"/>
        <family val="2"/>
        <scheme val="minor"/>
      </rPr>
      <t>Dérogation/Exemption</t>
    </r>
    <r>
      <rPr>
        <sz val="12"/>
        <color rgb="FF000000"/>
        <rFont val="Calibri"/>
        <family val="2"/>
        <scheme val="minor"/>
      </rPr>
      <t xml:space="preserve">, vous permet de mentionner les dérogations et/ou exemptions présentes sur la page et par critère. Par défaut la cellule est vide . Si une dérogation est présente pour un critère, inscrivez </t>
    </r>
    <r>
      <rPr>
        <b/>
        <sz val="12"/>
        <color rgb="FF000000"/>
        <rFont val="Calibri"/>
        <family val="2"/>
        <scheme val="minor"/>
      </rPr>
      <t>D</t>
    </r>
    <r>
      <rPr>
        <sz val="12"/>
        <color rgb="FF000000"/>
        <rFont val="Calibri"/>
        <family val="2"/>
        <scheme val="minor"/>
      </rPr>
      <t xml:space="preserve"> dans la case (elle se colore). Si une exemption est présente, inscrivez E dans la case (elle se colore). Dans l'onglet "Synthèse", retrouvez en haut de chaque colonne d'écran la comptabilisation des exemptions et dérogations d'un écran, afin de mieux les retrouver ensuite.
De même à droite vous avez une case « Commentaires en cas de dérogation » dans laquelle vous expliquez quel élément vous dérogez et quelles sont les justifications. Attention : un critère ne peut jamais être dérogé, seul un contenu peut l'être. Si vous avez une dérogation, il est important d'en garder la trace. Le contenu dérogé n'est donc plus soumis directement à l'évaluation, mais le critère reste évaluable pour les autres contenus de la page.</t>
    </r>
  </si>
  <si>
    <t>Pour chaque fonctionnalité qui transmet, convertit ou enregistre un média temporel synchronisé pré-enregistré avec une audiodescription synchronisée, à l’issue du processus, l’audiodescription est-elle correctement conservée ?</t>
  </si>
  <si>
    <t>Pour chaque média temporel synchronisé pré-enregistré qui dispose d’une piste de sous-titres synchronisés ou d’une audiodescription, les fonctionnalités de contrôle de ces alternatives sont-elles présentées au même niveau que les fonctionnalités principales ?</t>
  </si>
  <si>
    <t xml:space="preserve">Entreprise : </t>
  </si>
  <si>
    <t>Référentiel :</t>
  </si>
  <si>
    <t>Version référentiel :</t>
  </si>
  <si>
    <t>Plateforme :</t>
  </si>
  <si>
    <t>RAAM</t>
  </si>
  <si>
    <t>jj/mm/aaaa</t>
  </si>
  <si>
    <t>Droits de reproduction
Ce document est placé sous licence CC-BY 3.0 LU par le Service information et presse.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</si>
</sst>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5">
    <font>
      <sz val="11"/>
      <color theme="1"/>
      <name val="Calibri"/>
      <family val="2"/>
      <scheme val="minor"/>
    </font>
    <font>
      <i/>
      <sz val="11"/>
      <color rgb="FF7F7F7F"/>
      <name val="Calibri"/>
      <family val="2"/>
      <scheme val="minor"/>
    </font>
    <font>
      <sz val="10"/>
      <name val="FreeSans"/>
      <family val="2"/>
    </font>
    <font>
      <b/>
      <sz val="18"/>
      <color theme="3"/>
      <name val="Calibri Light"/>
      <family val="2"/>
      <scheme val="major"/>
    </font>
    <font>
      <b/>
      <sz val="11"/>
      <color rgb="FFFFFFFF"/>
      <name val="Verdana"/>
      <family val="2"/>
    </font>
    <font>
      <sz val="11"/>
      <color rgb="FF0B1B34"/>
      <name val="Verdana"/>
      <family val="2"/>
    </font>
    <font>
      <u/>
      <sz val="11"/>
      <color theme="10"/>
      <name val="Calibri"/>
      <family val="2"/>
      <scheme val="minor"/>
    </font>
    <font>
      <u/>
      <sz val="11"/>
      <color theme="11"/>
      <name val="Calibri"/>
      <family val="2"/>
      <scheme val="minor"/>
    </font>
    <font>
      <sz val="8"/>
      <name val="Calibri"/>
      <family val="2"/>
      <scheme val="minor"/>
    </font>
    <font>
      <sz val="11"/>
      <color theme="1"/>
      <name val="Calibri"/>
      <family val="2"/>
      <scheme val="minor"/>
    </font>
    <font>
      <b/>
      <sz val="11"/>
      <color theme="1"/>
      <name val="Calibri"/>
      <family val="2"/>
      <scheme val="minor"/>
    </font>
    <font>
      <sz val="8"/>
      <color theme="1"/>
      <name val="Calibri"/>
      <family val="2"/>
      <scheme val="minor"/>
    </font>
    <font>
      <b/>
      <sz val="11"/>
      <color rgb="FFFFFFFF"/>
      <name val="Arial"/>
      <family val="2"/>
    </font>
    <font>
      <b/>
      <sz val="14"/>
      <color rgb="FFFFFFFF"/>
      <name val="Calibri"/>
      <family val="2"/>
      <scheme val="minor"/>
    </font>
    <font>
      <b/>
      <sz val="12"/>
      <color rgb="FFFFFFFF"/>
      <name val="Calibri"/>
      <family val="2"/>
      <scheme val="minor"/>
    </font>
    <font>
      <b/>
      <sz val="20"/>
      <color rgb="FFFFFFFF"/>
      <name val="Calibri"/>
      <family val="2"/>
      <scheme val="minor"/>
    </font>
    <font>
      <b/>
      <sz val="15"/>
      <color rgb="FFFFFFFF"/>
      <name val="Arial"/>
      <family val="2"/>
    </font>
    <font>
      <sz val="12"/>
      <color rgb="FF000000"/>
      <name val="Calibri"/>
      <family val="2"/>
      <scheme val="minor"/>
    </font>
    <font>
      <b/>
      <sz val="12"/>
      <color rgb="FF000000"/>
      <name val="Calibri"/>
      <family val="2"/>
      <scheme val="minor"/>
    </font>
    <font>
      <b/>
      <u/>
      <sz val="12"/>
      <color rgb="FFC81A71"/>
      <name val="Calibri"/>
      <family val="2"/>
      <scheme val="minor"/>
    </font>
    <font>
      <b/>
      <sz val="9"/>
      <color rgb="FFFFFFFF"/>
      <name val="Calibri"/>
      <family val="2"/>
      <scheme val="minor"/>
    </font>
    <font>
      <i/>
      <sz val="12"/>
      <color rgb="FF000000"/>
      <name val="Calibri"/>
      <family val="2"/>
      <scheme val="minor"/>
    </font>
    <font>
      <sz val="11"/>
      <color rgb="FFFFFFFF"/>
      <name val="Calibri"/>
      <family val="2"/>
      <scheme val="minor"/>
    </font>
    <font>
      <b/>
      <sz val="13"/>
      <name val="Calibri"/>
      <family val="2"/>
      <scheme val="minor"/>
    </font>
    <font>
      <sz val="9"/>
      <name val="Calibri"/>
      <family val="2"/>
      <scheme val="minor"/>
    </font>
    <font>
      <b/>
      <sz val="10"/>
      <color rgb="FF108670"/>
      <name val="Calibri"/>
      <family val="2"/>
      <scheme val="minor"/>
    </font>
    <font>
      <b/>
      <sz val="10"/>
      <color rgb="FFB7293C"/>
      <name val="Calibri"/>
      <family val="2"/>
      <scheme val="minor"/>
    </font>
    <font>
      <b/>
      <sz val="10"/>
      <color theme="1" tint="0.499984740745262"/>
      <name val="Calibri"/>
      <family val="2"/>
      <scheme val="minor"/>
    </font>
    <font>
      <b/>
      <sz val="10"/>
      <name val="Calibri"/>
      <family val="2"/>
      <scheme val="minor"/>
    </font>
    <font>
      <b/>
      <sz val="10"/>
      <color theme="0"/>
      <name val="Calibri"/>
      <family val="2"/>
      <scheme val="minor"/>
    </font>
    <font>
      <b/>
      <sz val="10"/>
      <color rgb="FF0B1B34"/>
      <name val="Calibri"/>
      <family val="2"/>
      <scheme val="minor"/>
    </font>
    <font>
      <sz val="10"/>
      <color rgb="FF0B1B34"/>
      <name val="Calibri"/>
      <family val="2"/>
      <scheme val="minor"/>
    </font>
    <font>
      <b/>
      <sz val="14"/>
      <color rgb="FF0B1B34"/>
      <name val="Calibri"/>
      <family val="2"/>
      <scheme val="minor"/>
    </font>
    <font>
      <sz val="11"/>
      <color rgb="FF0B1B34"/>
      <name val="Calibri"/>
      <family val="2"/>
      <scheme val="minor"/>
    </font>
    <font>
      <b/>
      <sz val="11"/>
      <color rgb="FFFFFFFF"/>
      <name val="Calibri"/>
      <family val="2"/>
      <scheme val="minor"/>
    </font>
    <font>
      <b/>
      <sz val="8"/>
      <color rgb="FFFFFFFF"/>
      <name val="Calibri"/>
      <family val="2"/>
      <scheme val="minor"/>
    </font>
    <font>
      <sz val="8"/>
      <color theme="0"/>
      <name val="Calibri"/>
      <family val="2"/>
      <scheme val="minor"/>
    </font>
    <font>
      <sz val="8"/>
      <color rgb="FFFFFFFF"/>
      <name val="Calibri"/>
      <family val="2"/>
      <scheme val="minor"/>
    </font>
    <font>
      <sz val="8"/>
      <color rgb="FF0B1B34"/>
      <name val="Calibri"/>
      <family val="2"/>
      <scheme val="minor"/>
    </font>
    <font>
      <sz val="10"/>
      <color rgb="FF333333"/>
      <name val="Calibri"/>
      <family val="2"/>
      <scheme val="minor"/>
    </font>
    <font>
      <sz val="10"/>
      <name val="Calibri"/>
      <family val="2"/>
      <scheme val="minor"/>
    </font>
    <font>
      <i/>
      <sz val="10"/>
      <name val="Calibri"/>
      <family val="2"/>
      <scheme val="minor"/>
    </font>
    <font>
      <sz val="10"/>
      <color rgb="FFFFFFFF"/>
      <name val="Calibri"/>
      <family val="2"/>
      <scheme val="minor"/>
    </font>
    <font>
      <sz val="8"/>
      <color theme="0"/>
      <name val="Calibri "/>
    </font>
    <font>
      <b/>
      <sz val="10"/>
      <color rgb="FF0B1B34"/>
      <name val="Calibri "/>
    </font>
    <font>
      <sz val="11"/>
      <color rgb="FFE3EBF2"/>
      <name val="Calibri "/>
    </font>
    <font>
      <sz val="11"/>
      <color theme="1"/>
      <name val="Calibri "/>
    </font>
    <font>
      <b/>
      <sz val="10"/>
      <color theme="1"/>
      <name val="Calibri "/>
    </font>
    <font>
      <sz val="8"/>
      <color rgb="FFFFFFFF"/>
      <name val="Calibri "/>
    </font>
    <font>
      <sz val="8"/>
      <color theme="1"/>
      <name val="Calibri "/>
    </font>
    <font>
      <sz val="8"/>
      <name val="Calibri "/>
    </font>
    <font>
      <i/>
      <sz val="8"/>
      <color theme="1"/>
      <name val="Calibri"/>
      <family val="2"/>
      <scheme val="minor"/>
    </font>
    <font>
      <b/>
      <sz val="8"/>
      <name val="Calibri"/>
      <family val="2"/>
      <scheme val="minor"/>
    </font>
    <font>
      <b/>
      <sz val="16"/>
      <color theme="0"/>
      <name val="Calibri"/>
      <family val="2"/>
      <scheme val="minor"/>
    </font>
    <font>
      <sz val="16"/>
      <color theme="0"/>
      <name val="Calibri"/>
      <family val="2"/>
      <scheme val="minor"/>
    </font>
  </fonts>
  <fills count="16">
    <fill>
      <patternFill patternType="none"/>
    </fill>
    <fill>
      <patternFill patternType="gray125"/>
    </fill>
    <fill>
      <patternFill patternType="solid">
        <fgColor rgb="FFEEEEEE"/>
        <bgColor rgb="FFFFFFFF"/>
      </patternFill>
    </fill>
    <fill>
      <patternFill patternType="solid">
        <fgColor rgb="FF31486E"/>
        <bgColor rgb="FFDE1B3E"/>
      </patternFill>
    </fill>
    <fill>
      <patternFill patternType="solid">
        <fgColor rgb="FFB7293C"/>
        <bgColor indexed="64"/>
      </patternFill>
    </fill>
    <fill>
      <patternFill patternType="solid">
        <fgColor rgb="FF108670"/>
        <bgColor indexed="64"/>
      </patternFill>
    </fill>
    <fill>
      <patternFill patternType="solid">
        <fgColor theme="0" tint="-0.14999847407452621"/>
        <bgColor indexed="64"/>
      </patternFill>
    </fill>
    <fill>
      <patternFill patternType="solid">
        <fgColor rgb="FF004774"/>
        <bgColor indexed="64"/>
      </patternFill>
    </fill>
    <fill>
      <patternFill patternType="solid">
        <fgColor rgb="FF004774"/>
        <bgColor rgb="FF0066CC"/>
      </patternFill>
    </fill>
    <fill>
      <patternFill patternType="solid">
        <fgColor rgb="FF004774"/>
        <bgColor rgb="FFDE1B3E"/>
      </patternFill>
    </fill>
    <fill>
      <patternFill patternType="solid">
        <fgColor rgb="FFE8EAED"/>
        <bgColor indexed="64"/>
      </patternFill>
    </fill>
    <fill>
      <patternFill patternType="solid">
        <fgColor rgb="FFC81A71"/>
        <bgColor rgb="FFDE1B3E"/>
      </patternFill>
    </fill>
    <fill>
      <patternFill patternType="solid">
        <fgColor rgb="FF2D77D0"/>
        <bgColor rgb="FF0066CC"/>
      </patternFill>
    </fill>
    <fill>
      <patternFill patternType="solid">
        <fgColor rgb="FF004774"/>
        <bgColor rgb="FF2D77D0"/>
      </patternFill>
    </fill>
    <fill>
      <patternFill patternType="solid">
        <fgColor rgb="FF0B1B34"/>
        <bgColor rgb="FFDE1B3E"/>
      </patternFill>
    </fill>
    <fill>
      <patternFill patternType="solid">
        <fgColor rgb="FF3066A2"/>
        <bgColor indexed="64"/>
      </patternFill>
    </fill>
  </fills>
  <borders count="38">
    <border>
      <left/>
      <right/>
      <top/>
      <bottom/>
      <diagonal/>
    </border>
    <border>
      <left style="hair">
        <color auto="1"/>
      </left>
      <right style="hair">
        <color auto="1"/>
      </right>
      <top style="hair">
        <color auto="1"/>
      </top>
      <bottom style="hair">
        <color auto="1"/>
      </bottom>
      <diagonal/>
    </border>
    <border>
      <left/>
      <right/>
      <top/>
      <bottom style="hair">
        <color auto="1"/>
      </bottom>
      <diagonal/>
    </border>
    <border>
      <left style="thin">
        <color theme="2"/>
      </left>
      <right style="thin">
        <color theme="2"/>
      </right>
      <top style="thin">
        <color theme="2"/>
      </top>
      <bottom style="thin">
        <color theme="2"/>
      </bottom>
      <diagonal/>
    </border>
    <border>
      <left/>
      <right/>
      <top/>
      <bottom style="thin">
        <color auto="1"/>
      </bottom>
      <diagonal/>
    </border>
    <border>
      <left/>
      <right/>
      <top/>
      <bottom style="thin">
        <color theme="0"/>
      </bottom>
      <diagonal/>
    </border>
    <border>
      <left/>
      <right style="hair">
        <color auto="1"/>
      </right>
      <top/>
      <bottom/>
      <diagonal/>
    </border>
    <border>
      <left/>
      <right/>
      <top style="thin">
        <color rgb="FF31486E"/>
      </top>
      <bottom/>
      <diagonal/>
    </border>
    <border>
      <left/>
      <right/>
      <top style="thin">
        <color theme="0"/>
      </top>
      <bottom style="thin">
        <color rgb="FF31486E"/>
      </bottom>
      <diagonal/>
    </border>
    <border>
      <left/>
      <right style="thin">
        <color rgb="FF31486E"/>
      </right>
      <top/>
      <bottom/>
      <diagonal/>
    </border>
    <border>
      <left style="thin">
        <color rgb="FF31486E"/>
      </left>
      <right/>
      <top style="thin">
        <color rgb="FF31486E"/>
      </top>
      <bottom/>
      <diagonal/>
    </border>
    <border>
      <left/>
      <right style="thin">
        <color rgb="FF31486E"/>
      </right>
      <top style="thin">
        <color rgb="FF31486E"/>
      </top>
      <bottom/>
      <diagonal/>
    </border>
    <border>
      <left style="thin">
        <color rgb="FF31486E"/>
      </left>
      <right/>
      <top/>
      <bottom/>
      <diagonal/>
    </border>
    <border>
      <left/>
      <right style="thin">
        <color rgb="FF31486E"/>
      </right>
      <top/>
      <bottom style="thin">
        <color auto="1"/>
      </bottom>
      <diagonal/>
    </border>
    <border>
      <left/>
      <right style="thin">
        <color theme="2"/>
      </right>
      <top style="thin">
        <color theme="2"/>
      </top>
      <bottom style="thin">
        <color theme="2"/>
      </bottom>
      <diagonal/>
    </border>
    <border>
      <left style="hair">
        <color auto="1"/>
      </left>
      <right/>
      <top style="hair">
        <color auto="1"/>
      </top>
      <bottom style="hair">
        <color auto="1"/>
      </bottom>
      <diagonal/>
    </border>
    <border>
      <left/>
      <right style="hair">
        <color auto="1"/>
      </right>
      <top/>
      <bottom style="hair">
        <color auto="1"/>
      </bottom>
      <diagonal/>
    </border>
    <border>
      <left/>
      <right style="hair">
        <color auto="1"/>
      </right>
      <top style="hair">
        <color auto="1"/>
      </top>
      <bottom style="hair">
        <color auto="1"/>
      </bottom>
      <diagonal/>
    </border>
    <border>
      <left/>
      <right/>
      <top style="hair">
        <color auto="1"/>
      </top>
      <bottom style="hair">
        <color auto="1"/>
      </bottom>
      <diagonal/>
    </border>
    <border>
      <left style="thin">
        <color rgb="FF31486E"/>
      </left>
      <right/>
      <top/>
      <bottom style="thin">
        <color indexed="64"/>
      </bottom>
      <diagonal/>
    </border>
    <border>
      <left style="hair">
        <color auto="1"/>
      </left>
      <right style="thin">
        <color indexed="64"/>
      </right>
      <top style="hair">
        <color auto="1"/>
      </top>
      <bottom style="hair">
        <color auto="1"/>
      </bottom>
      <diagonal/>
    </border>
    <border>
      <left style="hair">
        <color auto="1"/>
      </left>
      <right style="hair">
        <color auto="1"/>
      </right>
      <top style="hair">
        <color auto="1"/>
      </top>
      <bottom style="thin">
        <color indexed="64"/>
      </bottom>
      <diagonal/>
    </border>
    <border>
      <left style="hair">
        <color auto="1"/>
      </left>
      <right style="thin">
        <color indexed="64"/>
      </right>
      <top style="hair">
        <color auto="1"/>
      </top>
      <bottom style="thin">
        <color indexed="64"/>
      </bottom>
      <diagonal/>
    </border>
    <border>
      <left style="medium">
        <color auto="1"/>
      </left>
      <right/>
      <top style="hair">
        <color auto="1"/>
      </top>
      <bottom style="hair">
        <color auto="1"/>
      </bottom>
      <diagonal/>
    </border>
    <border>
      <left style="hair">
        <color auto="1"/>
      </left>
      <right/>
      <top/>
      <bottom/>
      <diagonal/>
    </border>
    <border>
      <left style="thin">
        <color indexed="64"/>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auto="1"/>
      </top>
      <bottom style="thin">
        <color auto="1"/>
      </bottom>
      <diagonal/>
    </border>
    <border>
      <left style="thin">
        <color indexed="64"/>
      </left>
      <right style="thin">
        <color indexed="64"/>
      </right>
      <top style="thin">
        <color indexed="64"/>
      </top>
      <bottom style="thin">
        <color indexed="64"/>
      </bottom>
      <diagonal/>
    </border>
    <border>
      <left style="hair">
        <color auto="1"/>
      </left>
      <right style="hair">
        <color auto="1"/>
      </right>
      <top style="hair">
        <color auto="1"/>
      </top>
      <bottom/>
      <diagonal/>
    </border>
    <border>
      <left style="hair">
        <color auto="1"/>
      </left>
      <right/>
      <top style="hair">
        <color auto="1"/>
      </top>
      <bottom/>
      <diagonal/>
    </border>
  </borders>
  <cellStyleXfs count="12">
    <xf numFmtId="0" fontId="0" fillId="0" borderId="0"/>
    <xf numFmtId="0" fontId="1" fillId="0" borderId="0" applyNumberFormat="0" applyFill="0" applyBorder="0" applyAlignment="0" applyProtection="0"/>
    <xf numFmtId="0" fontId="2" fillId="2" borderId="0" applyBorder="0" applyAlignment="0" applyProtection="0"/>
    <xf numFmtId="0" fontId="3" fillId="0" borderId="0" applyNumberFormat="0" applyFill="0" applyBorder="0" applyAlignment="0" applyProtection="0"/>
    <xf numFmtId="0" fontId="4" fillId="3" borderId="0">
      <alignment horizontal="center" vertical="center" wrapText="1"/>
    </xf>
    <xf numFmtId="0" fontId="5" fillId="0" borderId="1">
      <alignment vertical="center" wrapText="1"/>
    </xf>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9" fontId="9" fillId="0" borderId="0" applyFont="0" applyFill="0" applyBorder="0" applyAlignment="0" applyProtection="0"/>
    <xf numFmtId="0" fontId="12" fillId="11" borderId="0" applyBorder="0" applyProtection="0">
      <alignment horizontal="center" vertical="center"/>
    </xf>
  </cellStyleXfs>
  <cellXfs count="164">
    <xf numFmtId="0" fontId="0" fillId="0" borderId="0" xfId="0"/>
    <xf numFmtId="0" fontId="0" fillId="0" borderId="0" xfId="0" applyAlignment="1">
      <alignment horizontal="center" vertical="center" wrapText="1"/>
    </xf>
    <xf numFmtId="10" fontId="0" fillId="0" borderId="0" xfId="10" applyNumberFormat="1" applyFont="1"/>
    <xf numFmtId="0" fontId="10" fillId="0" borderId="0" xfId="0" applyFont="1" applyAlignment="1">
      <alignment wrapText="1"/>
    </xf>
    <xf numFmtId="0" fontId="10" fillId="6" borderId="0" xfId="0" applyFont="1" applyFill="1" applyAlignment="1">
      <alignment wrapText="1"/>
    </xf>
    <xf numFmtId="0" fontId="11" fillId="0" borderId="0" xfId="0" applyFont="1" applyAlignment="1">
      <alignment horizontal="left" vertical="center" wrapText="1"/>
    </xf>
    <xf numFmtId="0" fontId="11" fillId="0" borderId="0" xfId="0" applyFont="1"/>
    <xf numFmtId="0" fontId="11" fillId="0" borderId="0" xfId="0" applyFont="1" applyAlignment="1">
      <alignment horizontal="center" vertical="center" wrapText="1"/>
    </xf>
    <xf numFmtId="0" fontId="20" fillId="12" borderId="1" xfId="0" applyFont="1" applyFill="1" applyBorder="1" applyAlignment="1">
      <alignment horizontal="right" vertical="center"/>
    </xf>
    <xf numFmtId="0" fontId="20" fillId="12" borderId="1" xfId="0" applyFont="1" applyFill="1" applyBorder="1" applyAlignment="1">
      <alignment horizontal="left" vertical="center"/>
    </xf>
    <xf numFmtId="0" fontId="10" fillId="0" borderId="0" xfId="0" applyFont="1" applyAlignment="1">
      <alignment horizontal="center"/>
    </xf>
    <xf numFmtId="1" fontId="10" fillId="0" borderId="35" xfId="0" applyNumberFormat="1" applyFont="1" applyBorder="1" applyAlignment="1">
      <alignment vertical="top" wrapText="1"/>
    </xf>
    <xf numFmtId="0" fontId="9" fillId="0" borderId="0" xfId="0" applyFont="1"/>
    <xf numFmtId="0" fontId="9" fillId="0" borderId="0" xfId="0" applyFont="1" applyAlignment="1">
      <alignment vertical="center"/>
    </xf>
    <xf numFmtId="0" fontId="22" fillId="9" borderId="7" xfId="4" applyFont="1" applyFill="1" applyBorder="1">
      <alignment horizontal="center" vertical="center" wrapText="1"/>
    </xf>
    <xf numFmtId="0" fontId="22" fillId="9" borderId="11" xfId="4" applyFont="1" applyFill="1" applyBorder="1">
      <alignment horizontal="center" vertical="center" wrapText="1"/>
    </xf>
    <xf numFmtId="0" fontId="22" fillId="9" borderId="0" xfId="4" applyFont="1" applyFill="1">
      <alignment horizontal="center" vertical="center" wrapText="1"/>
    </xf>
    <xf numFmtId="0" fontId="22" fillId="0" borderId="0" xfId="4" applyFont="1" applyFill="1" applyAlignment="1">
      <alignment vertical="center" wrapText="1"/>
    </xf>
    <xf numFmtId="0" fontId="22" fillId="9" borderId="12" xfId="4" applyFont="1" applyFill="1" applyBorder="1" applyAlignment="1">
      <alignment horizontal="left" vertical="center" wrapText="1"/>
    </xf>
    <xf numFmtId="0" fontId="24" fillId="0" borderId="4" xfId="0" applyFont="1" applyBorder="1" applyAlignment="1">
      <alignment horizontal="left" vertical="center"/>
    </xf>
    <xf numFmtId="0" fontId="25" fillId="0" borderId="4" xfId="0" applyFont="1" applyBorder="1" applyAlignment="1">
      <alignment horizontal="center" vertical="center"/>
    </xf>
    <xf numFmtId="0" fontId="26" fillId="0" borderId="4" xfId="0" applyFont="1" applyBorder="1" applyAlignment="1">
      <alignment horizontal="center" vertical="center"/>
    </xf>
    <xf numFmtId="0" fontId="27" fillId="0" borderId="4" xfId="0" applyFont="1" applyBorder="1" applyAlignment="1">
      <alignment horizontal="center" vertical="center"/>
    </xf>
    <xf numFmtId="10" fontId="28" fillId="0" borderId="13" xfId="0" applyNumberFormat="1" applyFont="1" applyBorder="1" applyAlignment="1">
      <alignment horizontal="center" vertical="center"/>
    </xf>
    <xf numFmtId="1" fontId="9" fillId="0" borderId="35" xfId="0" applyNumberFormat="1" applyFont="1" applyBorder="1" applyAlignment="1">
      <alignment horizontal="center" vertical="center" wrapText="1"/>
    </xf>
    <xf numFmtId="10" fontId="9" fillId="0" borderId="35" xfId="0" applyNumberFormat="1" applyFont="1" applyBorder="1" applyAlignment="1">
      <alignment horizontal="center"/>
    </xf>
    <xf numFmtId="0" fontId="24" fillId="0" borderId="34" xfId="0" applyFont="1" applyBorder="1" applyAlignment="1">
      <alignment horizontal="left" vertical="center"/>
    </xf>
    <xf numFmtId="0" fontId="30" fillId="2" borderId="1" xfId="0" applyFont="1" applyFill="1" applyBorder="1" applyAlignment="1">
      <alignment horizontal="center"/>
    </xf>
    <xf numFmtId="0" fontId="30" fillId="2" borderId="20" xfId="0" applyFont="1" applyFill="1" applyBorder="1" applyAlignment="1">
      <alignment horizontal="center"/>
    </xf>
    <xf numFmtId="10" fontId="25" fillId="0" borderId="1" xfId="0" applyNumberFormat="1" applyFont="1" applyBorder="1" applyAlignment="1">
      <alignment horizontal="center"/>
    </xf>
    <xf numFmtId="10" fontId="26" fillId="0" borderId="20" xfId="0" applyNumberFormat="1" applyFont="1" applyBorder="1" applyAlignment="1">
      <alignment horizontal="center"/>
    </xf>
    <xf numFmtId="10" fontId="25" fillId="0" borderId="21" xfId="0" applyNumberFormat="1" applyFont="1" applyBorder="1" applyAlignment="1">
      <alignment horizontal="center"/>
    </xf>
    <xf numFmtId="10" fontId="26" fillId="0" borderId="22" xfId="0" applyNumberFormat="1" applyFont="1" applyBorder="1" applyAlignment="1">
      <alignment horizontal="center"/>
    </xf>
    <xf numFmtId="0" fontId="31" fillId="0" borderId="0" xfId="0" applyFont="1" applyAlignment="1">
      <alignment vertical="top" wrapText="1"/>
    </xf>
    <xf numFmtId="0" fontId="32" fillId="0" borderId="0" xfId="0" applyFont="1" applyAlignment="1">
      <alignment vertical="center"/>
    </xf>
    <xf numFmtId="0" fontId="33" fillId="0" borderId="0" xfId="0" applyFont="1" applyAlignment="1">
      <alignment vertical="center"/>
    </xf>
    <xf numFmtId="0" fontId="9" fillId="0" borderId="0" xfId="0" applyFont="1" applyAlignment="1">
      <alignment horizontal="center" vertical="center"/>
    </xf>
    <xf numFmtId="0" fontId="9" fillId="0" borderId="0" xfId="0" applyFont="1" applyAlignment="1">
      <alignment horizontal="center"/>
    </xf>
    <xf numFmtId="10" fontId="33" fillId="0" borderId="13" xfId="0" applyNumberFormat="1" applyFont="1" applyBorder="1" applyAlignment="1">
      <alignment horizontal="center"/>
    </xf>
    <xf numFmtId="0" fontId="32" fillId="0" borderId="0" xfId="0" applyFont="1" applyAlignment="1">
      <alignment horizontal="center" vertical="center"/>
    </xf>
    <xf numFmtId="0" fontId="33" fillId="0" borderId="0" xfId="0" applyFont="1" applyAlignment="1">
      <alignment horizontal="center" vertical="center"/>
    </xf>
    <xf numFmtId="9" fontId="9" fillId="0" borderId="0" xfId="0" applyNumberFormat="1" applyFont="1" applyAlignment="1">
      <alignment vertical="top" wrapText="1"/>
    </xf>
    <xf numFmtId="0" fontId="30" fillId="0" borderId="1" xfId="5" applyFont="1" applyAlignment="1">
      <alignment horizontal="left" vertical="center" wrapText="1" indent="1"/>
    </xf>
    <xf numFmtId="0" fontId="28" fillId="0" borderId="0" xfId="0" applyFont="1" applyAlignment="1">
      <alignment horizontal="left" vertical="center" wrapText="1"/>
    </xf>
    <xf numFmtId="0" fontId="34" fillId="9" borderId="0" xfId="4" applyFont="1" applyFill="1">
      <alignment horizontal="center" vertical="center" wrapText="1"/>
    </xf>
    <xf numFmtId="0" fontId="33" fillId="0" borderId="1" xfId="5" applyFont="1" applyAlignment="1">
      <alignment horizontal="left" vertical="center" wrapText="1" indent="1"/>
    </xf>
    <xf numFmtId="0" fontId="9" fillId="0" borderId="1" xfId="0" applyFont="1" applyBorder="1" applyAlignment="1">
      <alignment horizontal="left" vertical="center"/>
    </xf>
    <xf numFmtId="0" fontId="9" fillId="0" borderId="0" xfId="0" applyFont="1" applyAlignment="1">
      <alignment wrapText="1"/>
    </xf>
    <xf numFmtId="0" fontId="36" fillId="9" borderId="8" xfId="4" applyFont="1" applyFill="1" applyBorder="1">
      <alignment horizontal="center" vertical="center" wrapText="1"/>
    </xf>
    <xf numFmtId="0" fontId="37" fillId="9" borderId="0" xfId="4" applyFont="1" applyFill="1">
      <alignment horizontal="center" vertical="center" wrapText="1"/>
    </xf>
    <xf numFmtId="0" fontId="37" fillId="9" borderId="6" xfId="4" applyFont="1" applyFill="1" applyBorder="1" applyProtection="1">
      <alignment horizontal="center" vertical="center" wrapText="1"/>
      <protection locked="0"/>
    </xf>
    <xf numFmtId="0" fontId="8" fillId="0" borderId="0" xfId="0" applyFont="1" applyAlignment="1">
      <alignment horizontal="left" vertical="center" wrapText="1"/>
    </xf>
    <xf numFmtId="0" fontId="9" fillId="0" borderId="0" xfId="0" applyFont="1" applyAlignment="1">
      <alignment horizontal="left"/>
    </xf>
    <xf numFmtId="0" fontId="37" fillId="9" borderId="0" xfId="4" applyFont="1" applyFill="1" applyProtection="1">
      <alignment horizontal="center" vertical="center" wrapText="1"/>
      <protection locked="0"/>
    </xf>
    <xf numFmtId="0" fontId="9" fillId="0" borderId="0" xfId="0" applyFont="1" applyAlignment="1">
      <alignment horizontal="left" vertical="center" wrapText="1"/>
    </xf>
    <xf numFmtId="0" fontId="28" fillId="0" borderId="0" xfId="0" applyFont="1" applyAlignment="1">
      <alignment horizontal="center" vertical="center" wrapText="1"/>
    </xf>
    <xf numFmtId="0" fontId="9" fillId="0" borderId="0" xfId="0" applyFont="1" applyAlignment="1">
      <alignment horizontal="center" vertical="center" wrapText="1"/>
    </xf>
    <xf numFmtId="0" fontId="8" fillId="0" borderId="0" xfId="0" applyFont="1" applyAlignment="1">
      <alignment horizontal="center" wrapText="1"/>
    </xf>
    <xf numFmtId="0" fontId="35" fillId="9" borderId="0" xfId="4" applyFont="1" applyFill="1">
      <alignment horizontal="center" vertical="center" wrapText="1"/>
    </xf>
    <xf numFmtId="0" fontId="8" fillId="0" borderId="14" xfId="0" applyFont="1" applyBorder="1" applyAlignment="1">
      <alignment horizontal="center" vertical="center" wrapText="1"/>
    </xf>
    <xf numFmtId="0" fontId="8" fillId="0" borderId="3" xfId="0" applyFont="1" applyBorder="1" applyAlignment="1">
      <alignment horizontal="center" vertical="center" wrapText="1"/>
    </xf>
    <xf numFmtId="0" fontId="38" fillId="0" borderId="1" xfId="0" applyFont="1" applyBorder="1" applyAlignment="1">
      <alignment horizontal="center" vertical="center" wrapText="1"/>
    </xf>
    <xf numFmtId="0" fontId="0" fillId="0" borderId="0" xfId="0" applyAlignment="1">
      <alignment horizontal="left" vertical="center" wrapText="1"/>
    </xf>
    <xf numFmtId="0" fontId="38" fillId="0" borderId="1" xfId="0" applyFont="1" applyBorder="1" applyAlignment="1">
      <alignment horizontal="left" vertical="center" wrapText="1"/>
    </xf>
    <xf numFmtId="0" fontId="0" fillId="0" borderId="0" xfId="0" applyAlignment="1">
      <alignment horizontal="center"/>
    </xf>
    <xf numFmtId="0" fontId="0" fillId="0" borderId="0" xfId="0" applyAlignment="1">
      <alignment wrapText="1"/>
    </xf>
    <xf numFmtId="0" fontId="39" fillId="0" borderId="0" xfId="0" applyFont="1"/>
    <xf numFmtId="0" fontId="28" fillId="0" borderId="0" xfId="0" applyFont="1" applyAlignment="1">
      <alignment wrapText="1"/>
    </xf>
    <xf numFmtId="0" fontId="40" fillId="0" borderId="0" xfId="0" applyFont="1" applyAlignment="1">
      <alignment wrapText="1"/>
    </xf>
    <xf numFmtId="0" fontId="40" fillId="0" borderId="0" xfId="0" applyFont="1"/>
    <xf numFmtId="0" fontId="41" fillId="0" borderId="0" xfId="0" applyFont="1"/>
    <xf numFmtId="0" fontId="40" fillId="0" borderId="0" xfId="0" applyFont="1" applyAlignment="1">
      <alignment horizontal="center"/>
    </xf>
    <xf numFmtId="0" fontId="40" fillId="0" borderId="26" xfId="0" applyFont="1" applyBorder="1"/>
    <xf numFmtId="0" fontId="40" fillId="0" borderId="27" xfId="0" applyFont="1" applyBorder="1"/>
    <xf numFmtId="0" fontId="40" fillId="0" borderId="28" xfId="0" applyFont="1" applyBorder="1"/>
    <xf numFmtId="0" fontId="40" fillId="0" borderId="29" xfId="0" applyFont="1" applyBorder="1"/>
    <xf numFmtId="0" fontId="40" fillId="0" borderId="30" xfId="0" applyFont="1" applyBorder="1"/>
    <xf numFmtId="0" fontId="28" fillId="0" borderId="1" xfId="0" applyFont="1" applyBorder="1" applyAlignment="1">
      <alignment horizontal="center"/>
    </xf>
    <xf numFmtId="0" fontId="40" fillId="0" borderId="1" xfId="0" applyFont="1" applyBorder="1" applyAlignment="1">
      <alignment horizontal="center"/>
    </xf>
    <xf numFmtId="0" fontId="40" fillId="0" borderId="1" xfId="0" applyFont="1" applyBorder="1" applyAlignment="1">
      <alignment horizontal="right"/>
    </xf>
    <xf numFmtId="0" fontId="28" fillId="0" borderId="0" xfId="0" applyFont="1" applyAlignment="1">
      <alignment horizontal="center"/>
    </xf>
    <xf numFmtId="2" fontId="28" fillId="0" borderId="0" xfId="0" applyNumberFormat="1" applyFont="1" applyAlignment="1">
      <alignment horizontal="center"/>
    </xf>
    <xf numFmtId="0" fontId="40" fillId="0" borderId="31" xfId="0" applyFont="1" applyBorder="1"/>
    <xf numFmtId="0" fontId="40" fillId="0" borderId="32" xfId="0" applyFont="1" applyBorder="1"/>
    <xf numFmtId="0" fontId="40" fillId="0" borderId="33" xfId="0" applyFont="1" applyBorder="1"/>
    <xf numFmtId="9" fontId="40" fillId="0" borderId="0" xfId="10" applyFont="1" applyAlignment="1">
      <alignment horizontal="center"/>
    </xf>
    <xf numFmtId="10" fontId="28" fillId="0" borderId="1" xfId="0" applyNumberFormat="1" applyFont="1" applyBorder="1" applyAlignment="1">
      <alignment horizontal="center"/>
    </xf>
    <xf numFmtId="0" fontId="40" fillId="0" borderId="0" xfId="0" applyFont="1" applyAlignment="1">
      <alignment horizontal="left"/>
    </xf>
    <xf numFmtId="10" fontId="0" fillId="0" borderId="0" xfId="0" applyNumberFormat="1"/>
    <xf numFmtId="10" fontId="40" fillId="0" borderId="0" xfId="0" applyNumberFormat="1" applyFont="1" applyAlignment="1">
      <alignment horizontal="center"/>
    </xf>
    <xf numFmtId="2" fontId="40" fillId="0" borderId="0" xfId="0" applyNumberFormat="1" applyFont="1" applyAlignment="1">
      <alignment horizontal="center"/>
    </xf>
    <xf numFmtId="0" fontId="45" fillId="10" borderId="6" xfId="0" applyFont="1" applyFill="1" applyBorder="1" applyAlignment="1">
      <alignment horizontal="left" vertical="center" wrapText="1"/>
    </xf>
    <xf numFmtId="0" fontId="46" fillId="0" borderId="0" xfId="0" applyFont="1"/>
    <xf numFmtId="0" fontId="46" fillId="10" borderId="16" xfId="0" applyFont="1" applyFill="1" applyBorder="1" applyAlignment="1">
      <alignment horizontal="left" vertical="center" wrapText="1"/>
    </xf>
    <xf numFmtId="0" fontId="46" fillId="0" borderId="0" xfId="0" applyFont="1" applyAlignment="1">
      <alignment horizontal="left" vertical="center" wrapText="1"/>
    </xf>
    <xf numFmtId="0" fontId="48" fillId="8" borderId="1" xfId="1" applyFont="1" applyFill="1" applyBorder="1" applyAlignment="1">
      <alignment horizontal="center" vertical="center" textRotation="90" wrapText="1"/>
    </xf>
    <xf numFmtId="0" fontId="48" fillId="8" borderId="1" xfId="1" applyFont="1" applyFill="1" applyBorder="1" applyAlignment="1">
      <alignment horizontal="center" vertical="center" wrapText="1"/>
    </xf>
    <xf numFmtId="0" fontId="49" fillId="0" borderId="0" xfId="0" applyFont="1" applyAlignment="1">
      <alignment horizontal="left" vertical="center" wrapText="1"/>
    </xf>
    <xf numFmtId="0" fontId="50" fillId="0" borderId="1" xfId="0" applyFont="1" applyBorder="1" applyAlignment="1">
      <alignment horizontal="center" vertical="center" wrapText="1"/>
    </xf>
    <xf numFmtId="0" fontId="50" fillId="0" borderId="1" xfId="0" applyFont="1" applyBorder="1" applyAlignment="1">
      <alignment horizontal="left" vertical="center" wrapText="1"/>
    </xf>
    <xf numFmtId="0" fontId="46" fillId="0" borderId="1" xfId="0" applyFont="1" applyBorder="1" applyAlignment="1">
      <alignment horizontal="left" vertical="center" wrapText="1"/>
    </xf>
    <xf numFmtId="0" fontId="46" fillId="0" borderId="1" xfId="0" applyFont="1" applyBorder="1" applyAlignment="1">
      <alignment horizontal="center" vertical="center" wrapText="1"/>
    </xf>
    <xf numFmtId="0" fontId="50" fillId="0" borderId="15" xfId="0" applyFont="1" applyBorder="1" applyAlignment="1">
      <alignment horizontal="left" vertical="center" wrapText="1"/>
    </xf>
    <xf numFmtId="0" fontId="49" fillId="0" borderId="1" xfId="0" applyFont="1" applyBorder="1" applyAlignment="1">
      <alignment horizontal="left" vertical="center" wrapText="1"/>
    </xf>
    <xf numFmtId="0" fontId="49" fillId="0" borderId="0" xfId="0" applyFont="1" applyAlignment="1">
      <alignment wrapText="1"/>
    </xf>
    <xf numFmtId="0" fontId="46" fillId="0" borderId="0" xfId="0" applyFont="1" applyAlignment="1">
      <alignment horizontal="center" vertical="center" wrapText="1"/>
    </xf>
    <xf numFmtId="0" fontId="49" fillId="0" borderId="1" xfId="0" applyFont="1" applyBorder="1" applyAlignment="1">
      <alignment wrapText="1"/>
    </xf>
    <xf numFmtId="0" fontId="9" fillId="0" borderId="0" xfId="0" applyFont="1" applyAlignment="1">
      <alignment vertical="center" wrapText="1"/>
    </xf>
    <xf numFmtId="0" fontId="37" fillId="9" borderId="0" xfId="4" applyFont="1" applyFill="1" applyAlignment="1">
      <alignment vertical="center" wrapText="1"/>
    </xf>
    <xf numFmtId="0" fontId="46" fillId="0" borderId="15" xfId="0" applyFont="1" applyBorder="1" applyAlignment="1">
      <alignment horizontal="left" vertical="center" wrapText="1"/>
    </xf>
    <xf numFmtId="0" fontId="46" fillId="0" borderId="36" xfId="0" applyFont="1" applyBorder="1" applyAlignment="1">
      <alignment horizontal="center" vertical="center" wrapText="1"/>
    </xf>
    <xf numFmtId="0" fontId="50" fillId="0" borderId="36" xfId="0" applyFont="1" applyBorder="1" applyAlignment="1">
      <alignment horizontal="left" vertical="center" wrapText="1"/>
    </xf>
    <xf numFmtId="0" fontId="50" fillId="0" borderId="37" xfId="0" applyFont="1" applyBorder="1" applyAlignment="1">
      <alignment horizontal="left" vertical="center" wrapText="1"/>
    </xf>
    <xf numFmtId="0" fontId="49" fillId="0" borderId="36" xfId="0" applyFont="1" applyBorder="1" applyAlignment="1">
      <alignment horizontal="left" vertical="center" wrapText="1"/>
    </xf>
    <xf numFmtId="0" fontId="51" fillId="0" borderId="0" xfId="0" applyFont="1" applyAlignment="1">
      <alignment horizontal="right" vertical="center" wrapText="1"/>
    </xf>
    <xf numFmtId="0" fontId="52" fillId="0" borderId="0" xfId="0" applyFont="1" applyAlignment="1">
      <alignment horizontal="center" vertical="center" wrapText="1"/>
    </xf>
    <xf numFmtId="0" fontId="18" fillId="0" borderId="0" xfId="0" applyFont="1" applyAlignment="1">
      <alignment horizontal="left" vertical="top" wrapText="1"/>
    </xf>
    <xf numFmtId="0" fontId="19" fillId="0" borderId="0" xfId="0" applyFont="1" applyAlignment="1">
      <alignment horizontal="left" vertical="top" wrapText="1"/>
    </xf>
    <xf numFmtId="0" fontId="0" fillId="0" borderId="0" xfId="0" applyAlignment="1">
      <alignment horizontal="left" vertical="center" wrapText="1"/>
    </xf>
    <xf numFmtId="0" fontId="13" fillId="14" borderId="0" xfId="11" applyFont="1" applyFill="1" applyAlignment="1" applyProtection="1">
      <alignment horizontal="center" vertical="center" wrapText="1"/>
    </xf>
    <xf numFmtId="0" fontId="14" fillId="14" borderId="0" xfId="11" applyFont="1" applyFill="1" applyAlignment="1" applyProtection="1">
      <alignment horizontal="center" vertical="center" wrapText="1"/>
    </xf>
    <xf numFmtId="0" fontId="15" fillId="14" borderId="0" xfId="11" applyFont="1" applyFill="1" applyProtection="1">
      <alignment horizontal="center" vertical="center"/>
    </xf>
    <xf numFmtId="0" fontId="16" fillId="14" borderId="0" xfId="11" applyFont="1" applyFill="1" applyProtection="1">
      <alignment horizontal="center" vertical="center"/>
    </xf>
    <xf numFmtId="0" fontId="17" fillId="0" borderId="0" xfId="0" applyFont="1" applyAlignment="1">
      <alignment wrapText="1"/>
    </xf>
    <xf numFmtId="0" fontId="17" fillId="0" borderId="0" xfId="0" applyFont="1"/>
    <xf numFmtId="0" fontId="17" fillId="0" borderId="0" xfId="0" applyFont="1" applyAlignment="1">
      <alignment horizontal="left" vertical="center" wrapText="1"/>
    </xf>
    <xf numFmtId="0" fontId="18" fillId="0" borderId="0" xfId="0" applyFont="1" applyAlignment="1">
      <alignment horizontal="left" vertical="center" wrapText="1"/>
    </xf>
    <xf numFmtId="0" fontId="53" fillId="15" borderId="0" xfId="0" applyFont="1" applyFill="1" applyAlignment="1">
      <alignment vertical="top" wrapText="1"/>
    </xf>
    <xf numFmtId="0" fontId="54" fillId="15" borderId="0" xfId="0" applyFont="1" applyFill="1" applyAlignment="1">
      <alignment vertical="top" wrapText="1"/>
    </xf>
    <xf numFmtId="0" fontId="9" fillId="0" borderId="0" xfId="0" applyFont="1" applyAlignment="1">
      <alignment horizontal="center"/>
    </xf>
    <xf numFmtId="0" fontId="13" fillId="9" borderId="0" xfId="1" applyFont="1" applyFill="1" applyAlignment="1">
      <alignment horizontal="center" vertical="center" wrapText="1"/>
    </xf>
    <xf numFmtId="0" fontId="14" fillId="9" borderId="0" xfId="4" applyFont="1" applyFill="1">
      <alignment horizontal="center" vertical="center" wrapText="1"/>
    </xf>
    <xf numFmtId="14" fontId="33" fillId="0" borderId="15" xfId="5" applyNumberFormat="1" applyFont="1" applyBorder="1" applyAlignment="1">
      <alignment horizontal="left" vertical="center" wrapText="1" indent="1"/>
    </xf>
    <xf numFmtId="0" fontId="33" fillId="0" borderId="18" xfId="5" applyFont="1" applyBorder="1" applyAlignment="1">
      <alignment horizontal="left" vertical="center" wrapText="1" indent="1"/>
    </xf>
    <xf numFmtId="0" fontId="33" fillId="0" borderId="17" xfId="5" applyFont="1" applyBorder="1" applyAlignment="1">
      <alignment horizontal="left" vertical="center" wrapText="1" indent="1"/>
    </xf>
    <xf numFmtId="0" fontId="33" fillId="0" borderId="15" xfId="5" applyFont="1" applyBorder="1" applyAlignment="1">
      <alignment horizontal="left" vertical="center" wrapText="1" indent="1"/>
    </xf>
    <xf numFmtId="0" fontId="35" fillId="9" borderId="5" xfId="4" applyFont="1" applyFill="1" applyBorder="1">
      <alignment horizontal="center" vertical="center" wrapText="1"/>
    </xf>
    <xf numFmtId="0" fontId="22" fillId="9" borderId="12" xfId="4" applyFont="1" applyFill="1" applyBorder="1">
      <alignment horizontal="center" vertical="center" wrapText="1"/>
    </xf>
    <xf numFmtId="0" fontId="22" fillId="9" borderId="0" xfId="4" applyFont="1" applyFill="1">
      <alignment horizontal="center" vertical="center" wrapText="1"/>
    </xf>
    <xf numFmtId="0" fontId="22" fillId="9" borderId="9" xfId="4" applyFont="1" applyFill="1" applyBorder="1">
      <alignment horizontal="center" vertical="center" wrapText="1"/>
    </xf>
    <xf numFmtId="0" fontId="33" fillId="0" borderId="19" xfId="0" applyFont="1" applyBorder="1" applyAlignment="1">
      <alignment horizontal="center"/>
    </xf>
    <xf numFmtId="0" fontId="33" fillId="0" borderId="4" xfId="0" applyFont="1" applyBorder="1" applyAlignment="1">
      <alignment horizontal="center"/>
    </xf>
    <xf numFmtId="0" fontId="22" fillId="9" borderId="10" xfId="4" applyFont="1" applyFill="1" applyBorder="1">
      <alignment horizontal="center" vertical="center" wrapText="1"/>
    </xf>
    <xf numFmtId="0" fontId="22" fillId="9" borderId="7" xfId="4" applyFont="1" applyFill="1" applyBorder="1">
      <alignment horizontal="center" vertical="center" wrapText="1"/>
    </xf>
    <xf numFmtId="0" fontId="13" fillId="9" borderId="0" xfId="4" applyFont="1" applyFill="1">
      <alignment horizontal="center" vertical="center" wrapText="1"/>
    </xf>
    <xf numFmtId="0" fontId="23" fillId="2" borderId="23" xfId="0" applyFont="1" applyFill="1" applyBorder="1" applyAlignment="1">
      <alignment horizontal="center"/>
    </xf>
    <xf numFmtId="0" fontId="23" fillId="2" borderId="17" xfId="0" applyFont="1" applyFill="1" applyBorder="1" applyAlignment="1">
      <alignment horizontal="center"/>
    </xf>
    <xf numFmtId="10" fontId="29" fillId="5" borderId="23" xfId="0" applyNumberFormat="1" applyFont="1" applyFill="1" applyBorder="1" applyAlignment="1">
      <alignment horizontal="center"/>
    </xf>
    <xf numFmtId="10" fontId="29" fillId="5" borderId="17" xfId="0" applyNumberFormat="1" applyFont="1" applyFill="1" applyBorder="1" applyAlignment="1">
      <alignment horizontal="center"/>
    </xf>
    <xf numFmtId="0" fontId="23" fillId="2" borderId="24" xfId="0" applyFont="1" applyFill="1" applyBorder="1" applyAlignment="1">
      <alignment horizontal="center"/>
    </xf>
    <xf numFmtId="0" fontId="23" fillId="2" borderId="0" xfId="0" applyFont="1" applyFill="1" applyAlignment="1">
      <alignment horizontal="center"/>
    </xf>
    <xf numFmtId="10" fontId="29" fillId="4" borderId="24" xfId="0" applyNumberFormat="1" applyFont="1" applyFill="1" applyBorder="1" applyAlignment="1">
      <alignment horizontal="center"/>
    </xf>
    <xf numFmtId="10" fontId="29" fillId="4" borderId="0" xfId="0" applyNumberFormat="1" applyFont="1" applyFill="1" applyAlignment="1">
      <alignment horizontal="center"/>
    </xf>
    <xf numFmtId="0" fontId="28" fillId="0" borderId="25" xfId="0" applyFont="1" applyBorder="1" applyAlignment="1">
      <alignment horizontal="center"/>
    </xf>
    <xf numFmtId="0" fontId="28" fillId="0" borderId="6" xfId="0" applyFont="1" applyBorder="1" applyAlignment="1">
      <alignment horizontal="center"/>
    </xf>
    <xf numFmtId="0" fontId="30" fillId="2" borderId="25" xfId="0" applyFont="1" applyFill="1" applyBorder="1" applyAlignment="1">
      <alignment horizontal="center"/>
    </xf>
    <xf numFmtId="0" fontId="30" fillId="2" borderId="6" xfId="0" applyFont="1" applyFill="1" applyBorder="1" applyAlignment="1">
      <alignment horizontal="center"/>
    </xf>
    <xf numFmtId="0" fontId="35" fillId="9" borderId="0" xfId="4" applyFont="1" applyFill="1" applyAlignment="1">
      <alignment horizontal="left" vertical="center" wrapText="1"/>
    </xf>
    <xf numFmtId="0" fontId="42" fillId="13" borderId="0" xfId="0" applyFont="1" applyFill="1" applyAlignment="1">
      <alignment horizontal="center" vertical="center"/>
    </xf>
    <xf numFmtId="0" fontId="42" fillId="0" borderId="0" xfId="0" applyFont="1" applyAlignment="1">
      <alignment horizontal="center" vertical="center"/>
    </xf>
    <xf numFmtId="0" fontId="43" fillId="7" borderId="0" xfId="0" applyFont="1" applyFill="1" applyAlignment="1">
      <alignment horizontal="right" indent="1"/>
    </xf>
    <xf numFmtId="0" fontId="44" fillId="10" borderId="0" xfId="0" applyFont="1" applyFill="1" applyAlignment="1">
      <alignment horizontal="left" vertical="top" wrapText="1" indent="1"/>
    </xf>
    <xf numFmtId="0" fontId="43" fillId="7" borderId="2" xfId="0" applyFont="1" applyFill="1" applyBorder="1" applyAlignment="1">
      <alignment horizontal="right" indent="1"/>
    </xf>
    <xf numFmtId="0" fontId="47" fillId="10" borderId="2" xfId="0" applyFont="1" applyFill="1" applyBorder="1" applyAlignment="1">
      <alignment horizontal="left" vertical="top" wrapText="1" indent="1"/>
    </xf>
  </cellXfs>
  <cellStyles count="12">
    <cellStyle name="Explanatory Text" xfId="1" builtinId="53"/>
    <cellStyle name="Followed Hyperlink" xfId="7" builtinId="9" hidden="1"/>
    <cellStyle name="Followed Hyperlink" xfId="9" builtinId="9" hidden="1"/>
    <cellStyle name="Hyperlink" xfId="6" builtinId="8" hidden="1"/>
    <cellStyle name="Hyperlink" xfId="8" builtinId="8" hidden="1"/>
    <cellStyle name="Normal" xfId="0" builtinId="0"/>
    <cellStyle name="Normal3" xfId="5" xr:uid="{00000000-0005-0000-0000-000006000000}"/>
    <cellStyle name="Percent" xfId="10" builtinId="5"/>
    <cellStyle name="Style 1" xfId="4" xr:uid="{00000000-0005-0000-0000-000007000000}"/>
    <cellStyle name="Texte explicatif 2" xfId="2" xr:uid="{00000000-0005-0000-0000-000009000000}"/>
    <cellStyle name="Title" xfId="3" builtinId="15" customBuiltin="1"/>
    <cellStyle name="Titre tableau" xfId="11" xr:uid="{7EC66A82-EDE7-4689-9FC4-1807B836E529}"/>
  </cellStyles>
  <dxfs count="129">
    <dxf>
      <font>
        <b/>
        <i val="0"/>
        <strike val="0"/>
      </font>
      <fill>
        <patternFill>
          <bgColor theme="8" tint="0.79998168889431442"/>
        </patternFill>
      </fill>
    </dxf>
    <dxf>
      <font>
        <b/>
        <i val="0"/>
        <strike val="0"/>
      </font>
      <fill>
        <patternFill>
          <bgColor theme="7" tint="0.79998168889431442"/>
        </patternFill>
      </fill>
    </dxf>
    <dxf>
      <font>
        <u val="none"/>
        <color theme="1"/>
        <name val="FreeSans"/>
      </font>
      <numFmt numFmtId="30" formatCode="@"/>
      <fill>
        <patternFill>
          <bgColor rgb="FFE8EAED"/>
        </patternFill>
      </fill>
      <alignment horizontal="center" vertical="center" textRotation="0" wrapText="0" indent="0" shrinkToFit="0"/>
    </dxf>
    <dxf>
      <font>
        <u val="none"/>
        <color rgb="FF808080"/>
        <name val="FreeSans"/>
      </font>
      <numFmt numFmtId="30" formatCode="@"/>
      <fill>
        <patternFill>
          <bgColor rgb="FFFFFFFF"/>
        </patternFill>
      </fill>
      <alignment horizontal="center" vertical="center" textRotation="0" wrapText="0" indent="0" shrinkToFit="0"/>
    </dxf>
    <dxf>
      <font>
        <u val="none"/>
        <color rgb="FFFFFFFF"/>
        <name val="FreeSans"/>
      </font>
      <numFmt numFmtId="30" formatCode="@"/>
      <fill>
        <patternFill>
          <bgColor rgb="FFB7293C"/>
        </patternFill>
      </fill>
      <alignment horizontal="center" vertical="center" textRotation="0" wrapText="0" indent="0" shrinkToFit="0"/>
    </dxf>
    <dxf>
      <font>
        <u val="none"/>
        <color rgb="FFFFFFFF"/>
        <name val="FreeSans"/>
      </font>
      <numFmt numFmtId="30" formatCode="@"/>
      <fill>
        <patternFill>
          <bgColor rgb="FF108670"/>
        </patternFill>
      </fill>
      <alignment horizontal="center" vertical="center" textRotation="0" wrapText="0" indent="0" shrinkToFit="0"/>
    </dxf>
    <dxf>
      <font>
        <b/>
        <i val="0"/>
        <strike val="0"/>
      </font>
      <fill>
        <patternFill>
          <bgColor theme="8" tint="0.79998168889431442"/>
        </patternFill>
      </fill>
    </dxf>
    <dxf>
      <font>
        <b/>
        <i val="0"/>
        <strike val="0"/>
      </font>
      <fill>
        <patternFill>
          <bgColor theme="7" tint="0.79998168889431442"/>
        </patternFill>
      </fill>
    </dxf>
    <dxf>
      <font>
        <u val="none"/>
        <color theme="1"/>
        <name val="FreeSans"/>
      </font>
      <numFmt numFmtId="30" formatCode="@"/>
      <fill>
        <patternFill>
          <bgColor rgb="FFE8EAED"/>
        </patternFill>
      </fill>
      <alignment horizontal="center" vertical="center" textRotation="0" wrapText="0" indent="0" shrinkToFit="0"/>
    </dxf>
    <dxf>
      <font>
        <u val="none"/>
        <color rgb="FF808080"/>
        <name val="FreeSans"/>
      </font>
      <numFmt numFmtId="30" formatCode="@"/>
      <fill>
        <patternFill>
          <bgColor rgb="FFFFFFFF"/>
        </patternFill>
      </fill>
      <alignment horizontal="center" vertical="center" textRotation="0" wrapText="0" indent="0" shrinkToFit="0"/>
    </dxf>
    <dxf>
      <font>
        <u val="none"/>
        <color rgb="FFFFFFFF"/>
        <name val="FreeSans"/>
      </font>
      <numFmt numFmtId="30" formatCode="@"/>
      <fill>
        <patternFill>
          <bgColor rgb="FFB7293C"/>
        </patternFill>
      </fill>
      <alignment horizontal="center" vertical="center" textRotation="0" wrapText="0" indent="0" shrinkToFit="0"/>
    </dxf>
    <dxf>
      <font>
        <u val="none"/>
        <color rgb="FFFFFFFF"/>
        <name val="FreeSans"/>
      </font>
      <numFmt numFmtId="30" formatCode="@"/>
      <fill>
        <patternFill>
          <bgColor rgb="FF108670"/>
        </patternFill>
      </fill>
      <alignment horizontal="center" vertical="center" textRotation="0" wrapText="0" indent="0" shrinkToFit="0"/>
    </dxf>
    <dxf>
      <font>
        <b/>
        <i val="0"/>
        <strike val="0"/>
      </font>
      <fill>
        <patternFill>
          <bgColor theme="8" tint="0.79998168889431442"/>
        </patternFill>
      </fill>
    </dxf>
    <dxf>
      <font>
        <b/>
        <i val="0"/>
        <strike val="0"/>
      </font>
      <fill>
        <patternFill>
          <bgColor theme="7" tint="0.79998168889431442"/>
        </patternFill>
      </fill>
    </dxf>
    <dxf>
      <font>
        <u val="none"/>
        <color theme="1"/>
        <name val="FreeSans"/>
      </font>
      <numFmt numFmtId="30" formatCode="@"/>
      <fill>
        <patternFill>
          <bgColor rgb="FFE8EAED"/>
        </patternFill>
      </fill>
      <alignment horizontal="center" vertical="center" textRotation="0" wrapText="0" indent="0" shrinkToFit="0"/>
    </dxf>
    <dxf>
      <font>
        <u val="none"/>
        <color rgb="FF808080"/>
        <name val="FreeSans"/>
      </font>
      <numFmt numFmtId="30" formatCode="@"/>
      <fill>
        <patternFill>
          <bgColor rgb="FFFFFFFF"/>
        </patternFill>
      </fill>
      <alignment horizontal="center" vertical="center" textRotation="0" wrapText="0" indent="0" shrinkToFit="0"/>
    </dxf>
    <dxf>
      <font>
        <u val="none"/>
        <color rgb="FFFFFFFF"/>
        <name val="FreeSans"/>
      </font>
      <numFmt numFmtId="30" formatCode="@"/>
      <fill>
        <patternFill>
          <bgColor rgb="FFB7293C"/>
        </patternFill>
      </fill>
      <alignment horizontal="center" vertical="center" textRotation="0" wrapText="0" indent="0" shrinkToFit="0"/>
    </dxf>
    <dxf>
      <font>
        <u val="none"/>
        <color rgb="FFFFFFFF"/>
        <name val="FreeSans"/>
      </font>
      <numFmt numFmtId="30" formatCode="@"/>
      <fill>
        <patternFill>
          <bgColor rgb="FF108670"/>
        </patternFill>
      </fill>
      <alignment horizontal="center" vertical="center" textRotation="0" wrapText="0" indent="0" shrinkToFit="0"/>
    </dxf>
    <dxf>
      <font>
        <b/>
        <i val="0"/>
        <strike val="0"/>
      </font>
      <fill>
        <patternFill>
          <bgColor theme="8" tint="0.79998168889431442"/>
        </patternFill>
      </fill>
    </dxf>
    <dxf>
      <font>
        <b/>
        <i val="0"/>
        <strike val="0"/>
      </font>
      <fill>
        <patternFill>
          <bgColor theme="7" tint="0.79998168889431442"/>
        </patternFill>
      </fill>
    </dxf>
    <dxf>
      <font>
        <u val="none"/>
        <color theme="1"/>
        <name val="FreeSans"/>
      </font>
      <numFmt numFmtId="30" formatCode="@"/>
      <fill>
        <patternFill>
          <bgColor rgb="FFE8EAED"/>
        </patternFill>
      </fill>
      <alignment horizontal="center" vertical="center" textRotation="0" wrapText="0" indent="0" shrinkToFit="0"/>
    </dxf>
    <dxf>
      <font>
        <u val="none"/>
        <color rgb="FF808080"/>
        <name val="FreeSans"/>
      </font>
      <numFmt numFmtId="30" formatCode="@"/>
      <fill>
        <patternFill>
          <bgColor rgb="FFFFFFFF"/>
        </patternFill>
      </fill>
      <alignment horizontal="center" vertical="center" textRotation="0" wrapText="0" indent="0" shrinkToFit="0"/>
    </dxf>
    <dxf>
      <font>
        <u val="none"/>
        <color rgb="FFFFFFFF"/>
        <name val="FreeSans"/>
      </font>
      <numFmt numFmtId="30" formatCode="@"/>
      <fill>
        <patternFill>
          <bgColor rgb="FFB7293C"/>
        </patternFill>
      </fill>
      <alignment horizontal="center" vertical="center" textRotation="0" wrapText="0" indent="0" shrinkToFit="0"/>
    </dxf>
    <dxf>
      <font>
        <u val="none"/>
        <color rgb="FFFFFFFF"/>
        <name val="FreeSans"/>
      </font>
      <numFmt numFmtId="30" formatCode="@"/>
      <fill>
        <patternFill>
          <bgColor rgb="FF108670"/>
        </patternFill>
      </fill>
      <alignment horizontal="center" vertical="center" textRotation="0" wrapText="0" indent="0" shrinkToFit="0"/>
    </dxf>
    <dxf>
      <font>
        <b/>
        <i val="0"/>
        <strike val="0"/>
      </font>
      <fill>
        <patternFill>
          <bgColor theme="8" tint="0.79998168889431442"/>
        </patternFill>
      </fill>
    </dxf>
    <dxf>
      <font>
        <b/>
        <i val="0"/>
        <strike val="0"/>
      </font>
      <fill>
        <patternFill>
          <bgColor theme="7" tint="0.79998168889431442"/>
        </patternFill>
      </fill>
    </dxf>
    <dxf>
      <font>
        <u val="none"/>
        <color theme="1"/>
        <name val="FreeSans"/>
      </font>
      <numFmt numFmtId="30" formatCode="@"/>
      <fill>
        <patternFill>
          <bgColor rgb="FFE8EAED"/>
        </patternFill>
      </fill>
      <alignment horizontal="center" vertical="center" textRotation="0" wrapText="0" indent="0" shrinkToFit="0"/>
    </dxf>
    <dxf>
      <font>
        <u val="none"/>
        <color rgb="FF808080"/>
        <name val="FreeSans"/>
      </font>
      <numFmt numFmtId="30" formatCode="@"/>
      <fill>
        <patternFill>
          <bgColor rgb="FFFFFFFF"/>
        </patternFill>
      </fill>
      <alignment horizontal="center" vertical="center" textRotation="0" wrapText="0" indent="0" shrinkToFit="0"/>
    </dxf>
    <dxf>
      <font>
        <u val="none"/>
        <color rgb="FFFFFFFF"/>
        <name val="FreeSans"/>
      </font>
      <numFmt numFmtId="30" formatCode="@"/>
      <fill>
        <patternFill>
          <bgColor rgb="FFB7293C"/>
        </patternFill>
      </fill>
      <alignment horizontal="center" vertical="center" textRotation="0" wrapText="0" indent="0" shrinkToFit="0"/>
    </dxf>
    <dxf>
      <font>
        <u val="none"/>
        <color rgb="FFFFFFFF"/>
        <name val="FreeSans"/>
      </font>
      <numFmt numFmtId="30" formatCode="@"/>
      <fill>
        <patternFill>
          <bgColor rgb="FF108670"/>
        </patternFill>
      </fill>
      <alignment horizontal="center" vertical="center" textRotation="0" wrapText="0" indent="0" shrinkToFit="0"/>
    </dxf>
    <dxf>
      <font>
        <b/>
        <i val="0"/>
        <strike val="0"/>
      </font>
      <fill>
        <patternFill>
          <bgColor theme="8" tint="0.79998168889431442"/>
        </patternFill>
      </fill>
    </dxf>
    <dxf>
      <font>
        <b/>
        <i val="0"/>
        <strike val="0"/>
      </font>
      <fill>
        <patternFill>
          <bgColor theme="7" tint="0.79998168889431442"/>
        </patternFill>
      </fill>
    </dxf>
    <dxf>
      <font>
        <u val="none"/>
        <color theme="1"/>
        <name val="FreeSans"/>
      </font>
      <numFmt numFmtId="30" formatCode="@"/>
      <fill>
        <patternFill>
          <bgColor rgb="FFE8EAED"/>
        </patternFill>
      </fill>
      <alignment horizontal="center" vertical="center" textRotation="0" wrapText="0" indent="0" shrinkToFit="0"/>
    </dxf>
    <dxf>
      <font>
        <u val="none"/>
        <color rgb="FF808080"/>
        <name val="FreeSans"/>
      </font>
      <numFmt numFmtId="30" formatCode="@"/>
      <fill>
        <patternFill>
          <bgColor rgb="FFFFFFFF"/>
        </patternFill>
      </fill>
      <alignment horizontal="center" vertical="center" textRotation="0" wrapText="0" indent="0" shrinkToFit="0"/>
    </dxf>
    <dxf>
      <font>
        <u val="none"/>
        <color rgb="FFFFFFFF"/>
        <name val="FreeSans"/>
      </font>
      <numFmt numFmtId="30" formatCode="@"/>
      <fill>
        <patternFill>
          <bgColor rgb="FFB7293C"/>
        </patternFill>
      </fill>
      <alignment horizontal="center" vertical="center" textRotation="0" wrapText="0" indent="0" shrinkToFit="0"/>
    </dxf>
    <dxf>
      <font>
        <u val="none"/>
        <color rgb="FFFFFFFF"/>
        <name val="FreeSans"/>
      </font>
      <numFmt numFmtId="30" formatCode="@"/>
      <fill>
        <patternFill>
          <bgColor rgb="FF108670"/>
        </patternFill>
      </fill>
      <alignment horizontal="center" vertical="center" textRotation="0" wrapText="0" indent="0" shrinkToFit="0"/>
    </dxf>
    <dxf>
      <font>
        <b/>
        <i val="0"/>
        <strike val="0"/>
      </font>
      <fill>
        <patternFill>
          <bgColor theme="8" tint="0.79998168889431442"/>
        </patternFill>
      </fill>
    </dxf>
    <dxf>
      <font>
        <b/>
        <i val="0"/>
        <strike val="0"/>
      </font>
      <fill>
        <patternFill>
          <bgColor theme="7" tint="0.79998168889431442"/>
        </patternFill>
      </fill>
    </dxf>
    <dxf>
      <font>
        <u val="none"/>
        <color theme="1"/>
        <name val="FreeSans"/>
      </font>
      <numFmt numFmtId="30" formatCode="@"/>
      <fill>
        <patternFill>
          <bgColor rgb="FFE8EAED"/>
        </patternFill>
      </fill>
      <alignment horizontal="center" vertical="center" textRotation="0" wrapText="0" indent="0" shrinkToFit="0"/>
    </dxf>
    <dxf>
      <font>
        <u val="none"/>
        <color rgb="FF808080"/>
        <name val="FreeSans"/>
      </font>
      <numFmt numFmtId="30" formatCode="@"/>
      <fill>
        <patternFill>
          <bgColor rgb="FFFFFFFF"/>
        </patternFill>
      </fill>
      <alignment horizontal="center" vertical="center" textRotation="0" wrapText="0" indent="0" shrinkToFit="0"/>
    </dxf>
    <dxf>
      <font>
        <u val="none"/>
        <color rgb="FFFFFFFF"/>
        <name val="FreeSans"/>
      </font>
      <numFmt numFmtId="30" formatCode="@"/>
      <fill>
        <patternFill>
          <bgColor rgb="FFB7293C"/>
        </patternFill>
      </fill>
      <alignment horizontal="center" vertical="center" textRotation="0" wrapText="0" indent="0" shrinkToFit="0"/>
    </dxf>
    <dxf>
      <font>
        <u val="none"/>
        <color rgb="FFFFFFFF"/>
        <name val="FreeSans"/>
      </font>
      <numFmt numFmtId="30" formatCode="@"/>
      <fill>
        <patternFill>
          <bgColor rgb="FF108670"/>
        </patternFill>
      </fill>
      <alignment horizontal="center" vertical="center" textRotation="0" wrapText="0" indent="0" shrinkToFit="0"/>
    </dxf>
    <dxf>
      <font>
        <b/>
        <i val="0"/>
        <strike val="0"/>
      </font>
      <fill>
        <patternFill>
          <bgColor theme="8" tint="0.79998168889431442"/>
        </patternFill>
      </fill>
    </dxf>
    <dxf>
      <font>
        <b/>
        <i val="0"/>
        <strike val="0"/>
      </font>
      <fill>
        <patternFill>
          <bgColor theme="7" tint="0.79998168889431442"/>
        </patternFill>
      </fill>
    </dxf>
    <dxf>
      <font>
        <u val="none"/>
        <color theme="1"/>
        <name val="FreeSans"/>
      </font>
      <numFmt numFmtId="30" formatCode="@"/>
      <fill>
        <patternFill>
          <bgColor rgb="FFE8EAED"/>
        </patternFill>
      </fill>
      <alignment horizontal="center" vertical="center" textRotation="0" wrapText="0" indent="0" shrinkToFit="0"/>
    </dxf>
    <dxf>
      <font>
        <u val="none"/>
        <color rgb="FF808080"/>
        <name val="FreeSans"/>
      </font>
      <numFmt numFmtId="30" formatCode="@"/>
      <fill>
        <patternFill>
          <bgColor rgb="FFFFFFFF"/>
        </patternFill>
      </fill>
      <alignment horizontal="center" vertical="center" textRotation="0" wrapText="0" indent="0" shrinkToFit="0"/>
    </dxf>
    <dxf>
      <font>
        <u val="none"/>
        <color rgb="FFFFFFFF"/>
        <name val="FreeSans"/>
      </font>
      <numFmt numFmtId="30" formatCode="@"/>
      <fill>
        <patternFill>
          <bgColor rgb="FFB7293C"/>
        </patternFill>
      </fill>
      <alignment horizontal="center" vertical="center" textRotation="0" wrapText="0" indent="0" shrinkToFit="0"/>
    </dxf>
    <dxf>
      <font>
        <u val="none"/>
        <color rgb="FFFFFFFF"/>
        <name val="FreeSans"/>
      </font>
      <numFmt numFmtId="30" formatCode="@"/>
      <fill>
        <patternFill>
          <bgColor rgb="FF108670"/>
        </patternFill>
      </fill>
      <alignment horizontal="center" vertical="center" textRotation="0" wrapText="0" indent="0" shrinkToFit="0"/>
    </dxf>
    <dxf>
      <font>
        <b/>
        <i val="0"/>
        <strike val="0"/>
      </font>
      <fill>
        <patternFill>
          <bgColor theme="8" tint="0.79998168889431442"/>
        </patternFill>
      </fill>
    </dxf>
    <dxf>
      <font>
        <b/>
        <i val="0"/>
        <strike val="0"/>
      </font>
      <fill>
        <patternFill>
          <bgColor theme="7" tint="0.79998168889431442"/>
        </patternFill>
      </fill>
    </dxf>
    <dxf>
      <font>
        <u val="none"/>
        <color theme="1"/>
        <name val="FreeSans"/>
      </font>
      <numFmt numFmtId="30" formatCode="@"/>
      <fill>
        <patternFill>
          <bgColor rgb="FFE8EAED"/>
        </patternFill>
      </fill>
      <alignment horizontal="center" vertical="center" textRotation="0" wrapText="0" indent="0" shrinkToFit="0"/>
    </dxf>
    <dxf>
      <font>
        <u val="none"/>
        <color rgb="FF808080"/>
        <name val="FreeSans"/>
      </font>
      <numFmt numFmtId="30" formatCode="@"/>
      <fill>
        <patternFill>
          <bgColor rgb="FFFFFFFF"/>
        </patternFill>
      </fill>
      <alignment horizontal="center" vertical="center" textRotation="0" wrapText="0" indent="0" shrinkToFit="0"/>
    </dxf>
    <dxf>
      <font>
        <u val="none"/>
        <color rgb="FFFFFFFF"/>
        <name val="FreeSans"/>
      </font>
      <numFmt numFmtId="30" formatCode="@"/>
      <fill>
        <patternFill>
          <bgColor rgb="FFB7293C"/>
        </patternFill>
      </fill>
      <alignment horizontal="center" vertical="center" textRotation="0" wrapText="0" indent="0" shrinkToFit="0"/>
    </dxf>
    <dxf>
      <font>
        <u val="none"/>
        <color rgb="FFFFFFFF"/>
        <name val="FreeSans"/>
      </font>
      <numFmt numFmtId="30" formatCode="@"/>
      <fill>
        <patternFill>
          <bgColor rgb="FF108670"/>
        </patternFill>
      </fill>
      <alignment horizontal="center" vertical="center" textRotation="0" wrapText="0" indent="0" shrinkToFit="0"/>
    </dxf>
    <dxf>
      <font>
        <b/>
        <i val="0"/>
        <strike val="0"/>
      </font>
      <fill>
        <patternFill>
          <bgColor theme="8" tint="0.79998168889431442"/>
        </patternFill>
      </fill>
    </dxf>
    <dxf>
      <font>
        <b/>
        <i val="0"/>
        <strike val="0"/>
      </font>
      <fill>
        <patternFill>
          <bgColor theme="7" tint="0.79998168889431442"/>
        </patternFill>
      </fill>
    </dxf>
    <dxf>
      <font>
        <u val="none"/>
        <color theme="1"/>
        <name val="FreeSans"/>
      </font>
      <numFmt numFmtId="30" formatCode="@"/>
      <fill>
        <patternFill>
          <bgColor rgb="FFE8EAED"/>
        </patternFill>
      </fill>
      <alignment horizontal="center" vertical="center" textRotation="0" wrapText="0" indent="0" shrinkToFit="0"/>
    </dxf>
    <dxf>
      <font>
        <u val="none"/>
        <color rgb="FF808080"/>
        <name val="FreeSans"/>
      </font>
      <numFmt numFmtId="30" formatCode="@"/>
      <fill>
        <patternFill>
          <bgColor rgb="FFFFFFFF"/>
        </patternFill>
      </fill>
      <alignment horizontal="center" vertical="center" textRotation="0" wrapText="0" indent="0" shrinkToFit="0"/>
    </dxf>
    <dxf>
      <font>
        <u val="none"/>
        <color rgb="FFFFFFFF"/>
        <name val="FreeSans"/>
      </font>
      <numFmt numFmtId="30" formatCode="@"/>
      <fill>
        <patternFill>
          <bgColor rgb="FFB7293C"/>
        </patternFill>
      </fill>
      <alignment horizontal="center" vertical="center" textRotation="0" wrapText="0" indent="0" shrinkToFit="0"/>
    </dxf>
    <dxf>
      <font>
        <u val="none"/>
        <color rgb="FFFFFFFF"/>
        <name val="FreeSans"/>
      </font>
      <numFmt numFmtId="30" formatCode="@"/>
      <fill>
        <patternFill>
          <bgColor rgb="FF108670"/>
        </patternFill>
      </fill>
      <alignment horizontal="center" vertical="center" textRotation="0" wrapText="0" indent="0" shrinkToFit="0"/>
    </dxf>
    <dxf>
      <font>
        <b/>
        <i val="0"/>
        <strike val="0"/>
      </font>
      <fill>
        <patternFill>
          <bgColor theme="8" tint="0.79998168889431442"/>
        </patternFill>
      </fill>
    </dxf>
    <dxf>
      <font>
        <b/>
        <i val="0"/>
        <strike val="0"/>
      </font>
      <fill>
        <patternFill>
          <bgColor theme="7" tint="0.79998168889431442"/>
        </patternFill>
      </fill>
    </dxf>
    <dxf>
      <font>
        <u val="none"/>
        <color theme="1"/>
        <name val="FreeSans"/>
      </font>
      <numFmt numFmtId="30" formatCode="@"/>
      <fill>
        <patternFill>
          <bgColor rgb="FFE8EAED"/>
        </patternFill>
      </fill>
      <alignment horizontal="center" vertical="center" textRotation="0" wrapText="0" indent="0" shrinkToFit="0"/>
    </dxf>
    <dxf>
      <font>
        <u val="none"/>
        <color rgb="FF808080"/>
        <name val="FreeSans"/>
      </font>
      <numFmt numFmtId="30" formatCode="@"/>
      <fill>
        <patternFill>
          <bgColor rgb="FFFFFFFF"/>
        </patternFill>
      </fill>
      <alignment horizontal="center" vertical="center" textRotation="0" wrapText="0" indent="0" shrinkToFit="0"/>
    </dxf>
    <dxf>
      <font>
        <u val="none"/>
        <color rgb="FFFFFFFF"/>
        <name val="FreeSans"/>
      </font>
      <numFmt numFmtId="30" formatCode="@"/>
      <fill>
        <patternFill>
          <bgColor rgb="FFB7293C"/>
        </patternFill>
      </fill>
      <alignment horizontal="center" vertical="center" textRotation="0" wrapText="0" indent="0" shrinkToFit="0"/>
    </dxf>
    <dxf>
      <font>
        <u val="none"/>
        <color rgb="FFFFFFFF"/>
        <name val="FreeSans"/>
      </font>
      <numFmt numFmtId="30" formatCode="@"/>
      <fill>
        <patternFill>
          <bgColor rgb="FF108670"/>
        </patternFill>
      </fill>
      <alignment horizontal="center" vertical="center" textRotation="0" wrapText="0" indent="0" shrinkToFit="0"/>
    </dxf>
    <dxf>
      <font>
        <b/>
        <i val="0"/>
        <strike val="0"/>
      </font>
      <fill>
        <patternFill>
          <bgColor theme="8" tint="0.79998168889431442"/>
        </patternFill>
      </fill>
    </dxf>
    <dxf>
      <font>
        <b/>
        <i val="0"/>
        <strike val="0"/>
      </font>
      <fill>
        <patternFill>
          <bgColor theme="7" tint="0.79998168889431442"/>
        </patternFill>
      </fill>
    </dxf>
    <dxf>
      <font>
        <u val="none"/>
        <color theme="1"/>
        <name val="FreeSans"/>
      </font>
      <numFmt numFmtId="30" formatCode="@"/>
      <fill>
        <patternFill>
          <bgColor rgb="FFE8EAED"/>
        </patternFill>
      </fill>
      <alignment horizontal="center" vertical="center" textRotation="0" wrapText="0" indent="0" shrinkToFit="0"/>
    </dxf>
    <dxf>
      <font>
        <u val="none"/>
        <color rgb="FF808080"/>
        <name val="FreeSans"/>
      </font>
      <numFmt numFmtId="30" formatCode="@"/>
      <fill>
        <patternFill>
          <bgColor rgb="FFFFFFFF"/>
        </patternFill>
      </fill>
      <alignment horizontal="center" vertical="center" textRotation="0" wrapText="0" indent="0" shrinkToFit="0"/>
    </dxf>
    <dxf>
      <font>
        <u val="none"/>
        <color rgb="FFFFFFFF"/>
        <name val="FreeSans"/>
      </font>
      <numFmt numFmtId="30" formatCode="@"/>
      <fill>
        <patternFill>
          <bgColor rgb="FFB7293C"/>
        </patternFill>
      </fill>
      <alignment horizontal="center" vertical="center" textRotation="0" wrapText="0" indent="0" shrinkToFit="0"/>
    </dxf>
    <dxf>
      <font>
        <u val="none"/>
        <color rgb="FFFFFFFF"/>
        <name val="FreeSans"/>
      </font>
      <numFmt numFmtId="30" formatCode="@"/>
      <fill>
        <patternFill>
          <bgColor rgb="FF108670"/>
        </patternFill>
      </fill>
      <alignment horizontal="center" vertical="center" textRotation="0" wrapText="0" indent="0" shrinkToFit="0"/>
    </dxf>
    <dxf>
      <font>
        <b/>
        <i val="0"/>
        <strike val="0"/>
      </font>
      <fill>
        <patternFill>
          <bgColor theme="8" tint="0.79998168889431442"/>
        </patternFill>
      </fill>
    </dxf>
    <dxf>
      <font>
        <b/>
        <i val="0"/>
        <strike val="0"/>
      </font>
      <fill>
        <patternFill>
          <bgColor theme="7" tint="0.79998168889431442"/>
        </patternFill>
      </fill>
    </dxf>
    <dxf>
      <font>
        <u val="none"/>
        <color theme="1"/>
        <name val="FreeSans"/>
      </font>
      <numFmt numFmtId="30" formatCode="@"/>
      <fill>
        <patternFill>
          <bgColor rgb="FFE8EAED"/>
        </patternFill>
      </fill>
      <alignment horizontal="center" vertical="center" textRotation="0" wrapText="0" indent="0" shrinkToFit="0"/>
    </dxf>
    <dxf>
      <font>
        <u val="none"/>
        <color rgb="FF808080"/>
        <name val="FreeSans"/>
      </font>
      <numFmt numFmtId="30" formatCode="@"/>
      <fill>
        <patternFill>
          <bgColor rgb="FFFFFFFF"/>
        </patternFill>
      </fill>
      <alignment horizontal="center" vertical="center" textRotation="0" wrapText="0" indent="0" shrinkToFit="0"/>
    </dxf>
    <dxf>
      <font>
        <u val="none"/>
        <color rgb="FFFFFFFF"/>
        <name val="FreeSans"/>
      </font>
      <numFmt numFmtId="30" formatCode="@"/>
      <fill>
        <patternFill>
          <bgColor rgb="FFB7293C"/>
        </patternFill>
      </fill>
      <alignment horizontal="center" vertical="center" textRotation="0" wrapText="0" indent="0" shrinkToFit="0"/>
    </dxf>
    <dxf>
      <font>
        <u val="none"/>
        <color rgb="FFFFFFFF"/>
        <name val="FreeSans"/>
      </font>
      <numFmt numFmtId="30" formatCode="@"/>
      <fill>
        <patternFill>
          <bgColor rgb="FF108670"/>
        </patternFill>
      </fill>
      <alignment horizontal="center" vertical="center" textRotation="0" wrapText="0" indent="0" shrinkToFit="0"/>
    </dxf>
    <dxf>
      <font>
        <b/>
        <i val="0"/>
        <strike val="0"/>
      </font>
      <fill>
        <patternFill>
          <bgColor theme="8" tint="0.79998168889431442"/>
        </patternFill>
      </fill>
    </dxf>
    <dxf>
      <font>
        <b/>
        <i val="0"/>
        <strike val="0"/>
      </font>
      <fill>
        <patternFill>
          <bgColor theme="7" tint="0.79998168889431442"/>
        </patternFill>
      </fill>
    </dxf>
    <dxf>
      <font>
        <u val="none"/>
        <color theme="1"/>
        <name val="FreeSans"/>
      </font>
      <numFmt numFmtId="30" formatCode="@"/>
      <fill>
        <patternFill>
          <bgColor rgb="FFE8EAED"/>
        </patternFill>
      </fill>
      <alignment horizontal="center" vertical="center" textRotation="0" wrapText="0" indent="0" shrinkToFit="0"/>
    </dxf>
    <dxf>
      <font>
        <u val="none"/>
        <color rgb="FF808080"/>
        <name val="FreeSans"/>
      </font>
      <numFmt numFmtId="30" formatCode="@"/>
      <fill>
        <patternFill>
          <bgColor rgb="FFFFFFFF"/>
        </patternFill>
      </fill>
      <alignment horizontal="center" vertical="center" textRotation="0" wrapText="0" indent="0" shrinkToFit="0"/>
    </dxf>
    <dxf>
      <font>
        <u val="none"/>
        <color rgb="FFFFFFFF"/>
        <name val="FreeSans"/>
      </font>
      <numFmt numFmtId="30" formatCode="@"/>
      <fill>
        <patternFill>
          <bgColor rgb="FFB7293C"/>
        </patternFill>
      </fill>
      <alignment horizontal="center" vertical="center" textRotation="0" wrapText="0" indent="0" shrinkToFit="0"/>
    </dxf>
    <dxf>
      <font>
        <u val="none"/>
        <color rgb="FFFFFFFF"/>
        <name val="FreeSans"/>
      </font>
      <numFmt numFmtId="30" formatCode="@"/>
      <fill>
        <patternFill>
          <bgColor rgb="FF108670"/>
        </patternFill>
      </fill>
      <alignment horizontal="center" vertical="center" textRotation="0" wrapText="0" indent="0" shrinkToFit="0"/>
    </dxf>
    <dxf>
      <font>
        <b/>
        <i val="0"/>
        <strike val="0"/>
      </font>
      <fill>
        <patternFill>
          <bgColor theme="8" tint="0.79998168889431442"/>
        </patternFill>
      </fill>
    </dxf>
    <dxf>
      <font>
        <b/>
        <i val="0"/>
        <strike val="0"/>
      </font>
      <fill>
        <patternFill>
          <bgColor theme="7" tint="0.79998168889431442"/>
        </patternFill>
      </fill>
    </dxf>
    <dxf>
      <font>
        <u val="none"/>
        <color theme="1"/>
        <name val="FreeSans"/>
      </font>
      <numFmt numFmtId="30" formatCode="@"/>
      <fill>
        <patternFill>
          <bgColor rgb="FFE8EAED"/>
        </patternFill>
      </fill>
      <alignment horizontal="center" vertical="center" textRotation="0" wrapText="0" indent="0" shrinkToFit="0"/>
    </dxf>
    <dxf>
      <font>
        <u val="none"/>
        <color rgb="FF808080"/>
        <name val="FreeSans"/>
      </font>
      <numFmt numFmtId="30" formatCode="@"/>
      <fill>
        <patternFill>
          <bgColor rgb="FFFFFFFF"/>
        </patternFill>
      </fill>
      <alignment horizontal="center" vertical="center" textRotation="0" wrapText="0" indent="0" shrinkToFit="0"/>
    </dxf>
    <dxf>
      <font>
        <u val="none"/>
        <color rgb="FFFFFFFF"/>
        <name val="FreeSans"/>
      </font>
      <numFmt numFmtId="30" formatCode="@"/>
      <fill>
        <patternFill>
          <bgColor rgb="FFB7293C"/>
        </patternFill>
      </fill>
      <alignment horizontal="center" vertical="center" textRotation="0" wrapText="0" indent="0" shrinkToFit="0"/>
    </dxf>
    <dxf>
      <font>
        <u val="none"/>
        <color rgb="FFFFFFFF"/>
        <name val="FreeSans"/>
      </font>
      <numFmt numFmtId="30" formatCode="@"/>
      <fill>
        <patternFill>
          <bgColor rgb="FF108670"/>
        </patternFill>
      </fill>
      <alignment horizontal="center" vertical="center" textRotation="0" wrapText="0" indent="0" shrinkToFit="0"/>
    </dxf>
    <dxf>
      <font>
        <b/>
        <i val="0"/>
        <strike val="0"/>
      </font>
      <fill>
        <patternFill>
          <bgColor theme="8" tint="0.79998168889431442"/>
        </patternFill>
      </fill>
    </dxf>
    <dxf>
      <font>
        <b/>
        <i val="0"/>
        <strike val="0"/>
      </font>
      <fill>
        <patternFill>
          <bgColor theme="7" tint="0.79998168889431442"/>
        </patternFill>
      </fill>
    </dxf>
    <dxf>
      <font>
        <u val="none"/>
        <color theme="1"/>
        <name val="FreeSans"/>
      </font>
      <numFmt numFmtId="30" formatCode="@"/>
      <fill>
        <patternFill>
          <bgColor rgb="FFE8EAED"/>
        </patternFill>
      </fill>
      <alignment horizontal="center" vertical="center" textRotation="0" wrapText="0" indent="0" shrinkToFit="0"/>
    </dxf>
    <dxf>
      <font>
        <u val="none"/>
        <color rgb="FF808080"/>
        <name val="FreeSans"/>
      </font>
      <numFmt numFmtId="30" formatCode="@"/>
      <fill>
        <patternFill>
          <bgColor rgb="FFFFFFFF"/>
        </patternFill>
      </fill>
      <alignment horizontal="center" vertical="center" textRotation="0" wrapText="0" indent="0" shrinkToFit="0"/>
    </dxf>
    <dxf>
      <font>
        <u val="none"/>
        <color rgb="FFFFFFFF"/>
        <name val="FreeSans"/>
      </font>
      <numFmt numFmtId="30" formatCode="@"/>
      <fill>
        <patternFill>
          <bgColor rgb="FFB7293C"/>
        </patternFill>
      </fill>
      <alignment horizontal="center" vertical="center" textRotation="0" wrapText="0" indent="0" shrinkToFit="0"/>
    </dxf>
    <dxf>
      <font>
        <u val="none"/>
        <color rgb="FFFFFFFF"/>
        <name val="FreeSans"/>
      </font>
      <numFmt numFmtId="30" formatCode="@"/>
      <fill>
        <patternFill>
          <bgColor rgb="FF108670"/>
        </patternFill>
      </fill>
      <alignment horizontal="center" vertical="center" textRotation="0" wrapText="0" indent="0" shrinkToFit="0"/>
    </dxf>
    <dxf>
      <font>
        <b/>
        <i val="0"/>
        <strike val="0"/>
      </font>
      <fill>
        <patternFill>
          <bgColor theme="8" tint="0.79998168889431442"/>
        </patternFill>
      </fill>
    </dxf>
    <dxf>
      <font>
        <b/>
        <i val="0"/>
        <strike val="0"/>
      </font>
      <fill>
        <patternFill>
          <bgColor theme="7" tint="0.79998168889431442"/>
        </patternFill>
      </fill>
    </dxf>
    <dxf>
      <font>
        <u val="none"/>
        <color theme="1"/>
        <name val="FreeSans"/>
      </font>
      <numFmt numFmtId="30" formatCode="@"/>
      <fill>
        <patternFill>
          <bgColor rgb="FFE8EAED"/>
        </patternFill>
      </fill>
      <alignment horizontal="center" vertical="center" textRotation="0" wrapText="0" indent="0" shrinkToFit="0"/>
    </dxf>
    <dxf>
      <font>
        <u val="none"/>
        <color rgb="FF808080"/>
        <name val="FreeSans"/>
      </font>
      <numFmt numFmtId="30" formatCode="@"/>
      <fill>
        <patternFill>
          <bgColor rgb="FFFFFFFF"/>
        </patternFill>
      </fill>
      <alignment horizontal="center" vertical="center" textRotation="0" wrapText="0" indent="0" shrinkToFit="0"/>
    </dxf>
    <dxf>
      <font>
        <u val="none"/>
        <color rgb="FFFFFFFF"/>
        <name val="FreeSans"/>
      </font>
      <numFmt numFmtId="30" formatCode="@"/>
      <fill>
        <patternFill>
          <bgColor rgb="FFB7293C"/>
        </patternFill>
      </fill>
      <alignment horizontal="center" vertical="center" textRotation="0" wrapText="0" indent="0" shrinkToFit="0"/>
    </dxf>
    <dxf>
      <font>
        <u val="none"/>
        <color rgb="FFFFFFFF"/>
        <name val="FreeSans"/>
      </font>
      <numFmt numFmtId="30" formatCode="@"/>
      <fill>
        <patternFill>
          <bgColor rgb="FF108670"/>
        </patternFill>
      </fill>
      <alignment horizontal="center" vertical="center" textRotation="0" wrapText="0" indent="0" shrinkToFit="0"/>
    </dxf>
    <dxf>
      <font>
        <b/>
        <i val="0"/>
        <strike val="0"/>
      </font>
      <fill>
        <patternFill>
          <bgColor theme="8" tint="0.79998168889431442"/>
        </patternFill>
      </fill>
    </dxf>
    <dxf>
      <font>
        <b/>
        <i val="0"/>
        <strike val="0"/>
      </font>
      <fill>
        <patternFill>
          <bgColor theme="7" tint="0.79998168889431442"/>
        </patternFill>
      </fill>
    </dxf>
    <dxf>
      <font>
        <u val="none"/>
        <color theme="1"/>
        <name val="FreeSans"/>
      </font>
      <numFmt numFmtId="30" formatCode="@"/>
      <fill>
        <patternFill>
          <bgColor rgb="FFE8EAED"/>
        </patternFill>
      </fill>
      <alignment horizontal="center" vertical="center" textRotation="0" wrapText="0" indent="0" shrinkToFit="0"/>
    </dxf>
    <dxf>
      <font>
        <u val="none"/>
        <color rgb="FF808080"/>
        <name val="FreeSans"/>
      </font>
      <numFmt numFmtId="30" formatCode="@"/>
      <fill>
        <patternFill>
          <bgColor rgb="FFFFFFFF"/>
        </patternFill>
      </fill>
      <alignment horizontal="center" vertical="center" textRotation="0" wrapText="0" indent="0" shrinkToFit="0"/>
    </dxf>
    <dxf>
      <font>
        <u val="none"/>
        <color rgb="FFFFFFFF"/>
        <name val="FreeSans"/>
      </font>
      <numFmt numFmtId="30" formatCode="@"/>
      <fill>
        <patternFill>
          <bgColor rgb="FFB7293C"/>
        </patternFill>
      </fill>
      <alignment horizontal="center" vertical="center" textRotation="0" wrapText="0" indent="0" shrinkToFit="0"/>
    </dxf>
    <dxf>
      <font>
        <u val="none"/>
        <color rgb="FFFFFFFF"/>
        <name val="FreeSans"/>
      </font>
      <numFmt numFmtId="30" formatCode="@"/>
      <fill>
        <patternFill>
          <bgColor rgb="FF108670"/>
        </patternFill>
      </fill>
      <alignment horizontal="center" vertical="center" textRotation="0" wrapText="0" indent="0" shrinkToFit="0"/>
    </dxf>
    <dxf>
      <font>
        <b/>
        <i val="0"/>
        <strike val="0"/>
      </font>
      <fill>
        <patternFill>
          <bgColor theme="8" tint="0.79998168889431442"/>
        </patternFill>
      </fill>
    </dxf>
    <dxf>
      <font>
        <b/>
        <i val="0"/>
        <strike val="0"/>
      </font>
      <fill>
        <patternFill>
          <bgColor theme="7" tint="0.79998168889431442"/>
        </patternFill>
      </fill>
    </dxf>
    <dxf>
      <font>
        <u val="none"/>
        <color theme="1"/>
        <name val="FreeSans"/>
      </font>
      <numFmt numFmtId="30" formatCode="@"/>
      <fill>
        <patternFill>
          <bgColor rgb="FFE8EAED"/>
        </patternFill>
      </fill>
      <alignment horizontal="center" vertical="center" textRotation="0" wrapText="0" indent="0" shrinkToFit="0"/>
    </dxf>
    <dxf>
      <font>
        <u val="none"/>
        <color rgb="FF808080"/>
        <name val="FreeSans"/>
      </font>
      <numFmt numFmtId="30" formatCode="@"/>
      <fill>
        <patternFill>
          <bgColor rgb="FFFFFFFF"/>
        </patternFill>
      </fill>
      <alignment horizontal="center" vertical="center" textRotation="0" wrapText="0" indent="0" shrinkToFit="0"/>
    </dxf>
    <dxf>
      <font>
        <u val="none"/>
        <color rgb="FFFFFFFF"/>
        <name val="FreeSans"/>
      </font>
      <numFmt numFmtId="30" formatCode="@"/>
      <fill>
        <patternFill>
          <bgColor rgb="FFB7293C"/>
        </patternFill>
      </fill>
      <alignment horizontal="center" vertical="center" textRotation="0" wrapText="0" indent="0" shrinkToFit="0"/>
    </dxf>
    <dxf>
      <font>
        <u val="none"/>
        <color rgb="FFFFFFFF"/>
        <name val="FreeSans"/>
      </font>
      <numFmt numFmtId="30" formatCode="@"/>
      <fill>
        <patternFill>
          <bgColor rgb="FF108670"/>
        </patternFill>
      </fill>
      <alignment horizontal="center" vertical="center" textRotation="0" wrapText="0" indent="0" shrinkToFit="0"/>
    </dxf>
    <dxf>
      <font>
        <b/>
        <i val="0"/>
        <strike val="0"/>
      </font>
      <fill>
        <patternFill>
          <bgColor theme="8" tint="0.79998168889431442"/>
        </patternFill>
      </fill>
    </dxf>
    <dxf>
      <font>
        <b/>
        <i val="0"/>
        <strike val="0"/>
      </font>
      <fill>
        <patternFill>
          <bgColor theme="7" tint="0.79998168889431442"/>
        </patternFill>
      </fill>
    </dxf>
    <dxf>
      <font>
        <u val="none"/>
        <color theme="1"/>
        <name val="FreeSans"/>
      </font>
      <numFmt numFmtId="30" formatCode="@"/>
      <fill>
        <patternFill>
          <bgColor rgb="FFE8EAED"/>
        </patternFill>
      </fill>
      <alignment horizontal="center" vertical="center" textRotation="0" wrapText="0" indent="0" shrinkToFit="0"/>
    </dxf>
    <dxf>
      <font>
        <u val="none"/>
        <color rgb="FF808080"/>
        <name val="FreeSans"/>
      </font>
      <numFmt numFmtId="30" formatCode="@"/>
      <fill>
        <patternFill>
          <bgColor rgb="FFFFFFFF"/>
        </patternFill>
      </fill>
      <alignment horizontal="center" vertical="center" textRotation="0" wrapText="0" indent="0" shrinkToFit="0"/>
    </dxf>
    <dxf>
      <font>
        <u val="none"/>
        <color rgb="FFFFFFFF"/>
        <name val="FreeSans"/>
      </font>
      <numFmt numFmtId="30" formatCode="@"/>
      <fill>
        <patternFill>
          <bgColor rgb="FFB7293C"/>
        </patternFill>
      </fill>
      <alignment horizontal="center" vertical="center" textRotation="0" wrapText="0" indent="0" shrinkToFit="0"/>
    </dxf>
    <dxf>
      <font>
        <u val="none"/>
        <color rgb="FFFFFFFF"/>
        <name val="FreeSans"/>
      </font>
      <numFmt numFmtId="30" formatCode="@"/>
      <fill>
        <patternFill>
          <bgColor rgb="FF108670"/>
        </patternFill>
      </fill>
      <alignment horizontal="center" vertical="center" textRotation="0" wrapText="0" indent="0" shrinkToFit="0"/>
    </dxf>
    <dxf>
      <font>
        <u val="none"/>
        <color rgb="FF0B1B34"/>
        <name val="FreeSans"/>
      </font>
      <numFmt numFmtId="30" formatCode="@"/>
      <fill>
        <patternFill>
          <bgColor rgb="FFE8EAED"/>
        </patternFill>
      </fill>
      <alignment horizontal="center" vertical="center" textRotation="0" wrapText="0" indent="0" shrinkToFit="0"/>
    </dxf>
    <dxf>
      <font>
        <u val="none"/>
        <color rgb="FF808080"/>
        <name val="FreeSans"/>
      </font>
      <numFmt numFmtId="30" formatCode="@"/>
      <fill>
        <patternFill>
          <bgColor rgb="FFFFFFFF"/>
        </patternFill>
      </fill>
      <alignment horizontal="center" vertical="center" textRotation="0" wrapText="0" indent="0" shrinkToFit="0"/>
    </dxf>
    <dxf>
      <font>
        <u val="none"/>
        <color theme="0"/>
        <name val="FreeSans"/>
      </font>
      <numFmt numFmtId="30" formatCode="@"/>
      <fill>
        <patternFill>
          <bgColor rgb="FF108670"/>
        </patternFill>
      </fill>
      <alignment horizontal="center" vertical="center" textRotation="0" wrapText="0" indent="0" shrinkToFit="0"/>
    </dxf>
    <dxf>
      <font>
        <u val="none"/>
        <color rgb="FFFFFFFF"/>
        <name val="FreeSans"/>
      </font>
      <numFmt numFmtId="30" formatCode="@"/>
      <fill>
        <patternFill>
          <bgColor rgb="FFB7293C"/>
        </patternFill>
      </fill>
      <alignment horizontal="center" vertical="center" textRotation="0" wrapText="0" indent="0" shrinkToFit="0"/>
    </dxf>
    <dxf>
      <font>
        <color theme="0"/>
      </font>
    </dxf>
    <dxf>
      <font>
        <b/>
        <i val="0"/>
        <color theme="1"/>
      </font>
      <fill>
        <patternFill>
          <bgColor theme="7" tint="0.79998168889431442"/>
        </patternFill>
      </fill>
    </dxf>
    <dxf>
      <font>
        <color theme="1"/>
      </font>
    </dxf>
    <dxf>
      <font>
        <b/>
        <i val="0"/>
        <color theme="0"/>
      </font>
      <fill>
        <patternFill>
          <bgColor rgb="FF108670"/>
        </patternFill>
      </fill>
    </dxf>
    <dxf>
      <font>
        <b/>
        <i val="0"/>
        <strike val="0"/>
        <color theme="0"/>
      </font>
      <fill>
        <patternFill>
          <bgColor rgb="FFC00000"/>
        </patternFill>
      </fill>
    </dxf>
  </dxfs>
  <tableStyles count="0" defaultTableStyle="TableStyleMedium2" defaultPivotStyle="PivotStyleLight16"/>
  <colors>
    <mruColors>
      <color rgb="FF0B1B34"/>
      <color rgb="FFE8EAED"/>
      <color rgb="FF004774"/>
      <color rgb="FF108670"/>
      <color rgb="FFB7293C"/>
      <color rgb="FFE3EBF2"/>
      <color rgb="FF808080"/>
      <color rgb="FFF2EBC7"/>
      <color rgb="FF31486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dLbls>
          <c:showLegendKey val="0"/>
          <c:showVal val="0"/>
          <c:showCatName val="0"/>
          <c:showSerName val="0"/>
          <c:showPercent val="0"/>
          <c:showBubbleSize val="0"/>
        </c:dLbls>
        <c:gapWidth val="100"/>
        <c:axId val="-1721111040"/>
        <c:axId val="-1721157424"/>
      </c:barChart>
      <c:catAx>
        <c:axId val="-1721111040"/>
        <c:scaling>
          <c:orientation val="minMax"/>
        </c:scaling>
        <c:delete val="0"/>
        <c:axPos val="b"/>
        <c:numFmt formatCode="General" sourceLinked="1"/>
        <c:majorTickMark val="out"/>
        <c:minorTickMark val="none"/>
        <c:tickLblPos val="nextTo"/>
        <c:spPr>
          <a:ln>
            <a:solidFill>
              <a:srgbClr val="B3B3B3"/>
            </a:solidFill>
          </a:ln>
        </c:spPr>
        <c:txPr>
          <a:bodyPr/>
          <a:lstStyle/>
          <a:p>
            <a:pPr>
              <a:defRPr sz="1000" b="0" strike="noStrike" spc="-1">
                <a:solidFill>
                  <a:srgbClr val="000000"/>
                </a:solidFill>
                <a:uFill>
                  <a:solidFill>
                    <a:srgbClr val="FFFFFF"/>
                  </a:solidFill>
                </a:uFill>
                <a:latin typeface="Arial"/>
              </a:defRPr>
            </a:pPr>
            <a:endParaRPr lang="en-US"/>
          </a:p>
        </c:txPr>
        <c:crossAx val="-1721157424"/>
        <c:crosses val="autoZero"/>
        <c:auto val="1"/>
        <c:lblAlgn val="ctr"/>
        <c:lblOffset val="100"/>
        <c:noMultiLvlLbl val="1"/>
      </c:catAx>
      <c:valAx>
        <c:axId val="-1721157424"/>
        <c:scaling>
          <c:orientation val="minMax"/>
        </c:scaling>
        <c:delete val="0"/>
        <c:axPos val="l"/>
        <c:majorGridlines>
          <c:spPr>
            <a:ln>
              <a:solidFill>
                <a:srgbClr val="B3B3B3"/>
              </a:solidFill>
            </a:ln>
          </c:spPr>
        </c:majorGridlines>
        <c:numFmt formatCode="General" sourceLinked="1"/>
        <c:majorTickMark val="out"/>
        <c:minorTickMark val="none"/>
        <c:tickLblPos val="nextTo"/>
        <c:spPr>
          <a:ln>
            <a:solidFill>
              <a:srgbClr val="B3B3B3"/>
            </a:solidFill>
          </a:ln>
        </c:spPr>
        <c:txPr>
          <a:bodyPr/>
          <a:lstStyle/>
          <a:p>
            <a:pPr>
              <a:defRPr sz="1000" b="0" strike="noStrike" spc="-1">
                <a:solidFill>
                  <a:srgbClr val="000000"/>
                </a:solidFill>
                <a:uFill>
                  <a:solidFill>
                    <a:srgbClr val="FFFFFF"/>
                  </a:solidFill>
                </a:uFill>
                <a:latin typeface="Arial"/>
              </a:defRPr>
            </a:pPr>
            <a:endParaRPr lang="en-US"/>
          </a:p>
        </c:txPr>
        <c:crossAx val="-1721111040"/>
        <c:crosses val="autoZero"/>
        <c:crossBetween val="midCat"/>
      </c:valAx>
      <c:spPr>
        <a:noFill/>
        <a:ln>
          <a:solidFill>
            <a:srgbClr val="B3B3B3"/>
          </a:solidFill>
        </a:ln>
      </c:spPr>
    </c:plotArea>
    <c:plotVisOnly val="1"/>
    <c:dispBlanksAs val="gap"/>
    <c:showDLblsOverMax val="1"/>
  </c:chart>
  <c:spPr>
    <a:solidFill>
      <a:srgbClr val="FFFFFF"/>
    </a:solidFill>
    <a:ln>
      <a:noFill/>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6</xdr:col>
      <xdr:colOff>151560</xdr:colOff>
      <xdr:row>7</xdr:row>
      <xdr:rowOff>237240</xdr:rowOff>
    </xdr:from>
    <xdr:to>
      <xdr:col>6</xdr:col>
      <xdr:colOff>167990</xdr:colOff>
      <xdr:row>8</xdr:row>
      <xdr:rowOff>15678</xdr:rowOff>
    </xdr:to>
    <xdr:graphicFrame macro="">
      <xdr:nvGraphicFramePr>
        <xdr:cNvPr id="2" name="Graphique 1">
          <a:extLst>
            <a:ext uri="{FF2B5EF4-FFF2-40B4-BE49-F238E27FC236}">
              <a16:creationId xmlns:a16="http://schemas.microsoft.com/office/drawing/2014/main" id="{605BF12F-B548-4FCC-A4BB-F14FD38023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AFB2D6-CD6E-404F-ACFF-1BBA9CC6A014}">
  <dimension ref="A1:D9"/>
  <sheetViews>
    <sheetView tabSelected="1" zoomScale="90" zoomScaleNormal="90" workbookViewId="0">
      <selection activeCell="E1" sqref="E1"/>
    </sheetView>
  </sheetViews>
  <sheetFormatPr defaultColWidth="11.453125" defaultRowHeight="14.5"/>
  <cols>
    <col min="1" max="1" width="24.1796875" customWidth="1"/>
    <col min="2" max="3" width="29.26953125" customWidth="1"/>
    <col min="4" max="4" width="40" customWidth="1"/>
  </cols>
  <sheetData>
    <row r="1" spans="1:4" ht="15.5">
      <c r="A1" s="119" t="s">
        <v>269</v>
      </c>
      <c r="B1" s="120"/>
      <c r="C1" s="120"/>
      <c r="D1" s="120"/>
    </row>
    <row r="2" spans="1:4" ht="26">
      <c r="A2" s="121" t="s">
        <v>268</v>
      </c>
      <c r="B2" s="122"/>
      <c r="C2" s="122"/>
      <c r="D2" s="122"/>
    </row>
    <row r="3" spans="1:4" ht="71.150000000000006" customHeight="1">
      <c r="A3" s="123" t="s">
        <v>331</v>
      </c>
      <c r="B3" s="124"/>
      <c r="C3" s="124"/>
      <c r="D3" s="124"/>
    </row>
    <row r="4" spans="1:4" ht="178.5" customHeight="1">
      <c r="A4" s="118" t="s">
        <v>270</v>
      </c>
      <c r="B4" s="118"/>
      <c r="C4" s="118"/>
      <c r="D4" s="118"/>
    </row>
    <row r="5" spans="1:4" ht="21">
      <c r="A5" s="127" t="s">
        <v>319</v>
      </c>
      <c r="B5" s="128"/>
      <c r="C5" s="128"/>
      <c r="D5" s="128"/>
    </row>
    <row r="6" spans="1:4" ht="408.75" customHeight="1">
      <c r="A6" s="125" t="s">
        <v>320</v>
      </c>
      <c r="B6" s="126"/>
      <c r="C6" s="126"/>
      <c r="D6" s="126"/>
    </row>
    <row r="7" spans="1:4">
      <c r="B7" s="8" t="s">
        <v>271</v>
      </c>
      <c r="C7" s="9">
        <f>COUNTA(Échantillon!A13:A52)</f>
        <v>20</v>
      </c>
    </row>
    <row r="8" spans="1:4" ht="21">
      <c r="A8" s="127" t="s">
        <v>321</v>
      </c>
      <c r="B8" s="128"/>
      <c r="C8" s="128"/>
      <c r="D8" s="128"/>
    </row>
    <row r="9" spans="1:4" ht="376" customHeight="1">
      <c r="A9" s="116" t="s">
        <v>322</v>
      </c>
      <c r="B9" s="117"/>
      <c r="C9" s="117"/>
      <c r="D9" s="117"/>
    </row>
  </sheetData>
  <mergeCells count="8">
    <mergeCell ref="A9:D9"/>
    <mergeCell ref="A4:D4"/>
    <mergeCell ref="A1:D1"/>
    <mergeCell ref="A2:D2"/>
    <mergeCell ref="A3:D3"/>
    <mergeCell ref="A6:D6"/>
    <mergeCell ref="A5:D5"/>
    <mergeCell ref="A8:D8"/>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4F5331-E5D7-4359-9FDB-50293C767A99}">
  <dimension ref="A1:K111"/>
  <sheetViews>
    <sheetView zoomScale="115" zoomScaleNormal="115" workbookViewId="0">
      <selection activeCell="H7" sqref="H7"/>
    </sheetView>
  </sheetViews>
  <sheetFormatPr defaultColWidth="8.453125" defaultRowHeight="14"/>
  <cols>
    <col min="1" max="1" width="13.26953125" style="92" bestFit="1" customWidth="1"/>
    <col min="2" max="2" width="7.453125" style="105" hidden="1" customWidth="1"/>
    <col min="3" max="3" width="6.1796875" style="105" customWidth="1"/>
    <col min="4" max="4" width="4.453125" style="105" customWidth="1"/>
    <col min="5" max="5" width="42.26953125" style="94" customWidth="1"/>
    <col min="6" max="6" width="5.1796875" style="94" customWidth="1"/>
    <col min="7" max="7" width="5.453125" style="94" customWidth="1"/>
    <col min="8" max="8" width="66" style="94" customWidth="1"/>
    <col min="9" max="9" width="26.1796875" style="94" bestFit="1" customWidth="1"/>
    <col min="10" max="10" width="16" style="94" bestFit="1" customWidth="1"/>
    <col min="11" max="11" width="8.453125" style="94"/>
    <col min="12" max="16384" width="8.453125" style="92"/>
  </cols>
  <sheetData>
    <row r="1" spans="1:11">
      <c r="A1" s="160" t="s">
        <v>88</v>
      </c>
      <c r="B1" s="160"/>
      <c r="C1" s="160"/>
      <c r="D1" s="160"/>
      <c r="E1" s="161" t="str">
        <f ca="1">IF(LOOKUP(J1,Échantillon!A13:A71,Échantillon!B13:B71)&lt;&gt;0,LOOKUP(J1,Échantillon!A13:A71,Échantillon!B13:B71),"-")</f>
        <v>E04</v>
      </c>
      <c r="F1" s="161"/>
      <c r="G1" s="161"/>
      <c r="H1" s="161"/>
      <c r="I1" s="161"/>
      <c r="J1" s="91" t="str">
        <f ca="1">IFERROR(RIGHT(CELL("nomfichier",$A$2),LEN(CELL("nomfichier",$A$2))-SEARCH("]",CELL("nomfichier",$A$2))), RIGHT(CELL("filename",$A$2),LEN(CELL("filename",$A$2))-SEARCH("]",CELL("filename",$A$2))))</f>
        <v>E04</v>
      </c>
      <c r="K1" s="92"/>
    </row>
    <row r="2" spans="1:11">
      <c r="A2" s="162" t="s">
        <v>109</v>
      </c>
      <c r="B2" s="162"/>
      <c r="C2" s="162"/>
      <c r="D2" s="162"/>
      <c r="E2" s="163" t="str">
        <f ca="1">IF(LOOKUP(J1,Échantillon!A13:A71,Échantillon!C13:C71)&lt;&gt;0,LOOKUP(J1,Échantillon!A13:A71,Échantillon!C13:C71),"-")</f>
        <v>-</v>
      </c>
      <c r="F2" s="163"/>
      <c r="G2" s="163"/>
      <c r="H2" s="163"/>
      <c r="I2" s="163"/>
      <c r="J2" s="93"/>
    </row>
    <row r="3" spans="1:11" s="97" customFormat="1" ht="41">
      <c r="A3" s="95" t="s">
        <v>9</v>
      </c>
      <c r="B3" s="95" t="s">
        <v>42</v>
      </c>
      <c r="C3" s="95" t="s">
        <v>50</v>
      </c>
      <c r="D3" s="95" t="s">
        <v>51</v>
      </c>
      <c r="E3" s="96" t="s">
        <v>52</v>
      </c>
      <c r="F3" s="95" t="s">
        <v>10</v>
      </c>
      <c r="G3" s="95" t="s">
        <v>11</v>
      </c>
      <c r="H3" s="96" t="s">
        <v>12</v>
      </c>
      <c r="I3" s="96" t="s">
        <v>318</v>
      </c>
      <c r="J3" s="96" t="s">
        <v>29</v>
      </c>
    </row>
    <row r="4" spans="1:11" s="94" customFormat="1" ht="20">
      <c r="A4" s="96" t="str">
        <f>Critères!$A3</f>
        <v>Eléments graphiques</v>
      </c>
      <c r="B4" s="98">
        <v>1</v>
      </c>
      <c r="C4" s="98" t="str">
        <f>Critères!B3</f>
        <v>1.1</v>
      </c>
      <c r="D4" s="98" t="str">
        <f>Critères!C3</f>
        <v>A</v>
      </c>
      <c r="E4" s="99" t="str">
        <f>Critères!D3</f>
        <v>Chaque élément graphique de décoration est-il ignoré par les technologies d’assistance ?</v>
      </c>
      <c r="F4" s="100" t="s">
        <v>13</v>
      </c>
      <c r="G4" s="101"/>
      <c r="H4" s="99"/>
      <c r="I4" s="102"/>
      <c r="J4" s="106"/>
    </row>
    <row r="5" spans="1:11" s="94" customFormat="1" ht="20">
      <c r="A5" s="96" t="str">
        <f>Critères!$A4</f>
        <v>Eléments graphiques</v>
      </c>
      <c r="B5" s="98">
        <v>2</v>
      </c>
      <c r="C5" s="98" t="str">
        <f>Critères!B4</f>
        <v>1.2</v>
      </c>
      <c r="D5" s="98" t="str">
        <f>Critères!C4</f>
        <v>A</v>
      </c>
      <c r="E5" s="99" t="str">
        <f>Critères!D4</f>
        <v>Chaque élément graphique porteur d’information possède-t-il une alternative accessible aux technologies d’assistance ?</v>
      </c>
      <c r="F5" s="100" t="s">
        <v>13</v>
      </c>
      <c r="G5" s="101"/>
      <c r="H5" s="99"/>
      <c r="I5" s="102"/>
      <c r="J5" s="103"/>
    </row>
    <row r="6" spans="1:11" s="94" customFormat="1" ht="30">
      <c r="A6" s="96" t="str">
        <f>Critères!$A5</f>
        <v>Eléments graphiques</v>
      </c>
      <c r="B6" s="98">
        <v>3</v>
      </c>
      <c r="C6" s="98" t="str">
        <f>Critères!B5</f>
        <v>1.3</v>
      </c>
      <c r="D6" s="98" t="str">
        <f>Critères!C5</f>
        <v>A</v>
      </c>
      <c r="E6" s="99" t="str">
        <f>Critères!D5</f>
        <v>Pour chaque élément graphique porteur d’information, l’alternative accessible aux technologies d’assistance est-elle pertinente (hors cas particuliers) ?</v>
      </c>
      <c r="F6" s="100" t="s">
        <v>13</v>
      </c>
      <c r="G6" s="101"/>
      <c r="H6" s="99"/>
      <c r="I6" s="102"/>
      <c r="J6" s="103"/>
    </row>
    <row r="7" spans="1:11" ht="40">
      <c r="A7" s="96" t="str">
        <f>Critères!$A6</f>
        <v>Eléments graphiques</v>
      </c>
      <c r="B7" s="98">
        <v>4</v>
      </c>
      <c r="C7" s="98" t="str">
        <f>Critères!B6</f>
        <v>1.4</v>
      </c>
      <c r="D7" s="98" t="str">
        <f>Critères!C6</f>
        <v>A</v>
      </c>
      <c r="E7" s="99" t="str">
        <f>Critères!D6</f>
        <v>Pour chaque élément graphique utilisé comme CAPTCHA ou comme élément graphique de test, l’alternative restituée par les technologies d’assistance permet-elle d’identifier la nature et la fonction de l’élément graphique ?</v>
      </c>
      <c r="F7" s="100" t="s">
        <v>13</v>
      </c>
      <c r="G7" s="101"/>
      <c r="H7" s="99"/>
      <c r="I7" s="102"/>
      <c r="J7" s="103"/>
    </row>
    <row r="8" spans="1:11" ht="20">
      <c r="A8" s="96" t="str">
        <f>Critères!$A7</f>
        <v>Eléments graphiques</v>
      </c>
      <c r="B8" s="98">
        <v>5</v>
      </c>
      <c r="C8" s="98" t="str">
        <f>Critères!B7</f>
        <v>1.5</v>
      </c>
      <c r="D8" s="98" t="str">
        <f>Critères!C7</f>
        <v>A</v>
      </c>
      <c r="E8" s="99" t="str">
        <f>Critères!D7</f>
        <v>Chaque élément graphique utilisé comme CAPTCHA possède-t-il une alternative ?</v>
      </c>
      <c r="F8" s="100" t="s">
        <v>13</v>
      </c>
      <c r="G8" s="101"/>
      <c r="H8" s="99"/>
      <c r="I8" s="102"/>
      <c r="J8" s="103"/>
    </row>
    <row r="9" spans="1:11" ht="20">
      <c r="A9" s="96" t="str">
        <f>Critères!$A8</f>
        <v>Eléments graphiques</v>
      </c>
      <c r="B9" s="98">
        <v>6</v>
      </c>
      <c r="C9" s="98" t="str">
        <f>Critères!B8</f>
        <v>1.6</v>
      </c>
      <c r="D9" s="98" t="str">
        <f>Critères!C8</f>
        <v>A</v>
      </c>
      <c r="E9" s="99" t="str">
        <f>Critères!D8</f>
        <v>Chaque élément graphique porteur d’information a-t-il, si nécessaire, une description détaillée ?</v>
      </c>
      <c r="F9" s="100" t="s">
        <v>13</v>
      </c>
      <c r="G9" s="101"/>
      <c r="H9" s="99"/>
      <c r="I9" s="102"/>
      <c r="J9" s="103"/>
    </row>
    <row r="10" spans="1:11" ht="20">
      <c r="A10" s="96" t="str">
        <f>Critères!$A9</f>
        <v>Eléments graphiques</v>
      </c>
      <c r="B10" s="98">
        <v>7</v>
      </c>
      <c r="C10" s="98" t="str">
        <f>Critères!B9</f>
        <v>1.7</v>
      </c>
      <c r="D10" s="98" t="str">
        <f>Critères!C9</f>
        <v>A</v>
      </c>
      <c r="E10" s="99" t="str">
        <f>Critères!D9</f>
        <v>Pour chaque élément graphique porteur d’information ayant une description détaillée, celle-ci est-elle pertinente ?</v>
      </c>
      <c r="F10" s="100" t="s">
        <v>13</v>
      </c>
      <c r="G10" s="101"/>
      <c r="H10" s="99"/>
      <c r="I10" s="102"/>
      <c r="J10" s="103"/>
    </row>
    <row r="11" spans="1:11" ht="40">
      <c r="A11" s="96" t="str">
        <f>Critères!$A10</f>
        <v>Eléments graphiques</v>
      </c>
      <c r="B11" s="98">
        <v>8</v>
      </c>
      <c r="C11" s="98" t="str">
        <f>Critères!B10</f>
        <v>1.8</v>
      </c>
      <c r="D11" s="98" t="str">
        <f>Critères!C10</f>
        <v>AA</v>
      </c>
      <c r="E11" s="99" t="str">
        <f>Critères!D10</f>
        <v>Chaque élément graphique texte porteur d’information, en l’absence d’un mécanisme de remplacement, doit, si possible être remplacé par du texte stylé. Cette règle est-elle respectée (hors cas particuliers) ?</v>
      </c>
      <c r="F11" s="100" t="s">
        <v>13</v>
      </c>
      <c r="G11" s="101"/>
      <c r="H11" s="99"/>
      <c r="I11" s="102"/>
      <c r="J11" s="103"/>
    </row>
    <row r="12" spans="1:11" ht="20">
      <c r="A12" s="96" t="str">
        <f>Critères!$A11</f>
        <v>Eléments graphiques</v>
      </c>
      <c r="B12" s="98">
        <v>9</v>
      </c>
      <c r="C12" s="98" t="str">
        <f>Critères!B11</f>
        <v>1.9</v>
      </c>
      <c r="D12" s="98" t="str">
        <f>Critères!C11</f>
        <v>AA</v>
      </c>
      <c r="E12" s="99" t="str">
        <f>Critères!D11</f>
        <v>Chaque élément graphique légendé est-il correctement restitué par les technologies d’assistance ?</v>
      </c>
      <c r="F12" s="100" t="s">
        <v>13</v>
      </c>
      <c r="G12" s="101"/>
      <c r="H12" s="99"/>
      <c r="I12" s="102"/>
      <c r="J12" s="103"/>
    </row>
    <row r="13" spans="1:11" ht="20">
      <c r="A13" s="96" t="str">
        <f>Critères!$A12</f>
        <v>Couleurs</v>
      </c>
      <c r="B13" s="98">
        <v>10</v>
      </c>
      <c r="C13" s="98" t="str">
        <f>Critères!B12</f>
        <v>2.1</v>
      </c>
      <c r="D13" s="98" t="str">
        <f>Critères!C12</f>
        <v>A</v>
      </c>
      <c r="E13" s="99" t="str">
        <f>Critères!D12</f>
        <v>Dans chaque écran, l’information ne doit pas être donnée uniquement par la couleur. Cette règle est-elle respectée ?</v>
      </c>
      <c r="F13" s="100" t="s">
        <v>13</v>
      </c>
      <c r="G13" s="101"/>
      <c r="H13" s="99"/>
      <c r="I13" s="102"/>
      <c r="J13" s="103"/>
    </row>
    <row r="14" spans="1:11" ht="30">
      <c r="A14" s="96" t="str">
        <f>Critères!$A13</f>
        <v>Couleurs</v>
      </c>
      <c r="B14" s="98">
        <v>11</v>
      </c>
      <c r="C14" s="98" t="str">
        <f>Critères!B13</f>
        <v>2.2</v>
      </c>
      <c r="D14" s="98" t="str">
        <f>Critères!C13</f>
        <v>AA</v>
      </c>
      <c r="E14" s="99" t="str">
        <f>Critères!D13</f>
        <v>Dans chaque écran, le contraste entre la couleur du texte et la couleur de son arrière-plan est-il suffisamment élevé (hors cas particuliers) ?</v>
      </c>
      <c r="F14" s="100" t="s">
        <v>13</v>
      </c>
      <c r="G14" s="101"/>
      <c r="H14" s="99"/>
      <c r="I14" s="102"/>
      <c r="J14" s="103"/>
    </row>
    <row r="15" spans="1:11" ht="30">
      <c r="A15" s="96" t="str">
        <f>Critères!$A14</f>
        <v>Couleurs</v>
      </c>
      <c r="B15" s="98">
        <v>12</v>
      </c>
      <c r="C15" s="98" t="str">
        <f>Critères!B14</f>
        <v>2.3</v>
      </c>
      <c r="D15" s="98" t="str">
        <f>Critères!C14</f>
        <v>AA</v>
      </c>
      <c r="E15" s="99" t="str">
        <f>Critères!D14</f>
        <v>Dans chaque écran, les couleurs utilisées dans les composants d’interface et les éléments graphiques porteurs d’informations sont-elles suffisamment contrastées (hors cas particuliers) ?</v>
      </c>
      <c r="F15" s="100" t="s">
        <v>13</v>
      </c>
      <c r="G15" s="101"/>
      <c r="H15" s="99"/>
      <c r="I15" s="102"/>
      <c r="J15" s="103"/>
    </row>
    <row r="16" spans="1:11" ht="30">
      <c r="A16" s="96" t="str">
        <f>Critères!$A15</f>
        <v>Couleurs</v>
      </c>
      <c r="B16" s="98">
        <v>13</v>
      </c>
      <c r="C16" s="98" t="str">
        <f>Critères!B15</f>
        <v>2.4</v>
      </c>
      <c r="D16" s="98" t="str">
        <f>Critères!C15</f>
        <v>AA</v>
      </c>
      <c r="E16" s="99" t="str">
        <f>Critères!D15</f>
        <v>Le rapport de contraste de chaque mécanisme de remplacement qui permet d’afficher l’écran avec un rapport de contraste conforme est-il suffisamment élevé ?</v>
      </c>
      <c r="F16" s="100" t="s">
        <v>13</v>
      </c>
      <c r="G16" s="101"/>
      <c r="H16" s="99"/>
      <c r="I16" s="102"/>
      <c r="J16" s="103"/>
    </row>
    <row r="17" spans="1:10" ht="30">
      <c r="A17" s="96" t="str">
        <f>Critères!$A16</f>
        <v>Multimédia</v>
      </c>
      <c r="B17" s="98">
        <v>14</v>
      </c>
      <c r="C17" s="98" t="str">
        <f>Critères!B16</f>
        <v>3.1</v>
      </c>
      <c r="D17" s="98" t="str">
        <f>Critères!C16</f>
        <v>A</v>
      </c>
      <c r="E17" s="99" t="str">
        <f>Critères!D16</f>
        <v>Chaque média temporel pré-enregistré seulement audio a-t-il, si nécessaire, une transcription textuelle adjacente clairement identifiable (hors cas particuliers) ?</v>
      </c>
      <c r="F17" s="100" t="s">
        <v>13</v>
      </c>
      <c r="G17" s="101"/>
      <c r="H17" s="99"/>
      <c r="I17" s="102"/>
      <c r="J17" s="103"/>
    </row>
    <row r="18" spans="1:10" ht="30">
      <c r="A18" s="96" t="str">
        <f>Critères!$A17</f>
        <v>Multimédia</v>
      </c>
      <c r="B18" s="98">
        <v>15</v>
      </c>
      <c r="C18" s="98" t="str">
        <f>Critères!B17</f>
        <v>3.2</v>
      </c>
      <c r="D18" s="98" t="str">
        <f>Critères!C17</f>
        <v>A</v>
      </c>
      <c r="E18" s="99" t="str">
        <f>Critères!D17</f>
        <v>Pour chaque média temporel pré-enregistré seulement audio ayant une transcription textuelle, celle-ci est-elle pertinente (hors cas particuliers) ?</v>
      </c>
      <c r="F18" s="100" t="s">
        <v>13</v>
      </c>
      <c r="G18" s="101"/>
      <c r="H18" s="99"/>
      <c r="I18" s="102"/>
      <c r="J18" s="103"/>
    </row>
    <row r="19" spans="1:10" ht="20">
      <c r="A19" s="96" t="str">
        <f>Critères!$A18</f>
        <v>Multimédia</v>
      </c>
      <c r="B19" s="98">
        <v>16</v>
      </c>
      <c r="C19" s="98" t="str">
        <f>Critères!B18</f>
        <v>3.3</v>
      </c>
      <c r="D19" s="98" t="str">
        <f>Critères!C18</f>
        <v>A</v>
      </c>
      <c r="E19" s="99" t="str">
        <f>Critères!D18</f>
        <v>Chaque média temporel pré-enregistré seulement vidéo a-t-il, si nécessaire, une alternative (hors cas particuliers) ?</v>
      </c>
      <c r="F19" s="100" t="s">
        <v>13</v>
      </c>
      <c r="G19" s="101"/>
      <c r="H19" s="99"/>
      <c r="I19" s="102"/>
      <c r="J19" s="103"/>
    </row>
    <row r="20" spans="1:10" ht="30">
      <c r="A20" s="96" t="str">
        <f>Critères!$A19</f>
        <v>Multimédia</v>
      </c>
      <c r="B20" s="98">
        <v>17</v>
      </c>
      <c r="C20" s="98" t="str">
        <f>Critères!B19</f>
        <v>3.4</v>
      </c>
      <c r="D20" s="98" t="str">
        <f>Critères!C19</f>
        <v>A</v>
      </c>
      <c r="E20" s="99" t="str">
        <f>Critères!D19</f>
        <v>Pour chaque média temporel pré-enregistré seulement vidéo ayant une alternative, celle-ci est-elle pertinente (hors cas particuliers) ?</v>
      </c>
      <c r="F20" s="100" t="s">
        <v>13</v>
      </c>
      <c r="G20" s="101"/>
      <c r="H20" s="99"/>
      <c r="I20" s="102"/>
      <c r="J20" s="103"/>
    </row>
    <row r="21" spans="1:10" ht="20">
      <c r="A21" s="96" t="str">
        <f>Critères!$A20</f>
        <v>Multimédia</v>
      </c>
      <c r="B21" s="98">
        <v>18</v>
      </c>
      <c r="C21" s="98" t="str">
        <f>Critères!B20</f>
        <v>3.5</v>
      </c>
      <c r="D21" s="98" t="str">
        <f>Critères!C20</f>
        <v>A</v>
      </c>
      <c r="E21" s="99" t="str">
        <f>Critères!D20</f>
        <v>Chaque média temporel synchronisé pré-enregistré a-t-il, si nécessaire, une alternative (hors cas particuliers) ?</v>
      </c>
      <c r="F21" s="100" t="s">
        <v>13</v>
      </c>
      <c r="G21" s="101"/>
      <c r="H21" s="99"/>
      <c r="I21" s="102"/>
      <c r="J21" s="103"/>
    </row>
    <row r="22" spans="1:10" ht="30">
      <c r="A22" s="96" t="str">
        <f>Critères!$A21</f>
        <v>Multimédia</v>
      </c>
      <c r="B22" s="98">
        <v>19</v>
      </c>
      <c r="C22" s="98" t="str">
        <f>Critères!B21</f>
        <v>3.6</v>
      </c>
      <c r="D22" s="98" t="str">
        <f>Critères!C21</f>
        <v>A</v>
      </c>
      <c r="E22" s="99" t="str">
        <f>Critères!D21</f>
        <v>Pour chaque média temporel synchronisé pré-enregistré ayant une alternative, celle-ci est-elle pertinente (hors cas particuliers) ?</v>
      </c>
      <c r="F22" s="100" t="s">
        <v>13</v>
      </c>
      <c r="G22" s="101"/>
      <c r="H22" s="99"/>
      <c r="I22" s="102"/>
      <c r="J22" s="103"/>
    </row>
    <row r="23" spans="1:10" ht="20">
      <c r="A23" s="96" t="str">
        <f>Critères!$A22</f>
        <v>Multimédia</v>
      </c>
      <c r="B23" s="98">
        <v>20</v>
      </c>
      <c r="C23" s="98" t="str">
        <f>Critères!B22</f>
        <v>3.7</v>
      </c>
      <c r="D23" s="98" t="str">
        <f>Critères!C22</f>
        <v>A</v>
      </c>
      <c r="E23" s="99" t="str">
        <f>Critères!D22</f>
        <v>Chaque média temporel synchronisé a-t-il, si nécessaire, des sous-titres synchronisés (hors cas particuliers) ?</v>
      </c>
      <c r="F23" s="100" t="s">
        <v>13</v>
      </c>
      <c r="G23" s="101"/>
      <c r="H23" s="99"/>
      <c r="I23" s="102"/>
      <c r="J23" s="103"/>
    </row>
    <row r="24" spans="1:10" ht="20">
      <c r="A24" s="96" t="str">
        <f>Critères!$A23</f>
        <v>Multimédia</v>
      </c>
      <c r="B24" s="98">
        <v>21</v>
      </c>
      <c r="C24" s="98" t="str">
        <f>Critères!B23</f>
        <v>3.8</v>
      </c>
      <c r="D24" s="98" t="str">
        <f>Critères!C23</f>
        <v>A</v>
      </c>
      <c r="E24" s="99" t="str">
        <f>Critères!D23</f>
        <v>Pour chaque média temporel synchronisé ayant des sous-titres synchronisés, ceux-ci sont-ils pertinents (hors cas particuliers) ?</v>
      </c>
      <c r="F24" s="100" t="s">
        <v>13</v>
      </c>
      <c r="G24" s="101"/>
      <c r="H24" s="99"/>
      <c r="I24" s="102"/>
      <c r="J24" s="103"/>
    </row>
    <row r="25" spans="1:10" ht="30">
      <c r="A25" s="96" t="str">
        <f>Critères!$A24</f>
        <v>Multimédia</v>
      </c>
      <c r="B25" s="98">
        <v>22</v>
      </c>
      <c r="C25" s="98" t="str">
        <f>Critères!B24</f>
        <v>3.9</v>
      </c>
      <c r="D25" s="98" t="str">
        <f>Critères!C24</f>
        <v>AA</v>
      </c>
      <c r="E25" s="99" t="str">
        <f>Critères!D24</f>
        <v>Chaque média temporel pré-enregistré (seulement vidéo ou synchronisé) a-t-il, si nécessaire, une audiodescription synchronisée (hors cas particuliers) ?</v>
      </c>
      <c r="F25" s="100" t="s">
        <v>13</v>
      </c>
      <c r="G25" s="101"/>
      <c r="H25" s="99"/>
      <c r="I25" s="102"/>
      <c r="J25" s="103"/>
    </row>
    <row r="26" spans="1:10" ht="30">
      <c r="A26" s="96" t="str">
        <f>Critères!$A25</f>
        <v>Multimédia</v>
      </c>
      <c r="B26" s="98">
        <v>23</v>
      </c>
      <c r="C26" s="98" t="str">
        <f>Critères!B25</f>
        <v>3.10</v>
      </c>
      <c r="D26" s="98" t="str">
        <f>Critères!C25</f>
        <v>AA</v>
      </c>
      <c r="E26" s="99" t="str">
        <f>Critères!D25</f>
        <v>Pour chaque média temporel pré-enregistré (seulement vidéo ou synchronisé) ayant une audiodescription synchronisée, celle-ci est-elle pertinente ?</v>
      </c>
      <c r="F26" s="100" t="s">
        <v>13</v>
      </c>
      <c r="G26" s="101"/>
      <c r="H26" s="99"/>
      <c r="I26" s="102"/>
      <c r="J26" s="103"/>
    </row>
    <row r="27" spans="1:10" ht="30">
      <c r="A27" s="96" t="str">
        <f>Critères!$A26</f>
        <v>Multimédia</v>
      </c>
      <c r="B27" s="98">
        <v>24</v>
      </c>
      <c r="C27" s="98" t="str">
        <f>Critères!B26</f>
        <v>3.11</v>
      </c>
      <c r="D27" s="98" t="str">
        <f>Critères!C26</f>
        <v>A</v>
      </c>
      <c r="E27" s="99" t="str">
        <f>Critères!D26</f>
        <v>Pour chaque média temporel pré-enregistré, le contenu textuel adjacent permet-il d’identifier clairement le média temporel (hors cas particuliers) ?</v>
      </c>
      <c r="F27" s="100" t="s">
        <v>13</v>
      </c>
      <c r="G27" s="101"/>
      <c r="H27" s="99"/>
      <c r="I27" s="102"/>
      <c r="J27" s="103"/>
    </row>
    <row r="28" spans="1:10" ht="20">
      <c r="A28" s="96" t="str">
        <f>Critères!$A27</f>
        <v>Multimédia</v>
      </c>
      <c r="B28" s="98">
        <v>25</v>
      </c>
      <c r="C28" s="98" t="str">
        <f>Critères!B27</f>
        <v>3.12</v>
      </c>
      <c r="D28" s="98" t="str">
        <f>Critères!C27</f>
        <v>A</v>
      </c>
      <c r="E28" s="99" t="str">
        <f>Critères!D27</f>
        <v>Chaque séquence sonore déclenchée automatiquement est-elle contrôlable par l’utilisateur ?</v>
      </c>
      <c r="F28" s="100" t="s">
        <v>13</v>
      </c>
      <c r="G28" s="101"/>
      <c r="H28" s="99"/>
      <c r="I28" s="102"/>
      <c r="J28" s="103"/>
    </row>
    <row r="29" spans="1:10" ht="20">
      <c r="A29" s="96" t="str">
        <f>Critères!$A28</f>
        <v>Multimédia</v>
      </c>
      <c r="B29" s="98">
        <v>26</v>
      </c>
      <c r="C29" s="98" t="str">
        <f>Critères!B28</f>
        <v>3.13</v>
      </c>
      <c r="D29" s="98" t="str">
        <f>Critères!C28</f>
        <v>A</v>
      </c>
      <c r="E29" s="99" t="str">
        <f>Critères!D28</f>
        <v>Chaque média temporel a-t-il, si nécessaire, les fonctionnalités de contrôle de sa consultation ?</v>
      </c>
      <c r="F29" s="100" t="s">
        <v>13</v>
      </c>
      <c r="G29" s="101"/>
      <c r="H29" s="99"/>
      <c r="I29" s="102"/>
      <c r="J29" s="103"/>
    </row>
    <row r="30" spans="1:10" ht="50">
      <c r="A30" s="96" t="str">
        <f>Critères!$A29</f>
        <v>Multimédia</v>
      </c>
      <c r="B30" s="98">
        <v>27</v>
      </c>
      <c r="C30" s="98" t="str">
        <f>Critères!B29</f>
        <v>3.14</v>
      </c>
      <c r="D30" s="98" t="str">
        <f>Critères!C29</f>
        <v>AA</v>
      </c>
      <c r="E30" s="99" t="str">
        <f>Critères!D29</f>
        <v>Pour chaque média temporel synchronisé pré-enregistré qui dispose d’une piste de sous-titres synchronisés ou d’une audiodescription, les fonctionnalités de contrôle de ces alternatives sont-elles présentées au même niveau que les fonctionnalités principales ?</v>
      </c>
      <c r="F30" s="100" t="s">
        <v>13</v>
      </c>
      <c r="G30" s="101"/>
      <c r="H30" s="99"/>
      <c r="I30" s="102"/>
      <c r="J30" s="103"/>
    </row>
    <row r="31" spans="1:10" ht="40">
      <c r="A31" s="96" t="str">
        <f>Critères!$A30</f>
        <v>Multimédia</v>
      </c>
      <c r="B31" s="98">
        <v>28</v>
      </c>
      <c r="C31" s="98" t="str">
        <f>Critères!B30</f>
        <v>3.15</v>
      </c>
      <c r="D31" s="98" t="str">
        <f>Critères!C30</f>
        <v>AA</v>
      </c>
      <c r="E31" s="99" t="str">
        <f>Critères!D30</f>
        <v>Pour chaque fonctionnalité qui transmet, convertit ou enregistre un média temporel synchronisé pré-enregistré qui possède une piste de sous-titres synchronisés, à l’issue du processus, les sous-titres sont-ils correctement conservés ?</v>
      </c>
      <c r="F31" s="100" t="s">
        <v>13</v>
      </c>
      <c r="G31" s="101"/>
      <c r="H31" s="99"/>
      <c r="I31" s="102"/>
      <c r="J31" s="103"/>
    </row>
    <row r="32" spans="1:10" ht="40">
      <c r="A32" s="96" t="str">
        <f>Critères!$A31</f>
        <v>Multimédia</v>
      </c>
      <c r="B32" s="98">
        <v>29</v>
      </c>
      <c r="C32" s="98" t="str">
        <f>Critères!B31</f>
        <v>3.16</v>
      </c>
      <c r="D32" s="98" t="str">
        <f>Critères!C31</f>
        <v>AA</v>
      </c>
      <c r="E32" s="99" t="str">
        <f>Critères!D31</f>
        <v>Pour chaque fonctionnalité qui transmet, convertit ou enregistre un média temporel synchronisé pré-enregistré avec une audiodescription synchronisée, à l’issue du processus, l’audiodescription est-elle correctement conservée ?</v>
      </c>
      <c r="F32" s="100" t="s">
        <v>13</v>
      </c>
      <c r="G32" s="101"/>
      <c r="H32" s="99"/>
      <c r="I32" s="102"/>
      <c r="J32" s="103"/>
    </row>
    <row r="33" spans="1:10" ht="30">
      <c r="A33" s="96" t="str">
        <f>Critères!$A32</f>
        <v>Multimédia</v>
      </c>
      <c r="B33" s="98">
        <v>30</v>
      </c>
      <c r="C33" s="98" t="str">
        <f>Critères!B32</f>
        <v>3.17</v>
      </c>
      <c r="D33" s="98" t="str">
        <f>Critères!C32</f>
        <v>AA</v>
      </c>
      <c r="E33" s="99" t="str">
        <f>Critères!D32</f>
        <v>Pour chaque média temporel pré-enregistré, la présentation des sous-titres est-elle contrôlable par l’utilisateur (hors cas particuliers) ?</v>
      </c>
      <c r="F33" s="100" t="s">
        <v>13</v>
      </c>
      <c r="G33" s="101"/>
      <c r="H33" s="99"/>
      <c r="I33" s="102"/>
      <c r="J33" s="103"/>
    </row>
    <row r="34" spans="1:10" ht="30">
      <c r="A34" s="96" t="str">
        <f>Critères!$A33</f>
        <v>Multimédia</v>
      </c>
      <c r="B34" s="98">
        <v>31</v>
      </c>
      <c r="C34" s="98" t="str">
        <f>Critères!B33</f>
        <v>3.18</v>
      </c>
      <c r="D34" s="98" t="str">
        <f>Critères!C33</f>
        <v>AA</v>
      </c>
      <c r="E34" s="99" t="str">
        <f>Critères!D33</f>
        <v>Pour chaque média temporel synchronisé pré-enregistré qui possède des sous-titres de traduction synchronisés, ceux-ci peuvent-ils être vocalisés (hors cas particuliers) ?</v>
      </c>
      <c r="F34" s="100" t="s">
        <v>13</v>
      </c>
      <c r="G34" s="101"/>
      <c r="H34" s="99"/>
      <c r="I34" s="102"/>
      <c r="J34" s="103"/>
    </row>
    <row r="35" spans="1:10">
      <c r="A35" s="96" t="str">
        <f>Critères!$A34</f>
        <v>Tableau</v>
      </c>
      <c r="B35" s="98">
        <v>32</v>
      </c>
      <c r="C35" s="98" t="str">
        <f>Critères!B34</f>
        <v>4.1</v>
      </c>
      <c r="D35" s="98" t="str">
        <f>Critères!C34</f>
        <v>A</v>
      </c>
      <c r="E35" s="99" t="str">
        <f>Critères!D34</f>
        <v>Chaque tableau de données complexe a-t-il un résumé ?</v>
      </c>
      <c r="F35" s="100" t="s">
        <v>13</v>
      </c>
      <c r="G35" s="101"/>
      <c r="H35" s="99"/>
      <c r="I35" s="102"/>
      <c r="J35" s="103"/>
    </row>
    <row r="36" spans="1:10" ht="20">
      <c r="A36" s="96" t="str">
        <f>Critères!$A35</f>
        <v>Tableau</v>
      </c>
      <c r="B36" s="98">
        <v>33</v>
      </c>
      <c r="C36" s="98" t="str">
        <f>Critères!B35</f>
        <v>4.2</v>
      </c>
      <c r="D36" s="98" t="str">
        <f>Critères!C35</f>
        <v>A</v>
      </c>
      <c r="E36" s="99" t="str">
        <f>Critères!D35</f>
        <v>Pour chaque tableau de données complexe ayant un résumé, celui-ci est-il pertinent ?</v>
      </c>
      <c r="F36" s="100" t="s">
        <v>13</v>
      </c>
      <c r="G36" s="101"/>
      <c r="H36" s="99"/>
      <c r="I36" s="102"/>
      <c r="J36" s="103"/>
    </row>
    <row r="37" spans="1:10">
      <c r="A37" s="96" t="str">
        <f>Critères!$A36</f>
        <v>Tableau</v>
      </c>
      <c r="B37" s="98">
        <v>34</v>
      </c>
      <c r="C37" s="98" t="str">
        <f>Critères!B36</f>
        <v>4.3</v>
      </c>
      <c r="D37" s="98" t="str">
        <f>Critères!C36</f>
        <v>A</v>
      </c>
      <c r="E37" s="99" t="str">
        <f>Critères!D36</f>
        <v>Chaque tableau de données a-t-il un titre ?</v>
      </c>
      <c r="F37" s="100" t="s">
        <v>13</v>
      </c>
      <c r="G37" s="101"/>
      <c r="H37" s="99"/>
      <c r="I37" s="102"/>
      <c r="J37" s="103"/>
    </row>
    <row r="38" spans="1:10" ht="20">
      <c r="A38" s="96" t="str">
        <f>Critères!$A37</f>
        <v>Tableau</v>
      </c>
      <c r="B38" s="98">
        <v>35</v>
      </c>
      <c r="C38" s="98" t="str">
        <f>Critères!B37</f>
        <v>4.4</v>
      </c>
      <c r="D38" s="98" t="str">
        <f>Critères!C37</f>
        <v>A</v>
      </c>
      <c r="E38" s="99" t="str">
        <f>Critères!D37</f>
        <v>Pour chaque tableau de données ayant un titre, celui-ci est-il pertinent ?</v>
      </c>
      <c r="F38" s="100" t="s">
        <v>13</v>
      </c>
      <c r="G38" s="101"/>
      <c r="H38" s="99"/>
      <c r="I38" s="102"/>
      <c r="J38" s="103"/>
    </row>
    <row r="39" spans="1:10" ht="20">
      <c r="A39" s="96" t="str">
        <f>Critères!$A38</f>
        <v>Tableau</v>
      </c>
      <c r="B39" s="98">
        <v>36</v>
      </c>
      <c r="C39" s="98" t="str">
        <f>Critères!B38</f>
        <v>4.5</v>
      </c>
      <c r="D39" s="98" t="str">
        <f>Critères!C38</f>
        <v>A</v>
      </c>
      <c r="E39" s="99" t="str">
        <f>Critères!D38</f>
        <v>Pour chaque tableau de données, les entêtes de lignes et de colonnes sont-ils correctement reliés aux cellules de données ?</v>
      </c>
      <c r="F39" s="100" t="s">
        <v>13</v>
      </c>
      <c r="G39" s="101"/>
      <c r="H39" s="99"/>
      <c r="I39" s="102"/>
      <c r="J39" s="103"/>
    </row>
    <row r="40" spans="1:10" ht="20">
      <c r="A40" s="96" t="str">
        <f>Critères!$A39</f>
        <v>Composants intéractifs</v>
      </c>
      <c r="B40" s="98">
        <v>37</v>
      </c>
      <c r="C40" s="98" t="str">
        <f>Critères!B39</f>
        <v>5.1</v>
      </c>
      <c r="D40" s="98" t="str">
        <f>Critères!C39</f>
        <v>A</v>
      </c>
      <c r="E40" s="99" t="str">
        <f>Critères!D39</f>
        <v>Chaque composant d’interface est-il, si nécessaire, compatible avec les technologies d’assistance (hors cas particuliers) ?</v>
      </c>
      <c r="F40" s="100" t="s">
        <v>13</v>
      </c>
      <c r="G40" s="101"/>
      <c r="H40" s="99"/>
      <c r="I40" s="102"/>
      <c r="J40" s="103"/>
    </row>
    <row r="41" spans="1:10" ht="20">
      <c r="A41" s="96" t="str">
        <f>Critères!$A40</f>
        <v>Composants intéractifs</v>
      </c>
      <c r="B41" s="98">
        <v>38</v>
      </c>
      <c r="C41" s="98" t="str">
        <f>Critères!B40</f>
        <v>5.2</v>
      </c>
      <c r="D41" s="98" t="str">
        <f>Critères!C40</f>
        <v>A</v>
      </c>
      <c r="E41" s="99" t="str">
        <f>Critères!D40</f>
        <v>Chaque composant d’interface est-il contrôlable par le clavier et tout dispositif de pointage (hors cas particuliers) ?</v>
      </c>
      <c r="F41" s="100" t="s">
        <v>13</v>
      </c>
      <c r="G41" s="101"/>
      <c r="H41" s="99"/>
      <c r="I41" s="102"/>
      <c r="J41" s="103"/>
    </row>
    <row r="42" spans="1:10" ht="20">
      <c r="A42" s="96" t="str">
        <f>Critères!$A41</f>
        <v>Composants intéractifs</v>
      </c>
      <c r="B42" s="98">
        <v>39</v>
      </c>
      <c r="C42" s="98" t="str">
        <f>Critères!B41</f>
        <v>5.3</v>
      </c>
      <c r="D42" s="98" t="str">
        <f>Critères!C41</f>
        <v>A</v>
      </c>
      <c r="E42" s="99" t="str">
        <f>Critères!D41</f>
        <v>Chaque changement de contexte respecte-t-il une de ces conditions ?</v>
      </c>
      <c r="F42" s="100" t="s">
        <v>13</v>
      </c>
      <c r="G42" s="101"/>
      <c r="H42" s="99"/>
      <c r="I42" s="102"/>
      <c r="J42" s="103"/>
    </row>
    <row r="43" spans="1:10" ht="20">
      <c r="A43" s="96" t="str">
        <f>Critères!$A42</f>
        <v>Composants intéractifs</v>
      </c>
      <c r="B43" s="98">
        <v>40</v>
      </c>
      <c r="C43" s="98" t="str">
        <f>Critères!B42</f>
        <v>5.4</v>
      </c>
      <c r="D43" s="98" t="str">
        <f>Critères!C42</f>
        <v>AA</v>
      </c>
      <c r="E43" s="99" t="str">
        <f>Critères!D42</f>
        <v>Dans chaque écran, les messages de statut sont-ils correctement restitués par les technologies d’assistance ?</v>
      </c>
      <c r="F43" s="100" t="s">
        <v>13</v>
      </c>
      <c r="G43" s="101"/>
      <c r="H43" s="99"/>
      <c r="I43" s="104"/>
      <c r="J43" s="103"/>
    </row>
    <row r="44" spans="1:10" ht="20">
      <c r="A44" s="96" t="str">
        <f>Critères!$A43</f>
        <v>Composants intéractifs</v>
      </c>
      <c r="B44" s="98">
        <v>41</v>
      </c>
      <c r="C44" s="98" t="str">
        <f>Critères!B43</f>
        <v>5.5</v>
      </c>
      <c r="D44" s="98" t="str">
        <f>Critères!C43</f>
        <v>A</v>
      </c>
      <c r="E44" s="99" t="str">
        <f>Critères!D43</f>
        <v>Chaque état d’un contrôle à bascule présenté à l’utilisateur est-il perceptible ?</v>
      </c>
      <c r="F44" s="100" t="s">
        <v>13</v>
      </c>
      <c r="G44" s="101"/>
      <c r="H44" s="99"/>
      <c r="I44" s="102"/>
      <c r="J44" s="103"/>
    </row>
    <row r="45" spans="1:10" ht="20">
      <c r="A45" s="96" t="str">
        <f>Critères!$A44</f>
        <v>Eléments obligatoires</v>
      </c>
      <c r="B45" s="98">
        <v>42</v>
      </c>
      <c r="C45" s="98" t="str">
        <f>Critères!B44</f>
        <v>6.1</v>
      </c>
      <c r="D45" s="98" t="str">
        <f>Critères!C44</f>
        <v>A</v>
      </c>
      <c r="E45" s="99" t="str">
        <f>Critères!D44</f>
        <v>Dans chaque écran, les textes sont-ils restitués par les technologies d’assistance dans la langue principale de l’écran ?</v>
      </c>
      <c r="F45" s="100" t="s">
        <v>13</v>
      </c>
      <c r="G45" s="101"/>
      <c r="H45" s="99"/>
      <c r="I45" s="102"/>
      <c r="J45" s="103"/>
    </row>
    <row r="46" spans="1:10" ht="30">
      <c r="A46" s="96" t="str">
        <f>Critères!$A45</f>
        <v>Eléments obligatoires</v>
      </c>
      <c r="B46" s="98">
        <v>43</v>
      </c>
      <c r="C46" s="98" t="str">
        <f>Critères!B45</f>
        <v>6.2</v>
      </c>
      <c r="D46" s="98" t="str">
        <f>Critères!C45</f>
        <v>A</v>
      </c>
      <c r="E46" s="99" t="str">
        <f>Critères!D45</f>
        <v>Dans chaque écran, les éléments de l’interface ne doivent pas être utilisés uniquement à des fins de présentation. Cette règle est-elle respectée ?</v>
      </c>
      <c r="F46" s="100" t="s">
        <v>13</v>
      </c>
      <c r="G46" s="101"/>
      <c r="H46" s="99"/>
      <c r="I46" s="102"/>
      <c r="J46" s="103"/>
    </row>
    <row r="47" spans="1:10" ht="20">
      <c r="A47" s="96" t="str">
        <f>Critères!$A46</f>
        <v>Structuration</v>
      </c>
      <c r="B47" s="98">
        <v>44</v>
      </c>
      <c r="C47" s="98" t="str">
        <f>Critères!B46</f>
        <v>7.1</v>
      </c>
      <c r="D47" s="98" t="str">
        <f>Critères!C46</f>
        <v>A</v>
      </c>
      <c r="E47" s="99" t="str">
        <f>Critères!D46</f>
        <v>Dans chaque écran, l’information est-elle structurée par l’utilisation appropriée de titres ?</v>
      </c>
      <c r="F47" s="100" t="s">
        <v>13</v>
      </c>
      <c r="G47" s="101"/>
      <c r="H47" s="99"/>
      <c r="I47" s="102"/>
      <c r="J47" s="103"/>
    </row>
    <row r="48" spans="1:10" ht="20">
      <c r="A48" s="96" t="str">
        <f>Critères!$A47</f>
        <v>Structuration</v>
      </c>
      <c r="B48" s="98">
        <v>45</v>
      </c>
      <c r="C48" s="98" t="str">
        <f>Critères!B47</f>
        <v>7.2</v>
      </c>
      <c r="D48" s="98" t="str">
        <f>Critères!C47</f>
        <v>A</v>
      </c>
      <c r="E48" s="99" t="str">
        <f>Critères!D47</f>
        <v>Dans chaque écran, chaque liste est-elle correctement structurée ?</v>
      </c>
      <c r="F48" s="100" t="s">
        <v>13</v>
      </c>
      <c r="G48" s="101"/>
      <c r="H48" s="99"/>
      <c r="I48" s="102"/>
      <c r="J48" s="103"/>
    </row>
    <row r="49" spans="1:10" ht="20">
      <c r="A49" s="96" t="str">
        <f>Critères!$A48</f>
        <v>Présentation</v>
      </c>
      <c r="B49" s="98">
        <v>46</v>
      </c>
      <c r="C49" s="98" t="str">
        <f>Critères!B48</f>
        <v>8.1</v>
      </c>
      <c r="D49" s="98" t="str">
        <f>Critères!C48</f>
        <v>A</v>
      </c>
      <c r="E49" s="99" t="str">
        <f>Critères!D48</f>
        <v>Dans chaque écran, le contenu visible porteur d’information est-il accessible aux technologies d’assistance ?</v>
      </c>
      <c r="F49" s="100" t="s">
        <v>13</v>
      </c>
      <c r="G49" s="101"/>
      <c r="H49" s="99"/>
      <c r="I49" s="102"/>
      <c r="J49" s="103"/>
    </row>
    <row r="50" spans="1:10" ht="20">
      <c r="A50" s="96" t="str">
        <f>Critères!$A49</f>
        <v>Présentation</v>
      </c>
      <c r="B50" s="98">
        <v>47</v>
      </c>
      <c r="C50" s="98" t="str">
        <f>Critères!B49</f>
        <v>8.2</v>
      </c>
      <c r="D50" s="98" t="str">
        <f>Critères!C49</f>
        <v>AA</v>
      </c>
      <c r="E50" s="99" t="str">
        <f>Critères!D49</f>
        <v>Dans chaque écran, l’utilisateur peut-il augmenter la taille des caractères de 200% au moins (hors cas particuliers) ?</v>
      </c>
      <c r="F50" s="100" t="s">
        <v>13</v>
      </c>
      <c r="G50" s="101"/>
      <c r="H50" s="99"/>
      <c r="I50" s="102"/>
      <c r="J50" s="103"/>
    </row>
    <row r="51" spans="1:10" ht="40">
      <c r="A51" s="96" t="str">
        <f>Critères!$A50</f>
        <v>Présentation</v>
      </c>
      <c r="B51" s="98">
        <v>48</v>
      </c>
      <c r="C51" s="98" t="str">
        <f>Critères!B50</f>
        <v>8.3</v>
      </c>
      <c r="D51" s="98" t="str">
        <f>Critères!C50</f>
        <v>A</v>
      </c>
      <c r="E51" s="99" t="str">
        <f>Critères!D50</f>
        <v>Dans chaque écran, chaque composant en environnement de texte dont la nature n’est pas évidente a-t-il un rapport de contraste supérieur ou égal à 3:1 par rapport au texte environnant ?</v>
      </c>
      <c r="F51" s="100" t="s">
        <v>13</v>
      </c>
      <c r="G51" s="101"/>
      <c r="H51" s="99"/>
      <c r="I51" s="102"/>
      <c r="J51" s="103"/>
    </row>
    <row r="52" spans="1:10" ht="40">
      <c r="A52" s="96" t="str">
        <f>Critères!$A51</f>
        <v>Présentation</v>
      </c>
      <c r="B52" s="98">
        <v>49</v>
      </c>
      <c r="C52" s="98" t="str">
        <f>Critères!B51</f>
        <v>8.4</v>
      </c>
      <c r="D52" s="98" t="str">
        <f>Critères!C51</f>
        <v>A</v>
      </c>
      <c r="E52" s="99" t="str">
        <f>Critères!D51</f>
        <v>Dans chaque écran, pour chaque composant en environnement de texte dont la nature n’est pas évidente, une indication autre que la couleur permet-elle de signaler la prise de focus et le survol à la souris ?</v>
      </c>
      <c r="F52" s="100" t="s">
        <v>13</v>
      </c>
      <c r="G52" s="101"/>
      <c r="H52" s="99"/>
      <c r="I52" s="102"/>
      <c r="J52" s="103"/>
    </row>
    <row r="53" spans="1:10" ht="20">
      <c r="A53" s="96" t="str">
        <f>Critères!$A52</f>
        <v>Présentation</v>
      </c>
      <c r="B53" s="98">
        <v>50</v>
      </c>
      <c r="C53" s="98" t="str">
        <f>Critères!B52</f>
        <v>8.5</v>
      </c>
      <c r="D53" s="98" t="str">
        <f>Critères!C52</f>
        <v>A</v>
      </c>
      <c r="E53" s="99" t="str">
        <f>Critères!D52</f>
        <v>Dans chaque écran, pour chaque élément recevant le focus, la prise de focus est-elle visible ?</v>
      </c>
      <c r="F53" s="100" t="s">
        <v>13</v>
      </c>
      <c r="G53" s="101"/>
      <c r="H53" s="99"/>
      <c r="I53" s="102"/>
      <c r="J53" s="103"/>
    </row>
    <row r="54" spans="1:10" ht="30">
      <c r="A54" s="96" t="str">
        <f>Critères!$A53</f>
        <v>Présentation</v>
      </c>
      <c r="B54" s="98">
        <v>51</v>
      </c>
      <c r="C54" s="98" t="str">
        <f>Critères!B53</f>
        <v>8.6</v>
      </c>
      <c r="D54" s="98" t="str">
        <f>Critères!C53</f>
        <v>A</v>
      </c>
      <c r="E54" s="99" t="str">
        <f>Critères!D53</f>
        <v>Dans chaque écran, l’information ne doit pas être donnée uniquement par la forme, taille ou position. Cette règle est-elle respectée ?</v>
      </c>
      <c r="F54" s="100" t="s">
        <v>13</v>
      </c>
      <c r="G54" s="101"/>
      <c r="H54" s="99"/>
      <c r="I54" s="102"/>
      <c r="J54" s="103"/>
    </row>
    <row r="55" spans="1:10" ht="30">
      <c r="A55" s="96" t="str">
        <f>Critères!$A54</f>
        <v>Présentation</v>
      </c>
      <c r="B55" s="98">
        <v>52</v>
      </c>
      <c r="C55" s="98" t="str">
        <f>Critères!B54</f>
        <v>8.7</v>
      </c>
      <c r="D55" s="98" t="str">
        <f>Critères!C54</f>
        <v>AA</v>
      </c>
      <c r="E55" s="99" t="str">
        <f>Critères!D54</f>
        <v>Dans chaque écran, les contenus additionnels apparaissant à la prise de focus ou au survol d’un composant d’interface sont-ils contrôlables par l’utilisateur (hors cas particuliers) ?</v>
      </c>
      <c r="F55" s="100" t="s">
        <v>13</v>
      </c>
      <c r="G55" s="101"/>
      <c r="H55" s="99"/>
      <c r="I55" s="102"/>
      <c r="J55" s="103"/>
    </row>
    <row r="56" spans="1:10">
      <c r="A56" s="96" t="str">
        <f>Critères!$A55</f>
        <v>Formulaires</v>
      </c>
      <c r="B56" s="98">
        <v>53</v>
      </c>
      <c r="C56" s="98" t="str">
        <f>Critères!B55</f>
        <v>9.1</v>
      </c>
      <c r="D56" s="98" t="str">
        <f>Critères!C55</f>
        <v>A</v>
      </c>
      <c r="E56" s="99" t="str">
        <f>Critères!D55</f>
        <v>Chaque champ de formulaire a-t-il une étiquette visible ?</v>
      </c>
      <c r="F56" s="100" t="s">
        <v>13</v>
      </c>
      <c r="G56" s="101"/>
      <c r="H56" s="99"/>
      <c r="I56" s="102"/>
      <c r="J56" s="103"/>
    </row>
    <row r="57" spans="1:10" ht="20">
      <c r="A57" s="96" t="str">
        <f>Critères!$A56</f>
        <v>Formulaires</v>
      </c>
      <c r="B57" s="98">
        <v>54</v>
      </c>
      <c r="C57" s="98" t="str">
        <f>Critères!B56</f>
        <v>9.2</v>
      </c>
      <c r="D57" s="98" t="str">
        <f>Critères!C56</f>
        <v>A</v>
      </c>
      <c r="E57" s="99" t="str">
        <f>Critères!D56</f>
        <v>Chaque champ de formulaire a-t-il une étiquette accessible aux technologies d’assistance ?</v>
      </c>
      <c r="F57" s="100" t="s">
        <v>13</v>
      </c>
      <c r="G57" s="101"/>
      <c r="H57" s="99"/>
      <c r="I57" s="102"/>
      <c r="J57" s="103"/>
    </row>
    <row r="58" spans="1:10" ht="20">
      <c r="A58" s="96" t="str">
        <f>Critères!$A57</f>
        <v>Formulaires</v>
      </c>
      <c r="B58" s="98">
        <v>55</v>
      </c>
      <c r="C58" s="98" t="str">
        <f>Critères!B57</f>
        <v>9.3</v>
      </c>
      <c r="D58" s="98" t="str">
        <f>Critères!C57</f>
        <v>A</v>
      </c>
      <c r="E58" s="99" t="str">
        <f>Critères!D57</f>
        <v>Chaque étiquette associée à un champ de formulaire est-elle pertinente ?</v>
      </c>
      <c r="F58" s="100" t="s">
        <v>13</v>
      </c>
      <c r="G58" s="101"/>
      <c r="H58" s="99"/>
      <c r="I58" s="102"/>
      <c r="J58" s="103"/>
    </row>
    <row r="59" spans="1:10" ht="20">
      <c r="A59" s="96" t="str">
        <f>Critères!$A58</f>
        <v>Formulaires</v>
      </c>
      <c r="B59" s="98">
        <v>56</v>
      </c>
      <c r="C59" s="98" t="str">
        <f>Critères!B58</f>
        <v>9.4</v>
      </c>
      <c r="D59" s="98" t="str">
        <f>Critères!C58</f>
        <v>A</v>
      </c>
      <c r="E59" s="99" t="str">
        <f>Critères!D58</f>
        <v>Chaque étiquette de champ et son champ associé sont-ils accolés ?</v>
      </c>
      <c r="F59" s="100" t="s">
        <v>13</v>
      </c>
      <c r="G59" s="101"/>
      <c r="H59" s="99"/>
      <c r="I59" s="102"/>
      <c r="J59" s="103"/>
    </row>
    <row r="60" spans="1:10" ht="20">
      <c r="A60" s="96" t="str">
        <f>Critères!$A59</f>
        <v>Formulaires</v>
      </c>
      <c r="B60" s="98">
        <v>57</v>
      </c>
      <c r="C60" s="98" t="str">
        <f>Critères!B59</f>
        <v>9.5</v>
      </c>
      <c r="D60" s="98" t="str">
        <f>Critères!C59</f>
        <v>A</v>
      </c>
      <c r="E60" s="99" t="str">
        <f>Critères!D59</f>
        <v>Dans chaque formulaire, l’intitulé de chaque bouton est-il pertinent ?</v>
      </c>
      <c r="F60" s="100" t="s">
        <v>13</v>
      </c>
      <c r="G60" s="101"/>
      <c r="H60" s="99"/>
      <c r="I60" s="102"/>
      <c r="J60" s="103"/>
    </row>
    <row r="61" spans="1:10" ht="20">
      <c r="A61" s="96" t="str">
        <f>Critères!$A60</f>
        <v>Formulaires</v>
      </c>
      <c r="B61" s="98">
        <v>58</v>
      </c>
      <c r="C61" s="98" t="str">
        <f>Critères!B60</f>
        <v>9.6</v>
      </c>
      <c r="D61" s="98" t="str">
        <f>Critères!C60</f>
        <v>A</v>
      </c>
      <c r="E61" s="99" t="str">
        <f>Critères!D60</f>
        <v>Dans chaque formulaire, les champs de même nature sont-ils identifiés, si nécessaire ?</v>
      </c>
      <c r="F61" s="100" t="s">
        <v>13</v>
      </c>
      <c r="G61" s="101"/>
      <c r="H61" s="99"/>
      <c r="I61" s="102"/>
      <c r="J61" s="103"/>
    </row>
    <row r="62" spans="1:10" ht="20">
      <c r="A62" s="96" t="str">
        <f>Critères!$A61</f>
        <v>Formulaires</v>
      </c>
      <c r="B62" s="98">
        <v>59</v>
      </c>
      <c r="C62" s="98" t="str">
        <f>Critères!B61</f>
        <v>9.7</v>
      </c>
      <c r="D62" s="98" t="str">
        <f>Critères!C61</f>
        <v>A</v>
      </c>
      <c r="E62" s="99" t="str">
        <f>Critères!D61</f>
        <v>Les champs de formulaire obligatoires sont-ils correctement identifiés (hors cas particuliers) ?</v>
      </c>
      <c r="F62" s="100" t="s">
        <v>13</v>
      </c>
      <c r="G62" s="101"/>
      <c r="H62" s="99"/>
      <c r="I62" s="102"/>
      <c r="J62" s="103"/>
    </row>
    <row r="63" spans="1:10" ht="30">
      <c r="A63" s="96" t="str">
        <f>Critères!$A62</f>
        <v>Formulaires</v>
      </c>
      <c r="B63" s="98">
        <v>60</v>
      </c>
      <c r="C63" s="98" t="str">
        <f>Critères!B62</f>
        <v>9.8</v>
      </c>
      <c r="D63" s="98" t="str">
        <f>Critères!C62</f>
        <v>A</v>
      </c>
      <c r="E63" s="99" t="str">
        <f>Critères!D62</f>
        <v>Pour chaque champ de formulaire qui attend un type de données et/ou un format spécifique, l’information correspondante est-elle disponible ?</v>
      </c>
      <c r="F63" s="100" t="s">
        <v>13</v>
      </c>
      <c r="G63" s="101"/>
      <c r="H63" s="99"/>
      <c r="I63" s="102"/>
      <c r="J63" s="103"/>
    </row>
    <row r="64" spans="1:10" ht="20">
      <c r="A64" s="96" t="str">
        <f>Critères!$A63</f>
        <v>Formulaires</v>
      </c>
      <c r="B64" s="98">
        <v>61</v>
      </c>
      <c r="C64" s="98" t="str">
        <f>Critères!B63</f>
        <v>9.9</v>
      </c>
      <c r="D64" s="98" t="str">
        <f>Critères!C63</f>
        <v>A</v>
      </c>
      <c r="E64" s="99" t="str">
        <f>Critères!D63</f>
        <v>Dans chaque formulaire, les erreurs de saisie sont-elles accessibles ?</v>
      </c>
      <c r="F64" s="100" t="s">
        <v>13</v>
      </c>
      <c r="G64" s="101"/>
      <c r="H64" s="99"/>
      <c r="I64" s="102"/>
      <c r="J64" s="103"/>
    </row>
    <row r="65" spans="1:10" ht="30">
      <c r="A65" s="96" t="str">
        <f>Critères!$A64</f>
        <v>Formulaires</v>
      </c>
      <c r="B65" s="98">
        <v>62</v>
      </c>
      <c r="C65" s="98" t="str">
        <f>Critères!B64</f>
        <v>9.10</v>
      </c>
      <c r="D65" s="98" t="str">
        <f>Critères!C64</f>
        <v>AA</v>
      </c>
      <c r="E65" s="99" t="str">
        <f>Critères!D64</f>
        <v>Dans chaque formulaire, le contrôle de saisie est-il accompagné, si nécessaire, de suggestions des types, formats de données ou valeurs attendus ?</v>
      </c>
      <c r="F65" s="100" t="s">
        <v>13</v>
      </c>
      <c r="G65" s="101"/>
      <c r="H65" s="99"/>
      <c r="I65" s="102"/>
      <c r="J65" s="103"/>
    </row>
    <row r="66" spans="1:10" ht="50">
      <c r="A66" s="96" t="str">
        <f>Critères!$A65</f>
        <v>Formulaires</v>
      </c>
      <c r="B66" s="98">
        <v>63</v>
      </c>
      <c r="C66" s="98" t="str">
        <f>Critères!B65</f>
        <v>9.11</v>
      </c>
      <c r="D66" s="98" t="str">
        <f>Critères!C65</f>
        <v>AA</v>
      </c>
      <c r="E66" s="99" t="str">
        <f>Critères!D65</f>
        <v>Pour chaque formulaire qui modifie ou supprime des données, ou qui transmet des réponses à un test ou à un examen, ou dont la validation a des conséquences financières ou juridiques, les données saisies peuvent-elles être modifiées, mises à jour ou récupérées par l’utilisateur ?</v>
      </c>
      <c r="F66" s="100" t="s">
        <v>13</v>
      </c>
      <c r="G66" s="101"/>
      <c r="H66" s="99"/>
      <c r="I66" s="102"/>
      <c r="J66" s="103"/>
    </row>
    <row r="67" spans="1:10" ht="20">
      <c r="A67" s="96" t="str">
        <f>Critères!$A66</f>
        <v>Formulaires</v>
      </c>
      <c r="B67" s="98">
        <v>64</v>
      </c>
      <c r="C67" s="98" t="str">
        <f>Critères!B66</f>
        <v>9.12</v>
      </c>
      <c r="D67" s="98" t="str">
        <f>Critères!C66</f>
        <v>AA</v>
      </c>
      <c r="E67" s="99" t="str">
        <f>Critères!D66</f>
        <v>Pour chaque champ qui attend une donnée personnelle de l’utilisateur, la saisie est-elle facilitée ?</v>
      </c>
      <c r="F67" s="100" t="s">
        <v>13</v>
      </c>
      <c r="G67" s="101"/>
      <c r="H67" s="99"/>
      <c r="I67" s="102"/>
      <c r="J67" s="103"/>
    </row>
    <row r="68" spans="1:10" ht="20">
      <c r="A68" s="96" t="str">
        <f>Critères!$A67</f>
        <v>Navigation</v>
      </c>
      <c r="B68" s="98">
        <v>65</v>
      </c>
      <c r="C68" s="98" t="str">
        <f>Critères!B67</f>
        <v>10.1</v>
      </c>
      <c r="D68" s="98" t="str">
        <f>Critères!C67</f>
        <v>A</v>
      </c>
      <c r="E68" s="99" t="str">
        <f>Critères!D67</f>
        <v>Dans chaque écran, l’ordre de tabulation au clavier est-il cohérent ?</v>
      </c>
      <c r="F68" s="100" t="s">
        <v>13</v>
      </c>
      <c r="G68" s="101"/>
      <c r="H68" s="99"/>
      <c r="I68" s="102"/>
      <c r="J68" s="103"/>
    </row>
    <row r="69" spans="1:10" ht="20">
      <c r="A69" s="96" t="str">
        <f>Critères!$A68</f>
        <v>Navigation</v>
      </c>
      <c r="B69" s="98">
        <v>66</v>
      </c>
      <c r="C69" s="98" t="str">
        <f>Critères!B68</f>
        <v>10.2</v>
      </c>
      <c r="D69" s="98" t="str">
        <f>Critères!C68</f>
        <v>A</v>
      </c>
      <c r="E69" s="99" t="str">
        <f>Critères!D68</f>
        <v>Dans chaque écran, l’ordre de restitution par les technologies d’assistance est-il cohérent ?</v>
      </c>
      <c r="F69" s="100" t="s">
        <v>13</v>
      </c>
      <c r="G69" s="101"/>
      <c r="H69" s="99"/>
      <c r="I69" s="102"/>
      <c r="J69" s="103"/>
    </row>
    <row r="70" spans="1:10" ht="20">
      <c r="A70" s="96" t="str">
        <f>Critères!$A69</f>
        <v>Navigation</v>
      </c>
      <c r="B70" s="98">
        <v>67</v>
      </c>
      <c r="C70" s="98" t="str">
        <f>Critères!B69</f>
        <v>10.3</v>
      </c>
      <c r="D70" s="98" t="str">
        <f>Critères!C69</f>
        <v>A</v>
      </c>
      <c r="E70" s="99" t="str">
        <f>Critères!D69</f>
        <v>Dans chaque écran, la navigation ne doit pas contenir de piège au clavier. Cette règle est-elle respectée ?</v>
      </c>
      <c r="F70" s="100" t="s">
        <v>13</v>
      </c>
      <c r="G70" s="101"/>
      <c r="H70" s="99"/>
      <c r="I70" s="102"/>
      <c r="J70" s="103"/>
    </row>
    <row r="71" spans="1:10" ht="30">
      <c r="A71" s="96" t="str">
        <f>Critères!$A70</f>
        <v>Navigation</v>
      </c>
      <c r="B71" s="98">
        <v>68</v>
      </c>
      <c r="C71" s="98" t="str">
        <f>Critères!B70</f>
        <v>10.4</v>
      </c>
      <c r="D71" s="98" t="str">
        <f>Critères!C70</f>
        <v>A</v>
      </c>
      <c r="E71" s="99" t="str">
        <f>Critères!D70</f>
        <v>Dans chaque écran, les raccourcis clavier n’utilisant qu’une seule touche (lettre minuscule ou majuscule, ponctuation, chiffre ou symbole) sont-ils contrôlables par l’utilisateur ?</v>
      </c>
      <c r="F71" s="100" t="s">
        <v>13</v>
      </c>
      <c r="G71" s="101"/>
      <c r="H71" s="99"/>
      <c r="I71" s="102"/>
      <c r="J71" s="103"/>
    </row>
    <row r="72" spans="1:10" ht="20">
      <c r="A72" s="96" t="str">
        <f>Critères!$A71</f>
        <v>Consultation</v>
      </c>
      <c r="B72" s="98">
        <v>69</v>
      </c>
      <c r="C72" s="98" t="str">
        <f>Critères!B71</f>
        <v>11.1</v>
      </c>
      <c r="D72" s="98" t="str">
        <f>Critères!C71</f>
        <v>A</v>
      </c>
      <c r="E72" s="99" t="str">
        <f>Critères!D71</f>
        <v>Pour chaque écran, l’utilisateur a-t-il le contrôle de chaque limite de temps modifiant le contenu (hors cas particuliers) ?</v>
      </c>
      <c r="F72" s="100" t="s">
        <v>13</v>
      </c>
      <c r="G72" s="101"/>
      <c r="H72" s="99"/>
      <c r="I72" s="102"/>
      <c r="J72" s="103"/>
    </row>
    <row r="73" spans="1:10" ht="20">
      <c r="A73" s="96" t="str">
        <f>Critères!$A72</f>
        <v>Consultation</v>
      </c>
      <c r="B73" s="98">
        <v>70</v>
      </c>
      <c r="C73" s="98" t="str">
        <f>Critères!B72</f>
        <v>11.2</v>
      </c>
      <c r="D73" s="98" t="str">
        <f>Critères!C72</f>
        <v>A</v>
      </c>
      <c r="E73" s="99" t="str">
        <f>Critères!D72</f>
        <v>Pour chaque écran, chaque procédé limitant le temps d’une session peut-il être arrêté ou supprimé (hors cas particuliers) ?</v>
      </c>
      <c r="F73" s="100" t="s">
        <v>13</v>
      </c>
      <c r="G73" s="101"/>
      <c r="H73" s="99"/>
      <c r="I73" s="102"/>
      <c r="J73" s="103"/>
    </row>
    <row r="74" spans="1:10" ht="30">
      <c r="A74" s="96" t="str">
        <f>Critères!$A73</f>
        <v>Consultation</v>
      </c>
      <c r="B74" s="98">
        <v>71</v>
      </c>
      <c r="C74" s="98" t="str">
        <f>Critères!B73</f>
        <v>11.3</v>
      </c>
      <c r="D74" s="98" t="str">
        <f>Critères!C73</f>
        <v>A</v>
      </c>
      <c r="E74" s="99" t="str">
        <f>Critères!D73</f>
        <v>Dans chaque écran, chaque document bureautique en téléchargement possède-t-il, si nécessaire, une version accessible (hors cas particuliers) ?</v>
      </c>
      <c r="F74" s="100" t="s">
        <v>13</v>
      </c>
      <c r="G74" s="101"/>
      <c r="H74" s="99"/>
      <c r="I74" s="102"/>
      <c r="J74" s="103"/>
    </row>
    <row r="75" spans="1:10" ht="30">
      <c r="A75" s="96" t="str">
        <f>Critères!$A74</f>
        <v>Consultation</v>
      </c>
      <c r="B75" s="98">
        <v>72</v>
      </c>
      <c r="C75" s="98" t="str">
        <f>Critères!B74</f>
        <v>11.4</v>
      </c>
      <c r="D75" s="98" t="str">
        <f>Critères!C74</f>
        <v>A</v>
      </c>
      <c r="E75" s="99" t="str">
        <f>Critères!D74</f>
        <v>Pour chaque document bureautique ayant une version accessible, cette version offre-t-elle la même information (hors cas particuliers) ?</v>
      </c>
      <c r="F75" s="100" t="s">
        <v>13</v>
      </c>
      <c r="G75" s="101"/>
      <c r="H75" s="99"/>
      <c r="I75" s="102"/>
      <c r="J75" s="103"/>
    </row>
    <row r="76" spans="1:10" ht="20">
      <c r="A76" s="96" t="str">
        <f>Critères!$A75</f>
        <v>Consultation</v>
      </c>
      <c r="B76" s="98">
        <v>73</v>
      </c>
      <c r="C76" s="98" t="str">
        <f>Critères!B75</f>
        <v>11.5</v>
      </c>
      <c r="D76" s="98" t="str">
        <f>Critères!C75</f>
        <v>A</v>
      </c>
      <c r="E76" s="99" t="str">
        <f>Critères!D75</f>
        <v>Dans chaque écran, chaque contenu cryptique (art ASCII, émoticon, syntaxe cryptique) a-t-il une alternative ?</v>
      </c>
      <c r="F76" s="100" t="s">
        <v>13</v>
      </c>
      <c r="G76" s="101"/>
      <c r="H76" s="99"/>
      <c r="I76" s="102"/>
      <c r="J76" s="103"/>
    </row>
    <row r="77" spans="1:10" ht="30">
      <c r="A77" s="96" t="str">
        <f>Critères!$A76</f>
        <v>Consultation</v>
      </c>
      <c r="B77" s="98">
        <v>74</v>
      </c>
      <c r="C77" s="98" t="str">
        <f>Critères!B76</f>
        <v>11.6</v>
      </c>
      <c r="D77" s="98" t="str">
        <f>Critères!C76</f>
        <v>A</v>
      </c>
      <c r="E77" s="99" t="str">
        <f>Critères!D76</f>
        <v>Dans chaque écran, pour chaque contenu cryptique (art ASCII, émoticône, syntaxe cryptique) ayant une alternative, cette alternative est-elle pertinente ?</v>
      </c>
      <c r="F77" s="100" t="s">
        <v>13</v>
      </c>
      <c r="G77" s="101"/>
      <c r="H77" s="99"/>
      <c r="I77" s="102"/>
      <c r="J77" s="103"/>
    </row>
    <row r="78" spans="1:10" ht="20">
      <c r="A78" s="96" t="str">
        <f>Critères!$A77</f>
        <v>Consultation</v>
      </c>
      <c r="B78" s="98">
        <v>75</v>
      </c>
      <c r="C78" s="98" t="str">
        <f>Critères!B77</f>
        <v>11.7</v>
      </c>
      <c r="D78" s="98" t="str">
        <f>Critères!C77</f>
        <v>A</v>
      </c>
      <c r="E78" s="99" t="str">
        <f>Critères!D77</f>
        <v>Dans chaque écran, les changements brusques de luminosité ou les effets de flash sont-ils correctement utilisés ?</v>
      </c>
      <c r="F78" s="100" t="s">
        <v>13</v>
      </c>
      <c r="G78" s="101"/>
      <c r="H78" s="99"/>
      <c r="I78" s="102"/>
      <c r="J78" s="103"/>
    </row>
    <row r="79" spans="1:10" ht="20">
      <c r="A79" s="96" t="str">
        <f>Critères!$A78</f>
        <v>Consultation</v>
      </c>
      <c r="B79" s="98">
        <v>76</v>
      </c>
      <c r="C79" s="98" t="str">
        <f>Critères!B78</f>
        <v>11.8</v>
      </c>
      <c r="D79" s="98" t="str">
        <f>Critères!C78</f>
        <v>A</v>
      </c>
      <c r="E79" s="99" t="str">
        <f>Critères!D78</f>
        <v>Dans chaque écran, chaque contenu en mouvement ou clignotant est-il contrôlable par l’utilisateur ?</v>
      </c>
      <c r="F79" s="100" t="s">
        <v>13</v>
      </c>
      <c r="G79" s="101"/>
      <c r="H79" s="99"/>
      <c r="I79" s="102"/>
      <c r="J79" s="103"/>
    </row>
    <row r="80" spans="1:10" ht="30">
      <c r="A80" s="96" t="str">
        <f>Critères!$A79</f>
        <v>Consultation</v>
      </c>
      <c r="B80" s="98">
        <v>77</v>
      </c>
      <c r="C80" s="98" t="str">
        <f>Critères!B79</f>
        <v>11.9</v>
      </c>
      <c r="D80" s="98" t="str">
        <f>Critères!C79</f>
        <v>AA</v>
      </c>
      <c r="E80" s="99" t="str">
        <f>Critères!D79</f>
        <v>Dans chaque écran, le contenu proposé est-il consultable quelle que soit l’orientation de l’écran (portrait ou paysage) (hors cas particuliers) ?</v>
      </c>
      <c r="F80" s="100" t="s">
        <v>13</v>
      </c>
      <c r="G80" s="101"/>
      <c r="H80" s="99"/>
      <c r="I80" s="102"/>
      <c r="J80" s="103"/>
    </row>
    <row r="81" spans="1:10" ht="30">
      <c r="A81" s="96" t="str">
        <f>Critères!$A80</f>
        <v>Consultation</v>
      </c>
      <c r="B81" s="98">
        <v>78</v>
      </c>
      <c r="C81" s="98" t="str">
        <f>Critères!B80</f>
        <v>11.10</v>
      </c>
      <c r="D81" s="98" t="str">
        <f>Critères!C80</f>
        <v>A</v>
      </c>
      <c r="E81" s="99" t="str">
        <f>Critères!D80</f>
        <v>Dans chaque écran, les fonctionnalités activables au moyen d’un geste complexe sont-elles activables au moyen d’un geste simple (hors cas particuliers) ?</v>
      </c>
      <c r="F81" s="100" t="s">
        <v>13</v>
      </c>
      <c r="G81" s="101"/>
      <c r="H81" s="99"/>
      <c r="I81" s="102"/>
      <c r="J81" s="103"/>
    </row>
    <row r="82" spans="1:10" ht="40">
      <c r="A82" s="96" t="str">
        <f>Critères!$A81</f>
        <v>Consultation</v>
      </c>
      <c r="B82" s="98">
        <v>79</v>
      </c>
      <c r="C82" s="98" t="str">
        <f>Critères!B81</f>
        <v>11.11</v>
      </c>
      <c r="D82" s="98" t="str">
        <f>Critères!C81</f>
        <v>A</v>
      </c>
      <c r="E82" s="99" t="str">
        <f>Critères!D81</f>
        <v>Dans chaque écran, les fonctionnalités activables par la réalisation d’actions simultanées sont-elles activables au moyen d’une action unique. Cette règle est-elle respectée (hors cas particuliers) ?</v>
      </c>
      <c r="F82" s="100" t="s">
        <v>13</v>
      </c>
      <c r="G82" s="101"/>
      <c r="H82" s="99"/>
      <c r="I82" s="102"/>
      <c r="J82" s="103"/>
    </row>
    <row r="83" spans="1:10" ht="30">
      <c r="A83" s="96" t="str">
        <f>Critères!$A82</f>
        <v>Consultation</v>
      </c>
      <c r="B83" s="98">
        <v>80</v>
      </c>
      <c r="C83" s="98" t="str">
        <f>Critères!B82</f>
        <v>11.12</v>
      </c>
      <c r="D83" s="98" t="str">
        <f>Critères!C82</f>
        <v>A</v>
      </c>
      <c r="E83" s="99" t="str">
        <f>Critères!D82</f>
        <v>Dans chaque écran, les actions déclenchées au moyen d’un dispositif de pointage sur un point unique de l’écran peuvent-elles faire l’objet d’une annulation (hors cas particuliers) ?</v>
      </c>
      <c r="F83" s="100" t="s">
        <v>13</v>
      </c>
      <c r="G83" s="101"/>
      <c r="H83" s="99"/>
      <c r="I83" s="102"/>
      <c r="J83" s="103"/>
    </row>
    <row r="84" spans="1:10" ht="30">
      <c r="A84" s="96" t="str">
        <f>Critères!$A83</f>
        <v>Consultation</v>
      </c>
      <c r="B84" s="98">
        <v>81</v>
      </c>
      <c r="C84" s="98" t="str">
        <f>Critères!B83</f>
        <v>11.13</v>
      </c>
      <c r="D84" s="98" t="str">
        <f>Critères!C83</f>
        <v>A</v>
      </c>
      <c r="E84" s="99" t="str">
        <f>Critères!D83</f>
        <v>Dans chaque écran, les fonctionnalités qui impliquent un mouvement de l’appareil ou vers l’appareil peuvent-elles être satisfaites de manière alternative (hors cas particuliers) ?</v>
      </c>
      <c r="F84" s="100" t="s">
        <v>13</v>
      </c>
      <c r="G84" s="101"/>
      <c r="H84" s="99"/>
      <c r="I84" s="102"/>
      <c r="J84" s="103"/>
    </row>
    <row r="85" spans="1:10" ht="40">
      <c r="A85" s="96" t="str">
        <f>Critères!$A84</f>
        <v>Consultation</v>
      </c>
      <c r="B85" s="98">
        <v>82</v>
      </c>
      <c r="C85" s="98" t="str">
        <f>Critères!B84</f>
        <v>11.14</v>
      </c>
      <c r="D85" s="98" t="str">
        <f>Critères!C84</f>
        <v>AA</v>
      </c>
      <c r="E85" s="99" t="str">
        <f>Critères!D84</f>
        <v>Pour chaque fonctionnalité de conversion d’un document, les informations relatives à l’accessibilité disponibles dans le document source sont-elles conservées dans le document de destination (hors cas particuliers) ?</v>
      </c>
      <c r="F85" s="100" t="s">
        <v>13</v>
      </c>
      <c r="G85" s="101"/>
      <c r="H85" s="99"/>
      <c r="I85" s="102"/>
      <c r="J85" s="103"/>
    </row>
    <row r="86" spans="1:10" ht="30">
      <c r="A86" s="96" t="str">
        <f>Critères!$A85</f>
        <v>Consultation</v>
      </c>
      <c r="B86" s="98">
        <v>83</v>
      </c>
      <c r="C86" s="98" t="str">
        <f>Critères!B85</f>
        <v>11.15</v>
      </c>
      <c r="D86" s="98" t="str">
        <f>Critères!C85</f>
        <v>A</v>
      </c>
      <c r="E86" s="99" t="str">
        <f>Critères!D85</f>
        <v>Chaque fonctionnalité d’identification ou de contrôle qui repose sur l’utilisation de caractéristiques biologiques de l’utilisateur dispose-t-elle d’une méthode alternative ?</v>
      </c>
      <c r="F86" s="100" t="s">
        <v>13</v>
      </c>
      <c r="G86" s="101"/>
      <c r="H86" s="99"/>
      <c r="I86" s="102"/>
      <c r="J86" s="103"/>
    </row>
    <row r="87" spans="1:10" ht="30">
      <c r="A87" s="96" t="str">
        <f>Critères!$A86</f>
        <v>Consultation</v>
      </c>
      <c r="B87" s="98">
        <v>84</v>
      </c>
      <c r="C87" s="98" t="str">
        <f>Critères!B86</f>
        <v>11.16</v>
      </c>
      <c r="D87" s="98" t="str">
        <f>Critères!C86</f>
        <v>A</v>
      </c>
      <c r="E87" s="99" t="str">
        <f>Critères!D86</f>
        <v>Pour chaque application qui intègre une fonctionnalité de répétition des touches, la répétition est-elle ajustable (hors cas particuliers) ?</v>
      </c>
      <c r="F87" s="100" t="s">
        <v>13</v>
      </c>
      <c r="G87" s="101"/>
      <c r="H87" s="99"/>
      <c r="I87" s="102"/>
      <c r="J87" s="103"/>
    </row>
    <row r="88" spans="1:10" ht="30">
      <c r="A88" s="96" t="str">
        <f>Critères!$A87</f>
        <v>Documentation et fonctionnalités d'accessibilité</v>
      </c>
      <c r="B88" s="98">
        <v>85</v>
      </c>
      <c r="C88" s="98" t="str">
        <f>Critères!B87</f>
        <v>12.1</v>
      </c>
      <c r="D88" s="98" t="str">
        <f>Critères!C87</f>
        <v>AA</v>
      </c>
      <c r="E88" s="99" t="str">
        <f>Critères!D87</f>
        <v>La documentation de l’application décrit-elle les fonctionnalités d’accessibilité disponibles et les informations relatives à la compatibilité avec l’accessibilité ?</v>
      </c>
      <c r="F88" s="100" t="s">
        <v>13</v>
      </c>
      <c r="G88" s="101"/>
      <c r="H88" s="99"/>
      <c r="I88" s="102"/>
      <c r="J88" s="103"/>
    </row>
    <row r="89" spans="1:10" ht="40">
      <c r="A89" s="96" t="str">
        <f>Critères!$A88</f>
        <v>Documentation et fonctionnalités d'accessibilité</v>
      </c>
      <c r="B89" s="98">
        <v>86</v>
      </c>
      <c r="C89" s="98" t="str">
        <f>Critères!B88</f>
        <v>12.2</v>
      </c>
      <c r="D89" s="98" t="str">
        <f>Critères!C88</f>
        <v>A</v>
      </c>
      <c r="E89" s="99" t="str">
        <f>Critères!D88</f>
        <v>Pour chaque fonctionnalité d’accessibilité décrite dans la documentation, le mécanisme qui permet de l’activer répond aux besoins d’accessibilité des utilisateurs concernés. Cette règle est-elle respectée (hors cas particuliers) ?</v>
      </c>
      <c r="F89" s="100" t="s">
        <v>13</v>
      </c>
      <c r="G89" s="101"/>
      <c r="H89" s="99"/>
      <c r="I89" s="102"/>
      <c r="J89" s="103"/>
    </row>
    <row r="90" spans="1:10" ht="30">
      <c r="A90" s="96" t="str">
        <f>Critères!$A89</f>
        <v>Documentation et fonctionnalités d'accessibilité</v>
      </c>
      <c r="B90" s="98">
        <v>87</v>
      </c>
      <c r="C90" s="98" t="str">
        <f>Critères!B89</f>
        <v>12.3</v>
      </c>
      <c r="D90" s="98" t="str">
        <f>Critères!C89</f>
        <v>A</v>
      </c>
      <c r="E90" s="99" t="str">
        <f>Critères!D89</f>
        <v>L’application ne perturbe pas les fonctionnalités d’accessibilité de la plateforme. Cette règle est-elle respectée ?</v>
      </c>
      <c r="F90" s="100" t="s">
        <v>13</v>
      </c>
      <c r="G90" s="101"/>
      <c r="H90" s="99"/>
      <c r="I90" s="102"/>
      <c r="J90" s="103"/>
    </row>
    <row r="91" spans="1:10" ht="30">
      <c r="A91" s="96" t="str">
        <f>Critères!$A90</f>
        <v>Documentation et fonctionnalités d'accessibilité</v>
      </c>
      <c r="B91" s="98">
        <v>88</v>
      </c>
      <c r="C91" s="98" t="str">
        <f>Critères!B90</f>
        <v>12.4</v>
      </c>
      <c r="D91" s="98" t="str">
        <f>Critères!C90</f>
        <v>A</v>
      </c>
      <c r="E91" s="99" t="str">
        <f>Critères!D90</f>
        <v>La documentation de l’application est-elle conforme aux règles d’accessibilité numérique ?</v>
      </c>
      <c r="F91" s="100" t="s">
        <v>13</v>
      </c>
      <c r="G91" s="101"/>
      <c r="H91" s="99"/>
      <c r="I91" s="102"/>
      <c r="J91" s="103"/>
    </row>
    <row r="92" spans="1:10" ht="30">
      <c r="A92" s="96" t="str">
        <f>Critères!$A91</f>
        <v>Outils d'édition</v>
      </c>
      <c r="B92" s="98">
        <v>89</v>
      </c>
      <c r="C92" s="98" t="str">
        <f>Critères!B91</f>
        <v>13.1</v>
      </c>
      <c r="D92" s="98" t="str">
        <f>Critères!C91</f>
        <v>A</v>
      </c>
      <c r="E92" s="99" t="str">
        <f>Critères!D91</f>
        <v>Chaque outil d’édition permet-il de définir les informations d’accessibilité nécessaires pour créer un contenu conforme aux règles d’accessibilité numérique ?</v>
      </c>
      <c r="F92" s="100" t="s">
        <v>13</v>
      </c>
      <c r="G92" s="101"/>
      <c r="H92" s="99"/>
      <c r="I92" s="102"/>
      <c r="J92" s="103"/>
    </row>
    <row r="93" spans="1:10" ht="30">
      <c r="A93" s="96" t="str">
        <f>Critères!$A92</f>
        <v>Outils d'édition</v>
      </c>
      <c r="B93" s="98">
        <v>90</v>
      </c>
      <c r="C93" s="98" t="str">
        <f>Critères!B92</f>
        <v>13.2</v>
      </c>
      <c r="D93" s="98" t="str">
        <f>Critères!C92</f>
        <v>A</v>
      </c>
      <c r="E93" s="99" t="str">
        <f>Critères!D92</f>
        <v>Chaque outil d’édition met-il à disposition des aides à la création de contenus conformes aux règles d’accessibilité numérique ?</v>
      </c>
      <c r="F93" s="100" t="s">
        <v>13</v>
      </c>
      <c r="G93" s="101"/>
      <c r="H93" s="99"/>
      <c r="I93" s="102"/>
      <c r="J93" s="103"/>
    </row>
    <row r="94" spans="1:10" ht="30">
      <c r="A94" s="96" t="str">
        <f>Critères!$A93</f>
        <v>Outils d'édition</v>
      </c>
      <c r="B94" s="98">
        <v>91</v>
      </c>
      <c r="C94" s="98" t="str">
        <f>Critères!B93</f>
        <v>13.3</v>
      </c>
      <c r="D94" s="98" t="str">
        <f>Critères!C93</f>
        <v>A</v>
      </c>
      <c r="E94" s="99" t="str">
        <f>Critères!D93</f>
        <v>Le contenu généré par chaque transformation des contenus est-il conforme aux règles d’accessibilité numérique (hors cas particuliers) ?</v>
      </c>
      <c r="F94" s="100" t="s">
        <v>13</v>
      </c>
      <c r="G94" s="101"/>
      <c r="H94" s="99"/>
      <c r="I94" s="102"/>
      <c r="J94" s="103"/>
    </row>
    <row r="95" spans="1:10" ht="30">
      <c r="A95" s="96" t="str">
        <f>Critères!$A94</f>
        <v>Outils d'édition</v>
      </c>
      <c r="B95" s="98">
        <v>92</v>
      </c>
      <c r="C95" s="98" t="str">
        <f>Critères!B94</f>
        <v>13.4</v>
      </c>
      <c r="D95" s="98" t="str">
        <f>Critères!C94</f>
        <v>AA</v>
      </c>
      <c r="E95" s="99" t="str">
        <f>Critères!D94</f>
        <v>Pour chaque erreur d’accessibilité relevée par un test d’accessibilité automatique ou semi-automatique, l’outil d’édition fournit-il des suggestions de réparation ?</v>
      </c>
      <c r="F95" s="100" t="s">
        <v>13</v>
      </c>
      <c r="G95" s="101"/>
      <c r="H95" s="99"/>
      <c r="I95" s="102"/>
      <c r="J95" s="103"/>
    </row>
    <row r="96" spans="1:10" ht="30">
      <c r="A96" s="96" t="str">
        <f>Critères!$A95</f>
        <v>Outils d'édition</v>
      </c>
      <c r="B96" s="98">
        <v>93</v>
      </c>
      <c r="C96" s="98" t="str">
        <f>Critères!B95</f>
        <v>13.5</v>
      </c>
      <c r="D96" s="98" t="str">
        <f>Critères!C95</f>
        <v>A</v>
      </c>
      <c r="E96" s="99" t="str">
        <f>Critères!D95</f>
        <v>Pour chaque ensemble de gabarits, un gabarit au moins permet de répondre aux règles d’accessibilité numérique. Cette règle est-elle respectée ?</v>
      </c>
      <c r="F96" s="100" t="s">
        <v>13</v>
      </c>
      <c r="G96" s="101"/>
      <c r="H96" s="99"/>
      <c r="I96" s="102"/>
      <c r="J96" s="103"/>
    </row>
    <row r="97" spans="1:10" ht="20">
      <c r="A97" s="96" t="str">
        <f>Critères!$A96</f>
        <v>Outils d'édition</v>
      </c>
      <c r="B97" s="98">
        <v>94</v>
      </c>
      <c r="C97" s="98" t="str">
        <f>Critères!B96</f>
        <v>13.6</v>
      </c>
      <c r="D97" s="98" t="str">
        <f>Critères!C96</f>
        <v>A</v>
      </c>
      <c r="E97" s="99" t="str">
        <f>Critères!D96</f>
        <v>Chaque gabarit qui permet de répondre aux règles d’accessibilité numérique est-il clairement identifiable ?</v>
      </c>
      <c r="F97" s="100" t="s">
        <v>13</v>
      </c>
      <c r="G97" s="101"/>
      <c r="H97" s="99"/>
      <c r="I97" s="102"/>
      <c r="J97" s="103"/>
    </row>
    <row r="98" spans="1:10" ht="30">
      <c r="A98" s="96" t="str">
        <f>Critères!$A97</f>
        <v>Services d'assistance</v>
      </c>
      <c r="B98" s="98">
        <v>95</v>
      </c>
      <c r="C98" s="98" t="str">
        <f>Critères!B97</f>
        <v>14.1</v>
      </c>
      <c r="D98" s="98" t="str">
        <f>Critères!C97</f>
        <v>AA</v>
      </c>
      <c r="E98" s="99" t="str">
        <f>Critères!D97</f>
        <v>Chaque service d’assistance fournit-il des informations relatives aux fonctionnalités d’accessibilité et à la compatibilité avec l’accessibilité, décrites dans la documentation ?</v>
      </c>
      <c r="F98" s="100" t="s">
        <v>13</v>
      </c>
      <c r="G98" s="101"/>
      <c r="H98" s="99"/>
      <c r="I98" s="102"/>
      <c r="J98" s="103"/>
    </row>
    <row r="99" spans="1:10" ht="30">
      <c r="A99" s="96" t="str">
        <f>Critères!$A98</f>
        <v>Services d'assistance</v>
      </c>
      <c r="B99" s="98">
        <v>96</v>
      </c>
      <c r="C99" s="98" t="str">
        <f>Critères!B98</f>
        <v>14.2</v>
      </c>
      <c r="D99" s="98" t="str">
        <f>Critères!C98</f>
        <v>A</v>
      </c>
      <c r="E99" s="99" t="str">
        <f>Critères!D98</f>
        <v>Le service d’assistance répond aux besoins de communication des personnes handicapées directement ou par l’intermédiaire d’un service de relais. Cette règle est-elle respectée ?</v>
      </c>
      <c r="F99" s="100" t="s">
        <v>13</v>
      </c>
      <c r="G99" s="101"/>
      <c r="H99" s="99"/>
      <c r="I99" s="102"/>
      <c r="J99" s="103"/>
    </row>
    <row r="100" spans="1:10" ht="20">
      <c r="A100" s="96" t="str">
        <f>Critères!$A99</f>
        <v>Services d'assistance</v>
      </c>
      <c r="B100" s="98">
        <v>97</v>
      </c>
      <c r="C100" s="98" t="str">
        <f>Critères!B99</f>
        <v>14.3</v>
      </c>
      <c r="D100" s="98" t="str">
        <f>Critères!C99</f>
        <v>A</v>
      </c>
      <c r="E100" s="99" t="str">
        <f>Critères!D99</f>
        <v>La documentation fournie par le service d’assistance est-elle conforme aux règles d’accessibilité numérique ?</v>
      </c>
      <c r="F100" s="100" t="s">
        <v>13</v>
      </c>
      <c r="G100" s="101"/>
      <c r="H100" s="99"/>
      <c r="I100" s="102"/>
      <c r="J100" s="103"/>
    </row>
    <row r="101" spans="1:10" ht="40">
      <c r="A101" s="96" t="str">
        <f>Critères!$A100</f>
        <v>Communication en temps réel</v>
      </c>
      <c r="B101" s="98">
        <v>98</v>
      </c>
      <c r="C101" s="98" t="str">
        <f>Critères!B100</f>
        <v>15.1</v>
      </c>
      <c r="D101" s="98" t="str">
        <f>Critères!C100</f>
        <v>A</v>
      </c>
      <c r="E101" s="99" t="str">
        <f>Critères!D100</f>
        <v>Pour chaque application de communication orale bidirectionnelle, l’application est-elle capable d’encoder et de décoder cette communication avec une gamme de fréquences dont la limite supérieure est de 7 000 Hz au moins ?</v>
      </c>
      <c r="F101" s="100" t="s">
        <v>13</v>
      </c>
      <c r="G101" s="101"/>
      <c r="H101" s="99"/>
      <c r="I101" s="102"/>
      <c r="J101" s="103"/>
    </row>
    <row r="102" spans="1:10" ht="30">
      <c r="A102" s="96" t="str">
        <f>Critères!$A101</f>
        <v>Communication en temps réel</v>
      </c>
      <c r="B102" s="98">
        <v>99</v>
      </c>
      <c r="C102" s="98" t="str">
        <f>Critères!B101</f>
        <v>15.2</v>
      </c>
      <c r="D102" s="98" t="str">
        <f>Critères!C101</f>
        <v>A</v>
      </c>
      <c r="E102" s="99" t="str">
        <f>Critères!D101</f>
        <v>Chaque application qui permet une communication orale bidirectionnelle dispose-t-elle d’une fonctionnalité de communication écrite en temps réel ?</v>
      </c>
      <c r="F102" s="100" t="s">
        <v>13</v>
      </c>
      <c r="G102" s="101"/>
      <c r="H102" s="99"/>
      <c r="I102" s="102"/>
      <c r="J102" s="103"/>
    </row>
    <row r="103" spans="1:10" ht="30">
      <c r="A103" s="96" t="str">
        <f>Critères!$A102</f>
        <v>Communication en temps réel</v>
      </c>
      <c r="B103" s="98">
        <v>100</v>
      </c>
      <c r="C103" s="98" t="str">
        <f>Critères!B102</f>
        <v>15.3</v>
      </c>
      <c r="D103" s="98" t="str">
        <f>Critères!C102</f>
        <v>A</v>
      </c>
      <c r="E103" s="99" t="str">
        <f>Critères!D102</f>
        <v>Pour chaque application qui permet une communication orale bidirectionnelle et écrite en temps réel, les deux modes sont-ils utilisables simultanément ?</v>
      </c>
      <c r="F103" s="100" t="s">
        <v>13</v>
      </c>
      <c r="G103" s="101"/>
      <c r="H103" s="99"/>
      <c r="I103" s="102"/>
      <c r="J103" s="103"/>
    </row>
    <row r="104" spans="1:10" ht="30">
      <c r="A104" s="96" t="str">
        <f>Critères!$A103</f>
        <v>Communication en temps réel</v>
      </c>
      <c r="B104" s="98">
        <v>101</v>
      </c>
      <c r="C104" s="98" t="str">
        <f>Critères!B103</f>
        <v>15.4</v>
      </c>
      <c r="D104" s="98" t="str">
        <f>Critères!C103</f>
        <v>A</v>
      </c>
      <c r="E104" s="99" t="str">
        <f>Critères!D103</f>
        <v>Pour chaque fonctionnalité de communication écrite en temps réel, les messages peuvent-ils être identifiés (hors cas particuliers) ?</v>
      </c>
      <c r="F104" s="100" t="s">
        <v>13</v>
      </c>
      <c r="G104" s="101"/>
      <c r="H104" s="99"/>
      <c r="I104" s="102"/>
      <c r="J104" s="103"/>
    </row>
    <row r="105" spans="1:10" ht="30">
      <c r="A105" s="96" t="str">
        <f>Critères!$A104</f>
        <v>Communication en temps réel</v>
      </c>
      <c r="B105" s="98">
        <v>102</v>
      </c>
      <c r="C105" s="98" t="str">
        <f>Critères!B104</f>
        <v>15.5</v>
      </c>
      <c r="D105" s="98" t="str">
        <f>Critères!C104</f>
        <v>A</v>
      </c>
      <c r="E105" s="99" t="str">
        <f>Critères!D104</f>
        <v>Pour chaque application de communication orale bidirectionnelle, un indicateur visuel de l’activité orale est-il présent ?</v>
      </c>
      <c r="F105" s="100" t="s">
        <v>13</v>
      </c>
      <c r="G105" s="101"/>
      <c r="H105" s="99"/>
      <c r="I105" s="102"/>
      <c r="J105" s="103"/>
    </row>
    <row r="106" spans="1:10" ht="40">
      <c r="A106" s="96" t="str">
        <f>Critères!$A105</f>
        <v>Communication en temps réel</v>
      </c>
      <c r="B106" s="98">
        <v>103</v>
      </c>
      <c r="C106" s="98" t="str">
        <f>Critères!B105</f>
        <v>15.6</v>
      </c>
      <c r="D106" s="98" t="str">
        <f>Critères!C105</f>
        <v>A</v>
      </c>
      <c r="E106" s="99" t="str">
        <f>Critères!D105</f>
        <v>Chaque application de communication écrite en temps réel qui peut interagir avec d’autres applications de communication écrite en temps réel respecte-t-elle les règles d’interopérabilité en vigueur ?</v>
      </c>
      <c r="F106" s="100" t="s">
        <v>13</v>
      </c>
      <c r="G106" s="101"/>
      <c r="H106" s="99"/>
      <c r="I106" s="102"/>
      <c r="J106" s="103"/>
    </row>
    <row r="107" spans="1:10" ht="30">
      <c r="A107" s="96" t="str">
        <f>Critères!$A106</f>
        <v>Communication en temps réel</v>
      </c>
      <c r="B107" s="98">
        <v>104</v>
      </c>
      <c r="C107" s="98" t="str">
        <f>Critères!B106</f>
        <v>15.7</v>
      </c>
      <c r="D107" s="98" t="str">
        <f>Critères!C106</f>
        <v>AA</v>
      </c>
      <c r="E107" s="99" t="str">
        <f>Critères!D106</f>
        <v>Pour chaque application qui permet une communication écrite en temps réel, le délai de transmission de chaque unité de saisie est de 500ms ou moins. Cette règle est-elle respectée ?</v>
      </c>
      <c r="F107" s="100" t="s">
        <v>13</v>
      </c>
      <c r="G107" s="101"/>
      <c r="H107" s="99"/>
      <c r="I107" s="102"/>
      <c r="J107" s="103"/>
    </row>
    <row r="108" spans="1:10" ht="20">
      <c r="A108" s="96" t="str">
        <f>Critères!$A107</f>
        <v>Communication en temps réel</v>
      </c>
      <c r="B108" s="98">
        <v>105</v>
      </c>
      <c r="C108" s="98" t="str">
        <f>Critères!B107</f>
        <v>15.8</v>
      </c>
      <c r="D108" s="98" t="str">
        <f>Critères!C107</f>
        <v>A</v>
      </c>
      <c r="E108" s="99" t="str">
        <f>Critères!D107</f>
        <v>Pour chaque application de télécommunication, l’identification de l’interlocuteur qui initie un appel est-elle accessible ?</v>
      </c>
      <c r="F108" s="100" t="s">
        <v>13</v>
      </c>
      <c r="G108" s="101"/>
      <c r="H108" s="99"/>
      <c r="I108" s="102"/>
      <c r="J108" s="103"/>
    </row>
    <row r="109" spans="1:10" ht="40">
      <c r="A109" s="96" t="str">
        <f>Critères!$A108</f>
        <v>Communication en temps réel</v>
      </c>
      <c r="B109" s="98">
        <v>106</v>
      </c>
      <c r="C109" s="98" t="str">
        <f>Critères!B108</f>
        <v>15.9</v>
      </c>
      <c r="D109" s="98" t="str">
        <f>Critères!C108</f>
        <v>A</v>
      </c>
      <c r="E109" s="99" t="str">
        <f>Critères!D108</f>
        <v>Pour chaque application de communication orale bidirectionnelle qui permet d’identifier l’activité d’un interlocuteur oralisant, il est possible d’identifier l’activité d’un interlocuteur signant. Cette règle est-elle respectée ?</v>
      </c>
      <c r="F109" s="100" t="s">
        <v>13</v>
      </c>
      <c r="G109" s="110"/>
      <c r="H109" s="111"/>
      <c r="I109" s="112"/>
      <c r="J109" s="113"/>
    </row>
    <row r="110" spans="1:10" ht="30">
      <c r="A110" s="96" t="str">
        <f>Critères!$A109</f>
        <v>Communication en temps réel</v>
      </c>
      <c r="B110" s="98">
        <v>107</v>
      </c>
      <c r="C110" s="98" t="str">
        <f>Critères!B109</f>
        <v>15.10</v>
      </c>
      <c r="D110" s="98" t="str">
        <f>Critères!C109</f>
        <v>A</v>
      </c>
      <c r="E110" s="99" t="str">
        <f>Critères!D109</f>
        <v>Pour chaque application de communication orale bidirectionnelle qui dispose de fonctionnalités vocales, celles-ci sont-elles utilisables sans la nécessité d’écouter ou parler ?</v>
      </c>
      <c r="F110" s="109" t="s">
        <v>13</v>
      </c>
      <c r="G110" s="110"/>
      <c r="H110" s="113"/>
      <c r="I110" s="113"/>
      <c r="J110" s="113"/>
    </row>
    <row r="111" spans="1:10" ht="30">
      <c r="A111" s="96" t="str">
        <f>Critères!$A110</f>
        <v>Communication en temps réel</v>
      </c>
      <c r="B111" s="98">
        <v>109</v>
      </c>
      <c r="C111" s="98" t="str">
        <f>Critères!B110</f>
        <v>15.11</v>
      </c>
      <c r="D111" s="98" t="str">
        <f>Critères!C110</f>
        <v>AA</v>
      </c>
      <c r="E111" s="99" t="str">
        <f>Critères!D110</f>
        <v>Pour chaque application de communication orale bidirectionnelle qui dispose d’une vidéo en temps réel, la qualité de la vidéo est-elle suffisante ?</v>
      </c>
      <c r="F111" s="109" t="s">
        <v>13</v>
      </c>
      <c r="G111" s="101"/>
      <c r="H111" s="103"/>
      <c r="I111" s="103"/>
      <c r="J111" s="103"/>
    </row>
  </sheetData>
  <autoFilter ref="A3:M157" xr:uid="{00000000-0009-0000-0000-000004000000}"/>
  <mergeCells count="4">
    <mergeCell ref="A1:D1"/>
    <mergeCell ref="A2:D2"/>
    <mergeCell ref="E1:I1"/>
    <mergeCell ref="E2:I2"/>
  </mergeCells>
  <conditionalFormatting sqref="F4:F111">
    <cfRule type="cellIs" dxfId="101" priority="3" operator="equal">
      <formula>"c"</formula>
    </cfRule>
    <cfRule type="cellIs" dxfId="100" priority="4" operator="equal">
      <formula>"nc"</formula>
    </cfRule>
    <cfRule type="cellIs" dxfId="99" priority="5" operator="equal">
      <formula>"na"</formula>
    </cfRule>
    <cfRule type="cellIs" dxfId="98" priority="6" operator="equal">
      <formula>"nt"</formula>
    </cfRule>
  </conditionalFormatting>
  <conditionalFormatting sqref="G4:G111">
    <cfRule type="cellIs" dxfId="97" priority="1" operator="equal">
      <formula>"D"</formula>
    </cfRule>
    <cfRule type="cellIs" dxfId="96" priority="2" operator="equal">
      <formula>"E"</formula>
    </cfRule>
  </conditionalFormatting>
  <pageMargins left="0.7" right="0.7" top="0.75" bottom="0.75" header="0.3" footer="0.3"/>
  <pageSetup paperSize="9" orientation="landscape" horizontalDpi="4294967293" verticalDpi="4294967293" r:id="rId1"/>
  <extLst>
    <ext xmlns:x14="http://schemas.microsoft.com/office/spreadsheetml/2009/9/main" uri="{CCE6A557-97BC-4b89-ADB6-D9C93CAAB3DF}">
      <x14:dataValidations xmlns:xm="http://schemas.microsoft.com/office/excel/2006/main" count="1">
        <x14:dataValidation type="list" allowBlank="1" showInputMessage="1" showErrorMessage="1" xr:uid="{E2E2F794-E44B-3B44-BBAF-BD1AF1DB0705}">
          <x14:formula1>
            <xm:f>BaseDeCalcul!$AH$7:$AH$10</xm:f>
          </x14:formula1>
          <xm:sqref>F4:F111</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DA06BD-9D70-422F-9BD6-E7601C4B90D1}">
  <dimension ref="A1:K111"/>
  <sheetViews>
    <sheetView zoomScale="115" zoomScaleNormal="115" workbookViewId="0">
      <selection activeCell="H9" sqref="H9"/>
    </sheetView>
  </sheetViews>
  <sheetFormatPr defaultColWidth="8.453125" defaultRowHeight="14"/>
  <cols>
    <col min="1" max="1" width="13.26953125" style="92" bestFit="1" customWidth="1"/>
    <col min="2" max="2" width="7.453125" style="105" hidden="1" customWidth="1"/>
    <col min="3" max="3" width="6.1796875" style="105" customWidth="1"/>
    <col min="4" max="4" width="4.453125" style="105" customWidth="1"/>
    <col min="5" max="5" width="42.26953125" style="94" customWidth="1"/>
    <col min="6" max="6" width="5.1796875" style="94" customWidth="1"/>
    <col min="7" max="7" width="5.453125" style="94" customWidth="1"/>
    <col min="8" max="8" width="66" style="94" customWidth="1"/>
    <col min="9" max="9" width="26.1796875" style="94" bestFit="1" customWidth="1"/>
    <col min="10" max="10" width="16" style="94" bestFit="1" customWidth="1"/>
    <col min="11" max="11" width="8.453125" style="94"/>
    <col min="12" max="16384" width="8.453125" style="92"/>
  </cols>
  <sheetData>
    <row r="1" spans="1:11">
      <c r="A1" s="160" t="s">
        <v>88</v>
      </c>
      <c r="B1" s="160"/>
      <c r="C1" s="160"/>
      <c r="D1" s="160"/>
      <c r="E1" s="161" t="str">
        <f ca="1">IF(LOOKUP(J1,Échantillon!A13:A71,Échantillon!B13:B71)&lt;&gt;0,LOOKUP(J1,Échantillon!A13:A71,Échantillon!B13:B71),"-")</f>
        <v>E05</v>
      </c>
      <c r="F1" s="161"/>
      <c r="G1" s="161"/>
      <c r="H1" s="161"/>
      <c r="I1" s="161"/>
      <c r="J1" s="91" t="str">
        <f ca="1">IFERROR(RIGHT(CELL("nomfichier",$A$2),LEN(CELL("nomfichier",$A$2))-SEARCH("]",CELL("nomfichier",$A$2))), RIGHT(CELL("filename",$A$2),LEN(CELL("filename",$A$2))-SEARCH("]",CELL("filename",$A$2))))</f>
        <v>E05</v>
      </c>
      <c r="K1" s="92"/>
    </row>
    <row r="2" spans="1:11">
      <c r="A2" s="162" t="s">
        <v>109</v>
      </c>
      <c r="B2" s="162"/>
      <c r="C2" s="162"/>
      <c r="D2" s="162"/>
      <c r="E2" s="163" t="str">
        <f ca="1">IF(LOOKUP(J1,Échantillon!A13:A71,Échantillon!C13:C71)&lt;&gt;0,LOOKUP(J1,Échantillon!A13:A71,Échantillon!C13:C71),"-")</f>
        <v>-</v>
      </c>
      <c r="F2" s="163"/>
      <c r="G2" s="163"/>
      <c r="H2" s="163"/>
      <c r="I2" s="163"/>
      <c r="J2" s="93"/>
    </row>
    <row r="3" spans="1:11" s="97" customFormat="1" ht="41">
      <c r="A3" s="95" t="s">
        <v>9</v>
      </c>
      <c r="B3" s="95" t="s">
        <v>42</v>
      </c>
      <c r="C3" s="95" t="s">
        <v>50</v>
      </c>
      <c r="D3" s="95" t="s">
        <v>51</v>
      </c>
      <c r="E3" s="96" t="s">
        <v>52</v>
      </c>
      <c r="F3" s="95" t="s">
        <v>10</v>
      </c>
      <c r="G3" s="95" t="s">
        <v>11</v>
      </c>
      <c r="H3" s="96" t="s">
        <v>12</v>
      </c>
      <c r="I3" s="96" t="s">
        <v>318</v>
      </c>
      <c r="J3" s="96" t="s">
        <v>29</v>
      </c>
    </row>
    <row r="4" spans="1:11" s="94" customFormat="1" ht="20">
      <c r="A4" s="96" t="str">
        <f>Critères!$A3</f>
        <v>Eléments graphiques</v>
      </c>
      <c r="B4" s="98">
        <v>1</v>
      </c>
      <c r="C4" s="98" t="str">
        <f>Critères!B3</f>
        <v>1.1</v>
      </c>
      <c r="D4" s="98" t="str">
        <f>Critères!C3</f>
        <v>A</v>
      </c>
      <c r="E4" s="99" t="str">
        <f>Critères!D3</f>
        <v>Chaque élément graphique de décoration est-il ignoré par les technologies d’assistance ?</v>
      </c>
      <c r="F4" s="100" t="s">
        <v>13</v>
      </c>
      <c r="G4" s="101"/>
      <c r="H4" s="99"/>
      <c r="I4" s="102"/>
      <c r="J4" s="106"/>
    </row>
    <row r="5" spans="1:11" s="94" customFormat="1" ht="20">
      <c r="A5" s="96" t="str">
        <f>Critères!$A4</f>
        <v>Eléments graphiques</v>
      </c>
      <c r="B5" s="98">
        <v>2</v>
      </c>
      <c r="C5" s="98" t="str">
        <f>Critères!B4</f>
        <v>1.2</v>
      </c>
      <c r="D5" s="98" t="str">
        <f>Critères!C4</f>
        <v>A</v>
      </c>
      <c r="E5" s="99" t="str">
        <f>Critères!D4</f>
        <v>Chaque élément graphique porteur d’information possède-t-il une alternative accessible aux technologies d’assistance ?</v>
      </c>
      <c r="F5" s="100" t="s">
        <v>13</v>
      </c>
      <c r="G5" s="101"/>
      <c r="H5" s="99"/>
      <c r="I5" s="102"/>
      <c r="J5" s="103"/>
    </row>
    <row r="6" spans="1:11" s="94" customFormat="1" ht="30">
      <c r="A6" s="96" t="str">
        <f>Critères!$A5</f>
        <v>Eléments graphiques</v>
      </c>
      <c r="B6" s="98">
        <v>3</v>
      </c>
      <c r="C6" s="98" t="str">
        <f>Critères!B5</f>
        <v>1.3</v>
      </c>
      <c r="D6" s="98" t="str">
        <f>Critères!C5</f>
        <v>A</v>
      </c>
      <c r="E6" s="99" t="str">
        <f>Critères!D5</f>
        <v>Pour chaque élément graphique porteur d’information, l’alternative accessible aux technologies d’assistance est-elle pertinente (hors cas particuliers) ?</v>
      </c>
      <c r="F6" s="100" t="s">
        <v>13</v>
      </c>
      <c r="G6" s="101"/>
      <c r="H6" s="99"/>
      <c r="I6" s="102"/>
      <c r="J6" s="103"/>
    </row>
    <row r="7" spans="1:11" ht="40">
      <c r="A7" s="96" t="str">
        <f>Critères!$A6</f>
        <v>Eléments graphiques</v>
      </c>
      <c r="B7" s="98">
        <v>4</v>
      </c>
      <c r="C7" s="98" t="str">
        <f>Critères!B6</f>
        <v>1.4</v>
      </c>
      <c r="D7" s="98" t="str">
        <f>Critères!C6</f>
        <v>A</v>
      </c>
      <c r="E7" s="99" t="str">
        <f>Critères!D6</f>
        <v>Pour chaque élément graphique utilisé comme CAPTCHA ou comme élément graphique de test, l’alternative restituée par les technologies d’assistance permet-elle d’identifier la nature et la fonction de l’élément graphique ?</v>
      </c>
      <c r="F7" s="100" t="s">
        <v>13</v>
      </c>
      <c r="G7" s="101"/>
      <c r="H7" s="99"/>
      <c r="I7" s="102"/>
      <c r="J7" s="103"/>
    </row>
    <row r="8" spans="1:11" ht="20">
      <c r="A8" s="96" t="str">
        <f>Critères!$A7</f>
        <v>Eléments graphiques</v>
      </c>
      <c r="B8" s="98">
        <v>5</v>
      </c>
      <c r="C8" s="98" t="str">
        <f>Critères!B7</f>
        <v>1.5</v>
      </c>
      <c r="D8" s="98" t="str">
        <f>Critères!C7</f>
        <v>A</v>
      </c>
      <c r="E8" s="99" t="str">
        <f>Critères!D7</f>
        <v>Chaque élément graphique utilisé comme CAPTCHA possède-t-il une alternative ?</v>
      </c>
      <c r="F8" s="100" t="s">
        <v>13</v>
      </c>
      <c r="G8" s="101"/>
      <c r="H8" s="99"/>
      <c r="I8" s="102"/>
      <c r="J8" s="103"/>
    </row>
    <row r="9" spans="1:11" ht="20">
      <c r="A9" s="96" t="str">
        <f>Critères!$A8</f>
        <v>Eléments graphiques</v>
      </c>
      <c r="B9" s="98">
        <v>6</v>
      </c>
      <c r="C9" s="98" t="str">
        <f>Critères!B8</f>
        <v>1.6</v>
      </c>
      <c r="D9" s="98" t="str">
        <f>Critères!C8</f>
        <v>A</v>
      </c>
      <c r="E9" s="99" t="str">
        <f>Critères!D8</f>
        <v>Chaque élément graphique porteur d’information a-t-il, si nécessaire, une description détaillée ?</v>
      </c>
      <c r="F9" s="100" t="s">
        <v>13</v>
      </c>
      <c r="G9" s="101"/>
      <c r="H9" s="99"/>
      <c r="I9" s="102"/>
      <c r="J9" s="103"/>
    </row>
    <row r="10" spans="1:11" ht="20">
      <c r="A10" s="96" t="str">
        <f>Critères!$A9</f>
        <v>Eléments graphiques</v>
      </c>
      <c r="B10" s="98">
        <v>7</v>
      </c>
      <c r="C10" s="98" t="str">
        <f>Critères!B9</f>
        <v>1.7</v>
      </c>
      <c r="D10" s="98" t="str">
        <f>Critères!C9</f>
        <v>A</v>
      </c>
      <c r="E10" s="99" t="str">
        <f>Critères!D9</f>
        <v>Pour chaque élément graphique porteur d’information ayant une description détaillée, celle-ci est-elle pertinente ?</v>
      </c>
      <c r="F10" s="100" t="s">
        <v>13</v>
      </c>
      <c r="G10" s="101"/>
      <c r="H10" s="99"/>
      <c r="I10" s="102"/>
      <c r="J10" s="103"/>
    </row>
    <row r="11" spans="1:11" ht="40">
      <c r="A11" s="96" t="str">
        <f>Critères!$A10</f>
        <v>Eléments graphiques</v>
      </c>
      <c r="B11" s="98">
        <v>8</v>
      </c>
      <c r="C11" s="98" t="str">
        <f>Critères!B10</f>
        <v>1.8</v>
      </c>
      <c r="D11" s="98" t="str">
        <f>Critères!C10</f>
        <v>AA</v>
      </c>
      <c r="E11" s="99" t="str">
        <f>Critères!D10</f>
        <v>Chaque élément graphique texte porteur d’information, en l’absence d’un mécanisme de remplacement, doit, si possible être remplacé par du texte stylé. Cette règle est-elle respectée (hors cas particuliers) ?</v>
      </c>
      <c r="F11" s="100" t="s">
        <v>13</v>
      </c>
      <c r="G11" s="101"/>
      <c r="H11" s="99"/>
      <c r="I11" s="102"/>
      <c r="J11" s="103"/>
    </row>
    <row r="12" spans="1:11" ht="20">
      <c r="A12" s="96" t="str">
        <f>Critères!$A11</f>
        <v>Eléments graphiques</v>
      </c>
      <c r="B12" s="98">
        <v>9</v>
      </c>
      <c r="C12" s="98" t="str">
        <f>Critères!B11</f>
        <v>1.9</v>
      </c>
      <c r="D12" s="98" t="str">
        <f>Critères!C11</f>
        <v>AA</v>
      </c>
      <c r="E12" s="99" t="str">
        <f>Critères!D11</f>
        <v>Chaque élément graphique légendé est-il correctement restitué par les technologies d’assistance ?</v>
      </c>
      <c r="F12" s="100" t="s">
        <v>13</v>
      </c>
      <c r="G12" s="101"/>
      <c r="H12" s="99"/>
      <c r="I12" s="102"/>
      <c r="J12" s="103"/>
    </row>
    <row r="13" spans="1:11" ht="20">
      <c r="A13" s="96" t="str">
        <f>Critères!$A12</f>
        <v>Couleurs</v>
      </c>
      <c r="B13" s="98">
        <v>10</v>
      </c>
      <c r="C13" s="98" t="str">
        <f>Critères!B12</f>
        <v>2.1</v>
      </c>
      <c r="D13" s="98" t="str">
        <f>Critères!C12</f>
        <v>A</v>
      </c>
      <c r="E13" s="99" t="str">
        <f>Critères!D12</f>
        <v>Dans chaque écran, l’information ne doit pas être donnée uniquement par la couleur. Cette règle est-elle respectée ?</v>
      </c>
      <c r="F13" s="100" t="s">
        <v>13</v>
      </c>
      <c r="G13" s="101"/>
      <c r="H13" s="99"/>
      <c r="I13" s="102"/>
      <c r="J13" s="103"/>
    </row>
    <row r="14" spans="1:11" ht="30">
      <c r="A14" s="96" t="str">
        <f>Critères!$A13</f>
        <v>Couleurs</v>
      </c>
      <c r="B14" s="98">
        <v>11</v>
      </c>
      <c r="C14" s="98" t="str">
        <f>Critères!B13</f>
        <v>2.2</v>
      </c>
      <c r="D14" s="98" t="str">
        <f>Critères!C13</f>
        <v>AA</v>
      </c>
      <c r="E14" s="99" t="str">
        <f>Critères!D13</f>
        <v>Dans chaque écran, le contraste entre la couleur du texte et la couleur de son arrière-plan est-il suffisamment élevé (hors cas particuliers) ?</v>
      </c>
      <c r="F14" s="100" t="s">
        <v>13</v>
      </c>
      <c r="G14" s="101"/>
      <c r="H14" s="99"/>
      <c r="I14" s="102"/>
      <c r="J14" s="103"/>
    </row>
    <row r="15" spans="1:11" ht="30">
      <c r="A15" s="96" t="str">
        <f>Critères!$A14</f>
        <v>Couleurs</v>
      </c>
      <c r="B15" s="98">
        <v>12</v>
      </c>
      <c r="C15" s="98" t="str">
        <f>Critères!B14</f>
        <v>2.3</v>
      </c>
      <c r="D15" s="98" t="str">
        <f>Critères!C14</f>
        <v>AA</v>
      </c>
      <c r="E15" s="99" t="str">
        <f>Critères!D14</f>
        <v>Dans chaque écran, les couleurs utilisées dans les composants d’interface et les éléments graphiques porteurs d’informations sont-elles suffisamment contrastées (hors cas particuliers) ?</v>
      </c>
      <c r="F15" s="100" t="s">
        <v>13</v>
      </c>
      <c r="G15" s="101"/>
      <c r="H15" s="99"/>
      <c r="I15" s="102"/>
      <c r="J15" s="103"/>
    </row>
    <row r="16" spans="1:11" ht="30">
      <c r="A16" s="96" t="str">
        <f>Critères!$A15</f>
        <v>Couleurs</v>
      </c>
      <c r="B16" s="98">
        <v>13</v>
      </c>
      <c r="C16" s="98" t="str">
        <f>Critères!B15</f>
        <v>2.4</v>
      </c>
      <c r="D16" s="98" t="str">
        <f>Critères!C15</f>
        <v>AA</v>
      </c>
      <c r="E16" s="99" t="str">
        <f>Critères!D15</f>
        <v>Le rapport de contraste de chaque mécanisme de remplacement qui permet d’afficher l’écran avec un rapport de contraste conforme est-il suffisamment élevé ?</v>
      </c>
      <c r="F16" s="100" t="s">
        <v>13</v>
      </c>
      <c r="G16" s="101"/>
      <c r="H16" s="99"/>
      <c r="I16" s="102"/>
      <c r="J16" s="103"/>
    </row>
    <row r="17" spans="1:10" ht="30">
      <c r="A17" s="96" t="str">
        <f>Critères!$A16</f>
        <v>Multimédia</v>
      </c>
      <c r="B17" s="98">
        <v>14</v>
      </c>
      <c r="C17" s="98" t="str">
        <f>Critères!B16</f>
        <v>3.1</v>
      </c>
      <c r="D17" s="98" t="str">
        <f>Critères!C16</f>
        <v>A</v>
      </c>
      <c r="E17" s="99" t="str">
        <f>Critères!D16</f>
        <v>Chaque média temporel pré-enregistré seulement audio a-t-il, si nécessaire, une transcription textuelle adjacente clairement identifiable (hors cas particuliers) ?</v>
      </c>
      <c r="F17" s="100" t="s">
        <v>13</v>
      </c>
      <c r="G17" s="101"/>
      <c r="H17" s="99"/>
      <c r="I17" s="102"/>
      <c r="J17" s="103"/>
    </row>
    <row r="18" spans="1:10" ht="30">
      <c r="A18" s="96" t="str">
        <f>Critères!$A17</f>
        <v>Multimédia</v>
      </c>
      <c r="B18" s="98">
        <v>15</v>
      </c>
      <c r="C18" s="98" t="str">
        <f>Critères!B17</f>
        <v>3.2</v>
      </c>
      <c r="D18" s="98" t="str">
        <f>Critères!C17</f>
        <v>A</v>
      </c>
      <c r="E18" s="99" t="str">
        <f>Critères!D17</f>
        <v>Pour chaque média temporel pré-enregistré seulement audio ayant une transcription textuelle, celle-ci est-elle pertinente (hors cas particuliers) ?</v>
      </c>
      <c r="F18" s="100" t="s">
        <v>13</v>
      </c>
      <c r="G18" s="101"/>
      <c r="H18" s="99"/>
      <c r="I18" s="102"/>
      <c r="J18" s="103"/>
    </row>
    <row r="19" spans="1:10" ht="20">
      <c r="A19" s="96" t="str">
        <f>Critères!$A18</f>
        <v>Multimédia</v>
      </c>
      <c r="B19" s="98">
        <v>16</v>
      </c>
      <c r="C19" s="98" t="str">
        <f>Critères!B18</f>
        <v>3.3</v>
      </c>
      <c r="D19" s="98" t="str">
        <f>Critères!C18</f>
        <v>A</v>
      </c>
      <c r="E19" s="99" t="str">
        <f>Critères!D18</f>
        <v>Chaque média temporel pré-enregistré seulement vidéo a-t-il, si nécessaire, une alternative (hors cas particuliers) ?</v>
      </c>
      <c r="F19" s="100" t="s">
        <v>13</v>
      </c>
      <c r="G19" s="101"/>
      <c r="H19" s="99"/>
      <c r="I19" s="102"/>
      <c r="J19" s="103"/>
    </row>
    <row r="20" spans="1:10" ht="30">
      <c r="A20" s="96" t="str">
        <f>Critères!$A19</f>
        <v>Multimédia</v>
      </c>
      <c r="B20" s="98">
        <v>17</v>
      </c>
      <c r="C20" s="98" t="str">
        <f>Critères!B19</f>
        <v>3.4</v>
      </c>
      <c r="D20" s="98" t="str">
        <f>Critères!C19</f>
        <v>A</v>
      </c>
      <c r="E20" s="99" t="str">
        <f>Critères!D19</f>
        <v>Pour chaque média temporel pré-enregistré seulement vidéo ayant une alternative, celle-ci est-elle pertinente (hors cas particuliers) ?</v>
      </c>
      <c r="F20" s="100" t="s">
        <v>13</v>
      </c>
      <c r="G20" s="101"/>
      <c r="H20" s="99"/>
      <c r="I20" s="102"/>
      <c r="J20" s="103"/>
    </row>
    <row r="21" spans="1:10" ht="20">
      <c r="A21" s="96" t="str">
        <f>Critères!$A20</f>
        <v>Multimédia</v>
      </c>
      <c r="B21" s="98">
        <v>18</v>
      </c>
      <c r="C21" s="98" t="str">
        <f>Critères!B20</f>
        <v>3.5</v>
      </c>
      <c r="D21" s="98" t="str">
        <f>Critères!C20</f>
        <v>A</v>
      </c>
      <c r="E21" s="99" t="str">
        <f>Critères!D20</f>
        <v>Chaque média temporel synchronisé pré-enregistré a-t-il, si nécessaire, une alternative (hors cas particuliers) ?</v>
      </c>
      <c r="F21" s="100" t="s">
        <v>13</v>
      </c>
      <c r="G21" s="101"/>
      <c r="H21" s="99"/>
      <c r="I21" s="102"/>
      <c r="J21" s="103"/>
    </row>
    <row r="22" spans="1:10" ht="30">
      <c r="A22" s="96" t="str">
        <f>Critères!$A21</f>
        <v>Multimédia</v>
      </c>
      <c r="B22" s="98">
        <v>19</v>
      </c>
      <c r="C22" s="98" t="str">
        <f>Critères!B21</f>
        <v>3.6</v>
      </c>
      <c r="D22" s="98" t="str">
        <f>Critères!C21</f>
        <v>A</v>
      </c>
      <c r="E22" s="99" t="str">
        <f>Critères!D21</f>
        <v>Pour chaque média temporel synchronisé pré-enregistré ayant une alternative, celle-ci est-elle pertinente (hors cas particuliers) ?</v>
      </c>
      <c r="F22" s="100" t="s">
        <v>13</v>
      </c>
      <c r="G22" s="101"/>
      <c r="H22" s="99"/>
      <c r="I22" s="102"/>
      <c r="J22" s="103"/>
    </row>
    <row r="23" spans="1:10" ht="20">
      <c r="A23" s="96" t="str">
        <f>Critères!$A22</f>
        <v>Multimédia</v>
      </c>
      <c r="B23" s="98">
        <v>20</v>
      </c>
      <c r="C23" s="98" t="str">
        <f>Critères!B22</f>
        <v>3.7</v>
      </c>
      <c r="D23" s="98" t="str">
        <f>Critères!C22</f>
        <v>A</v>
      </c>
      <c r="E23" s="99" t="str">
        <f>Critères!D22</f>
        <v>Chaque média temporel synchronisé a-t-il, si nécessaire, des sous-titres synchronisés (hors cas particuliers) ?</v>
      </c>
      <c r="F23" s="100" t="s">
        <v>13</v>
      </c>
      <c r="G23" s="101"/>
      <c r="H23" s="99"/>
      <c r="I23" s="102"/>
      <c r="J23" s="103"/>
    </row>
    <row r="24" spans="1:10" ht="20">
      <c r="A24" s="96" t="str">
        <f>Critères!$A23</f>
        <v>Multimédia</v>
      </c>
      <c r="B24" s="98">
        <v>21</v>
      </c>
      <c r="C24" s="98" t="str">
        <f>Critères!B23</f>
        <v>3.8</v>
      </c>
      <c r="D24" s="98" t="str">
        <f>Critères!C23</f>
        <v>A</v>
      </c>
      <c r="E24" s="99" t="str">
        <f>Critères!D23</f>
        <v>Pour chaque média temporel synchronisé ayant des sous-titres synchronisés, ceux-ci sont-ils pertinents (hors cas particuliers) ?</v>
      </c>
      <c r="F24" s="100" t="s">
        <v>13</v>
      </c>
      <c r="G24" s="101"/>
      <c r="H24" s="99"/>
      <c r="I24" s="102"/>
      <c r="J24" s="103"/>
    </row>
    <row r="25" spans="1:10" ht="30">
      <c r="A25" s="96" t="str">
        <f>Critères!$A24</f>
        <v>Multimédia</v>
      </c>
      <c r="B25" s="98">
        <v>22</v>
      </c>
      <c r="C25" s="98" t="str">
        <f>Critères!B24</f>
        <v>3.9</v>
      </c>
      <c r="D25" s="98" t="str">
        <f>Critères!C24</f>
        <v>AA</v>
      </c>
      <c r="E25" s="99" t="str">
        <f>Critères!D24</f>
        <v>Chaque média temporel pré-enregistré (seulement vidéo ou synchronisé) a-t-il, si nécessaire, une audiodescription synchronisée (hors cas particuliers) ?</v>
      </c>
      <c r="F25" s="100" t="s">
        <v>13</v>
      </c>
      <c r="G25" s="101"/>
      <c r="H25" s="99"/>
      <c r="I25" s="102"/>
      <c r="J25" s="103"/>
    </row>
    <row r="26" spans="1:10" ht="30">
      <c r="A26" s="96" t="str">
        <f>Critères!$A25</f>
        <v>Multimédia</v>
      </c>
      <c r="B26" s="98">
        <v>23</v>
      </c>
      <c r="C26" s="98" t="str">
        <f>Critères!B25</f>
        <v>3.10</v>
      </c>
      <c r="D26" s="98" t="str">
        <f>Critères!C25</f>
        <v>AA</v>
      </c>
      <c r="E26" s="99" t="str">
        <f>Critères!D25</f>
        <v>Pour chaque média temporel pré-enregistré (seulement vidéo ou synchronisé) ayant une audiodescription synchronisée, celle-ci est-elle pertinente ?</v>
      </c>
      <c r="F26" s="100" t="s">
        <v>13</v>
      </c>
      <c r="G26" s="101"/>
      <c r="H26" s="99"/>
      <c r="I26" s="102"/>
      <c r="J26" s="103"/>
    </row>
    <row r="27" spans="1:10" ht="30">
      <c r="A27" s="96" t="str">
        <f>Critères!$A26</f>
        <v>Multimédia</v>
      </c>
      <c r="B27" s="98">
        <v>24</v>
      </c>
      <c r="C27" s="98" t="str">
        <f>Critères!B26</f>
        <v>3.11</v>
      </c>
      <c r="D27" s="98" t="str">
        <f>Critères!C26</f>
        <v>A</v>
      </c>
      <c r="E27" s="99" t="str">
        <f>Critères!D26</f>
        <v>Pour chaque média temporel pré-enregistré, le contenu textuel adjacent permet-il d’identifier clairement le média temporel (hors cas particuliers) ?</v>
      </c>
      <c r="F27" s="100" t="s">
        <v>13</v>
      </c>
      <c r="G27" s="101"/>
      <c r="H27" s="99"/>
      <c r="I27" s="102"/>
      <c r="J27" s="103"/>
    </row>
    <row r="28" spans="1:10" ht="20">
      <c r="A28" s="96" t="str">
        <f>Critères!$A27</f>
        <v>Multimédia</v>
      </c>
      <c r="B28" s="98">
        <v>25</v>
      </c>
      <c r="C28" s="98" t="str">
        <f>Critères!B27</f>
        <v>3.12</v>
      </c>
      <c r="D28" s="98" t="str">
        <f>Critères!C27</f>
        <v>A</v>
      </c>
      <c r="E28" s="99" t="str">
        <f>Critères!D27</f>
        <v>Chaque séquence sonore déclenchée automatiquement est-elle contrôlable par l’utilisateur ?</v>
      </c>
      <c r="F28" s="100" t="s">
        <v>13</v>
      </c>
      <c r="G28" s="101"/>
      <c r="H28" s="99"/>
      <c r="I28" s="102"/>
      <c r="J28" s="103"/>
    </row>
    <row r="29" spans="1:10" ht="20">
      <c r="A29" s="96" t="str">
        <f>Critères!$A28</f>
        <v>Multimédia</v>
      </c>
      <c r="B29" s="98">
        <v>26</v>
      </c>
      <c r="C29" s="98" t="str">
        <f>Critères!B28</f>
        <v>3.13</v>
      </c>
      <c r="D29" s="98" t="str">
        <f>Critères!C28</f>
        <v>A</v>
      </c>
      <c r="E29" s="99" t="str">
        <f>Critères!D28</f>
        <v>Chaque média temporel a-t-il, si nécessaire, les fonctionnalités de contrôle de sa consultation ?</v>
      </c>
      <c r="F29" s="100" t="s">
        <v>13</v>
      </c>
      <c r="G29" s="101"/>
      <c r="H29" s="99"/>
      <c r="I29" s="102"/>
      <c r="J29" s="103"/>
    </row>
    <row r="30" spans="1:10" ht="50">
      <c r="A30" s="96" t="str">
        <f>Critères!$A29</f>
        <v>Multimédia</v>
      </c>
      <c r="B30" s="98">
        <v>27</v>
      </c>
      <c r="C30" s="98" t="str">
        <f>Critères!B29</f>
        <v>3.14</v>
      </c>
      <c r="D30" s="98" t="str">
        <f>Critères!C29</f>
        <v>AA</v>
      </c>
      <c r="E30" s="99" t="str">
        <f>Critères!D29</f>
        <v>Pour chaque média temporel synchronisé pré-enregistré qui dispose d’une piste de sous-titres synchronisés ou d’une audiodescription, les fonctionnalités de contrôle de ces alternatives sont-elles présentées au même niveau que les fonctionnalités principales ?</v>
      </c>
      <c r="F30" s="100" t="s">
        <v>13</v>
      </c>
      <c r="G30" s="101"/>
      <c r="H30" s="99"/>
      <c r="I30" s="102"/>
      <c r="J30" s="103"/>
    </row>
    <row r="31" spans="1:10" ht="40">
      <c r="A31" s="96" t="str">
        <f>Critères!$A30</f>
        <v>Multimédia</v>
      </c>
      <c r="B31" s="98">
        <v>28</v>
      </c>
      <c r="C31" s="98" t="str">
        <f>Critères!B30</f>
        <v>3.15</v>
      </c>
      <c r="D31" s="98" t="str">
        <f>Critères!C30</f>
        <v>AA</v>
      </c>
      <c r="E31" s="99" t="str">
        <f>Critères!D30</f>
        <v>Pour chaque fonctionnalité qui transmet, convertit ou enregistre un média temporel synchronisé pré-enregistré qui possède une piste de sous-titres synchronisés, à l’issue du processus, les sous-titres sont-ils correctement conservés ?</v>
      </c>
      <c r="F31" s="100" t="s">
        <v>13</v>
      </c>
      <c r="G31" s="101"/>
      <c r="H31" s="99"/>
      <c r="I31" s="102"/>
      <c r="J31" s="103"/>
    </row>
    <row r="32" spans="1:10" ht="40">
      <c r="A32" s="96" t="str">
        <f>Critères!$A31</f>
        <v>Multimédia</v>
      </c>
      <c r="B32" s="98">
        <v>29</v>
      </c>
      <c r="C32" s="98" t="str">
        <f>Critères!B31</f>
        <v>3.16</v>
      </c>
      <c r="D32" s="98" t="str">
        <f>Critères!C31</f>
        <v>AA</v>
      </c>
      <c r="E32" s="99" t="str">
        <f>Critères!D31</f>
        <v>Pour chaque fonctionnalité qui transmet, convertit ou enregistre un média temporel synchronisé pré-enregistré avec une audiodescription synchronisée, à l’issue du processus, l’audiodescription est-elle correctement conservée ?</v>
      </c>
      <c r="F32" s="100" t="s">
        <v>13</v>
      </c>
      <c r="G32" s="101"/>
      <c r="H32" s="99"/>
      <c r="I32" s="102"/>
      <c r="J32" s="103"/>
    </row>
    <row r="33" spans="1:10" ht="30">
      <c r="A33" s="96" t="str">
        <f>Critères!$A32</f>
        <v>Multimédia</v>
      </c>
      <c r="B33" s="98">
        <v>30</v>
      </c>
      <c r="C33" s="98" t="str">
        <f>Critères!B32</f>
        <v>3.17</v>
      </c>
      <c r="D33" s="98" t="str">
        <f>Critères!C32</f>
        <v>AA</v>
      </c>
      <c r="E33" s="99" t="str">
        <f>Critères!D32</f>
        <v>Pour chaque média temporel pré-enregistré, la présentation des sous-titres est-elle contrôlable par l’utilisateur (hors cas particuliers) ?</v>
      </c>
      <c r="F33" s="100" t="s">
        <v>13</v>
      </c>
      <c r="G33" s="101"/>
      <c r="H33" s="99"/>
      <c r="I33" s="102"/>
      <c r="J33" s="103"/>
    </row>
    <row r="34" spans="1:10" ht="30">
      <c r="A34" s="96" t="str">
        <f>Critères!$A33</f>
        <v>Multimédia</v>
      </c>
      <c r="B34" s="98">
        <v>31</v>
      </c>
      <c r="C34" s="98" t="str">
        <f>Critères!B33</f>
        <v>3.18</v>
      </c>
      <c r="D34" s="98" t="str">
        <f>Critères!C33</f>
        <v>AA</v>
      </c>
      <c r="E34" s="99" t="str">
        <f>Critères!D33</f>
        <v>Pour chaque média temporel synchronisé pré-enregistré qui possède des sous-titres de traduction synchronisés, ceux-ci peuvent-ils être vocalisés (hors cas particuliers) ?</v>
      </c>
      <c r="F34" s="100" t="s">
        <v>13</v>
      </c>
      <c r="G34" s="101"/>
      <c r="H34" s="99"/>
      <c r="I34" s="102"/>
      <c r="J34" s="103"/>
    </row>
    <row r="35" spans="1:10">
      <c r="A35" s="96" t="str">
        <f>Critères!$A34</f>
        <v>Tableau</v>
      </c>
      <c r="B35" s="98">
        <v>32</v>
      </c>
      <c r="C35" s="98" t="str">
        <f>Critères!B34</f>
        <v>4.1</v>
      </c>
      <c r="D35" s="98" t="str">
        <f>Critères!C34</f>
        <v>A</v>
      </c>
      <c r="E35" s="99" t="str">
        <f>Critères!D34</f>
        <v>Chaque tableau de données complexe a-t-il un résumé ?</v>
      </c>
      <c r="F35" s="100" t="s">
        <v>13</v>
      </c>
      <c r="G35" s="101"/>
      <c r="H35" s="99"/>
      <c r="I35" s="102"/>
      <c r="J35" s="103"/>
    </row>
    <row r="36" spans="1:10" ht="20">
      <c r="A36" s="96" t="str">
        <f>Critères!$A35</f>
        <v>Tableau</v>
      </c>
      <c r="B36" s="98">
        <v>33</v>
      </c>
      <c r="C36" s="98" t="str">
        <f>Critères!B35</f>
        <v>4.2</v>
      </c>
      <c r="D36" s="98" t="str">
        <f>Critères!C35</f>
        <v>A</v>
      </c>
      <c r="E36" s="99" t="str">
        <f>Critères!D35</f>
        <v>Pour chaque tableau de données complexe ayant un résumé, celui-ci est-il pertinent ?</v>
      </c>
      <c r="F36" s="100" t="s">
        <v>13</v>
      </c>
      <c r="G36" s="101"/>
      <c r="H36" s="99"/>
      <c r="I36" s="102"/>
      <c r="J36" s="103"/>
    </row>
    <row r="37" spans="1:10">
      <c r="A37" s="96" t="str">
        <f>Critères!$A36</f>
        <v>Tableau</v>
      </c>
      <c r="B37" s="98">
        <v>34</v>
      </c>
      <c r="C37" s="98" t="str">
        <f>Critères!B36</f>
        <v>4.3</v>
      </c>
      <c r="D37" s="98" t="str">
        <f>Critères!C36</f>
        <v>A</v>
      </c>
      <c r="E37" s="99" t="str">
        <f>Critères!D36</f>
        <v>Chaque tableau de données a-t-il un titre ?</v>
      </c>
      <c r="F37" s="100" t="s">
        <v>13</v>
      </c>
      <c r="G37" s="101"/>
      <c r="H37" s="99"/>
      <c r="I37" s="102"/>
      <c r="J37" s="103"/>
    </row>
    <row r="38" spans="1:10" ht="20">
      <c r="A38" s="96" t="str">
        <f>Critères!$A37</f>
        <v>Tableau</v>
      </c>
      <c r="B38" s="98">
        <v>35</v>
      </c>
      <c r="C38" s="98" t="str">
        <f>Critères!B37</f>
        <v>4.4</v>
      </c>
      <c r="D38" s="98" t="str">
        <f>Critères!C37</f>
        <v>A</v>
      </c>
      <c r="E38" s="99" t="str">
        <f>Critères!D37</f>
        <v>Pour chaque tableau de données ayant un titre, celui-ci est-il pertinent ?</v>
      </c>
      <c r="F38" s="100" t="s">
        <v>13</v>
      </c>
      <c r="G38" s="101"/>
      <c r="H38" s="99"/>
      <c r="I38" s="102"/>
      <c r="J38" s="103"/>
    </row>
    <row r="39" spans="1:10" ht="20">
      <c r="A39" s="96" t="str">
        <f>Critères!$A38</f>
        <v>Tableau</v>
      </c>
      <c r="B39" s="98">
        <v>36</v>
      </c>
      <c r="C39" s="98" t="str">
        <f>Critères!B38</f>
        <v>4.5</v>
      </c>
      <c r="D39" s="98" t="str">
        <f>Critères!C38</f>
        <v>A</v>
      </c>
      <c r="E39" s="99" t="str">
        <f>Critères!D38</f>
        <v>Pour chaque tableau de données, les entêtes de lignes et de colonnes sont-ils correctement reliés aux cellules de données ?</v>
      </c>
      <c r="F39" s="100" t="s">
        <v>13</v>
      </c>
      <c r="G39" s="101"/>
      <c r="H39" s="99"/>
      <c r="I39" s="102"/>
      <c r="J39" s="103"/>
    </row>
    <row r="40" spans="1:10" ht="20">
      <c r="A40" s="96" t="str">
        <f>Critères!$A39</f>
        <v>Composants intéractifs</v>
      </c>
      <c r="B40" s="98">
        <v>37</v>
      </c>
      <c r="C40" s="98" t="str">
        <f>Critères!B39</f>
        <v>5.1</v>
      </c>
      <c r="D40" s="98" t="str">
        <f>Critères!C39</f>
        <v>A</v>
      </c>
      <c r="E40" s="99" t="str">
        <f>Critères!D39</f>
        <v>Chaque composant d’interface est-il, si nécessaire, compatible avec les technologies d’assistance (hors cas particuliers) ?</v>
      </c>
      <c r="F40" s="100" t="s">
        <v>13</v>
      </c>
      <c r="G40" s="101"/>
      <c r="H40" s="99"/>
      <c r="I40" s="102"/>
      <c r="J40" s="103"/>
    </row>
    <row r="41" spans="1:10" ht="20">
      <c r="A41" s="96" t="str">
        <f>Critères!$A40</f>
        <v>Composants intéractifs</v>
      </c>
      <c r="B41" s="98">
        <v>38</v>
      </c>
      <c r="C41" s="98" t="str">
        <f>Critères!B40</f>
        <v>5.2</v>
      </c>
      <c r="D41" s="98" t="str">
        <f>Critères!C40</f>
        <v>A</v>
      </c>
      <c r="E41" s="99" t="str">
        <f>Critères!D40</f>
        <v>Chaque composant d’interface est-il contrôlable par le clavier et tout dispositif de pointage (hors cas particuliers) ?</v>
      </c>
      <c r="F41" s="100" t="s">
        <v>13</v>
      </c>
      <c r="G41" s="101"/>
      <c r="H41" s="99"/>
      <c r="I41" s="102"/>
      <c r="J41" s="103"/>
    </row>
    <row r="42" spans="1:10" ht="20">
      <c r="A42" s="96" t="str">
        <f>Critères!$A41</f>
        <v>Composants intéractifs</v>
      </c>
      <c r="B42" s="98">
        <v>39</v>
      </c>
      <c r="C42" s="98" t="str">
        <f>Critères!B41</f>
        <v>5.3</v>
      </c>
      <c r="D42" s="98" t="str">
        <f>Critères!C41</f>
        <v>A</v>
      </c>
      <c r="E42" s="99" t="str">
        <f>Critères!D41</f>
        <v>Chaque changement de contexte respecte-t-il une de ces conditions ?</v>
      </c>
      <c r="F42" s="100" t="s">
        <v>13</v>
      </c>
      <c r="G42" s="101"/>
      <c r="H42" s="99"/>
      <c r="I42" s="102"/>
      <c r="J42" s="103"/>
    </row>
    <row r="43" spans="1:10" ht="20">
      <c r="A43" s="96" t="str">
        <f>Critères!$A42</f>
        <v>Composants intéractifs</v>
      </c>
      <c r="B43" s="98">
        <v>40</v>
      </c>
      <c r="C43" s="98" t="str">
        <f>Critères!B42</f>
        <v>5.4</v>
      </c>
      <c r="D43" s="98" t="str">
        <f>Critères!C42</f>
        <v>AA</v>
      </c>
      <c r="E43" s="99" t="str">
        <f>Critères!D42</f>
        <v>Dans chaque écran, les messages de statut sont-ils correctement restitués par les technologies d’assistance ?</v>
      </c>
      <c r="F43" s="100" t="s">
        <v>13</v>
      </c>
      <c r="G43" s="101"/>
      <c r="H43" s="99"/>
      <c r="I43" s="104"/>
      <c r="J43" s="103"/>
    </row>
    <row r="44" spans="1:10" ht="20">
      <c r="A44" s="96" t="str">
        <f>Critères!$A43</f>
        <v>Composants intéractifs</v>
      </c>
      <c r="B44" s="98">
        <v>41</v>
      </c>
      <c r="C44" s="98" t="str">
        <f>Critères!B43</f>
        <v>5.5</v>
      </c>
      <c r="D44" s="98" t="str">
        <f>Critères!C43</f>
        <v>A</v>
      </c>
      <c r="E44" s="99" t="str">
        <f>Critères!D43</f>
        <v>Chaque état d’un contrôle à bascule présenté à l’utilisateur est-il perceptible ?</v>
      </c>
      <c r="F44" s="100" t="s">
        <v>13</v>
      </c>
      <c r="G44" s="101"/>
      <c r="H44" s="99"/>
      <c r="I44" s="102"/>
      <c r="J44" s="103"/>
    </row>
    <row r="45" spans="1:10" ht="20">
      <c r="A45" s="96" t="str">
        <f>Critères!$A44</f>
        <v>Eléments obligatoires</v>
      </c>
      <c r="B45" s="98">
        <v>42</v>
      </c>
      <c r="C45" s="98" t="str">
        <f>Critères!B44</f>
        <v>6.1</v>
      </c>
      <c r="D45" s="98" t="str">
        <f>Critères!C44</f>
        <v>A</v>
      </c>
      <c r="E45" s="99" t="str">
        <f>Critères!D44</f>
        <v>Dans chaque écran, les textes sont-ils restitués par les technologies d’assistance dans la langue principale de l’écran ?</v>
      </c>
      <c r="F45" s="100" t="s">
        <v>13</v>
      </c>
      <c r="G45" s="101"/>
      <c r="H45" s="99"/>
      <c r="I45" s="102"/>
      <c r="J45" s="103"/>
    </row>
    <row r="46" spans="1:10" ht="30">
      <c r="A46" s="96" t="str">
        <f>Critères!$A45</f>
        <v>Eléments obligatoires</v>
      </c>
      <c r="B46" s="98">
        <v>43</v>
      </c>
      <c r="C46" s="98" t="str">
        <f>Critères!B45</f>
        <v>6.2</v>
      </c>
      <c r="D46" s="98" t="str">
        <f>Critères!C45</f>
        <v>A</v>
      </c>
      <c r="E46" s="99" t="str">
        <f>Critères!D45</f>
        <v>Dans chaque écran, les éléments de l’interface ne doivent pas être utilisés uniquement à des fins de présentation. Cette règle est-elle respectée ?</v>
      </c>
      <c r="F46" s="100" t="s">
        <v>13</v>
      </c>
      <c r="G46" s="101"/>
      <c r="H46" s="99"/>
      <c r="I46" s="102"/>
      <c r="J46" s="103"/>
    </row>
    <row r="47" spans="1:10" ht="20">
      <c r="A47" s="96" t="str">
        <f>Critères!$A46</f>
        <v>Structuration</v>
      </c>
      <c r="B47" s="98">
        <v>44</v>
      </c>
      <c r="C47" s="98" t="str">
        <f>Critères!B46</f>
        <v>7.1</v>
      </c>
      <c r="D47" s="98" t="str">
        <f>Critères!C46</f>
        <v>A</v>
      </c>
      <c r="E47" s="99" t="str">
        <f>Critères!D46</f>
        <v>Dans chaque écran, l’information est-elle structurée par l’utilisation appropriée de titres ?</v>
      </c>
      <c r="F47" s="100" t="s">
        <v>13</v>
      </c>
      <c r="G47" s="101"/>
      <c r="H47" s="99"/>
      <c r="I47" s="102"/>
      <c r="J47" s="103"/>
    </row>
    <row r="48" spans="1:10" ht="20">
      <c r="A48" s="96" t="str">
        <f>Critères!$A47</f>
        <v>Structuration</v>
      </c>
      <c r="B48" s="98">
        <v>45</v>
      </c>
      <c r="C48" s="98" t="str">
        <f>Critères!B47</f>
        <v>7.2</v>
      </c>
      <c r="D48" s="98" t="str">
        <f>Critères!C47</f>
        <v>A</v>
      </c>
      <c r="E48" s="99" t="str">
        <f>Critères!D47</f>
        <v>Dans chaque écran, chaque liste est-elle correctement structurée ?</v>
      </c>
      <c r="F48" s="100" t="s">
        <v>13</v>
      </c>
      <c r="G48" s="101"/>
      <c r="H48" s="99"/>
      <c r="I48" s="102"/>
      <c r="J48" s="103"/>
    </row>
    <row r="49" spans="1:10" ht="20">
      <c r="A49" s="96" t="str">
        <f>Critères!$A48</f>
        <v>Présentation</v>
      </c>
      <c r="B49" s="98">
        <v>46</v>
      </c>
      <c r="C49" s="98" t="str">
        <f>Critères!B48</f>
        <v>8.1</v>
      </c>
      <c r="D49" s="98" t="str">
        <f>Critères!C48</f>
        <v>A</v>
      </c>
      <c r="E49" s="99" t="str">
        <f>Critères!D48</f>
        <v>Dans chaque écran, le contenu visible porteur d’information est-il accessible aux technologies d’assistance ?</v>
      </c>
      <c r="F49" s="100" t="s">
        <v>13</v>
      </c>
      <c r="G49" s="101"/>
      <c r="H49" s="99"/>
      <c r="I49" s="102"/>
      <c r="J49" s="103"/>
    </row>
    <row r="50" spans="1:10" ht="20">
      <c r="A50" s="96" t="str">
        <f>Critères!$A49</f>
        <v>Présentation</v>
      </c>
      <c r="B50" s="98">
        <v>47</v>
      </c>
      <c r="C50" s="98" t="str">
        <f>Critères!B49</f>
        <v>8.2</v>
      </c>
      <c r="D50" s="98" t="str">
        <f>Critères!C49</f>
        <v>AA</v>
      </c>
      <c r="E50" s="99" t="str">
        <f>Critères!D49</f>
        <v>Dans chaque écran, l’utilisateur peut-il augmenter la taille des caractères de 200% au moins (hors cas particuliers) ?</v>
      </c>
      <c r="F50" s="100" t="s">
        <v>13</v>
      </c>
      <c r="G50" s="101"/>
      <c r="H50" s="99"/>
      <c r="I50" s="102"/>
      <c r="J50" s="103"/>
    </row>
    <row r="51" spans="1:10" ht="40">
      <c r="A51" s="96" t="str">
        <f>Critères!$A50</f>
        <v>Présentation</v>
      </c>
      <c r="B51" s="98">
        <v>48</v>
      </c>
      <c r="C51" s="98" t="str">
        <f>Critères!B50</f>
        <v>8.3</v>
      </c>
      <c r="D51" s="98" t="str">
        <f>Critères!C50</f>
        <v>A</v>
      </c>
      <c r="E51" s="99" t="str">
        <f>Critères!D50</f>
        <v>Dans chaque écran, chaque composant en environnement de texte dont la nature n’est pas évidente a-t-il un rapport de contraste supérieur ou égal à 3:1 par rapport au texte environnant ?</v>
      </c>
      <c r="F51" s="100" t="s">
        <v>13</v>
      </c>
      <c r="G51" s="101"/>
      <c r="H51" s="99"/>
      <c r="I51" s="102"/>
      <c r="J51" s="103"/>
    </row>
    <row r="52" spans="1:10" ht="40">
      <c r="A52" s="96" t="str">
        <f>Critères!$A51</f>
        <v>Présentation</v>
      </c>
      <c r="B52" s="98">
        <v>49</v>
      </c>
      <c r="C52" s="98" t="str">
        <f>Critères!B51</f>
        <v>8.4</v>
      </c>
      <c r="D52" s="98" t="str">
        <f>Critères!C51</f>
        <v>A</v>
      </c>
      <c r="E52" s="99" t="str">
        <f>Critères!D51</f>
        <v>Dans chaque écran, pour chaque composant en environnement de texte dont la nature n’est pas évidente, une indication autre que la couleur permet-elle de signaler la prise de focus et le survol à la souris ?</v>
      </c>
      <c r="F52" s="100" t="s">
        <v>13</v>
      </c>
      <c r="G52" s="101"/>
      <c r="H52" s="99"/>
      <c r="I52" s="102"/>
      <c r="J52" s="103"/>
    </row>
    <row r="53" spans="1:10" ht="20">
      <c r="A53" s="96" t="str">
        <f>Critères!$A52</f>
        <v>Présentation</v>
      </c>
      <c r="B53" s="98">
        <v>50</v>
      </c>
      <c r="C53" s="98" t="str">
        <f>Critères!B52</f>
        <v>8.5</v>
      </c>
      <c r="D53" s="98" t="str">
        <f>Critères!C52</f>
        <v>A</v>
      </c>
      <c r="E53" s="99" t="str">
        <f>Critères!D52</f>
        <v>Dans chaque écran, pour chaque élément recevant le focus, la prise de focus est-elle visible ?</v>
      </c>
      <c r="F53" s="100" t="s">
        <v>13</v>
      </c>
      <c r="G53" s="101"/>
      <c r="H53" s="99"/>
      <c r="I53" s="102"/>
      <c r="J53" s="103"/>
    </row>
    <row r="54" spans="1:10" ht="30">
      <c r="A54" s="96" t="str">
        <f>Critères!$A53</f>
        <v>Présentation</v>
      </c>
      <c r="B54" s="98">
        <v>51</v>
      </c>
      <c r="C54" s="98" t="str">
        <f>Critères!B53</f>
        <v>8.6</v>
      </c>
      <c r="D54" s="98" t="str">
        <f>Critères!C53</f>
        <v>A</v>
      </c>
      <c r="E54" s="99" t="str">
        <f>Critères!D53</f>
        <v>Dans chaque écran, l’information ne doit pas être donnée uniquement par la forme, taille ou position. Cette règle est-elle respectée ?</v>
      </c>
      <c r="F54" s="100" t="s">
        <v>13</v>
      </c>
      <c r="G54" s="101"/>
      <c r="H54" s="99"/>
      <c r="I54" s="102"/>
      <c r="J54" s="103"/>
    </row>
    <row r="55" spans="1:10" ht="30">
      <c r="A55" s="96" t="str">
        <f>Critères!$A54</f>
        <v>Présentation</v>
      </c>
      <c r="B55" s="98">
        <v>52</v>
      </c>
      <c r="C55" s="98" t="str">
        <f>Critères!B54</f>
        <v>8.7</v>
      </c>
      <c r="D55" s="98" t="str">
        <f>Critères!C54</f>
        <v>AA</v>
      </c>
      <c r="E55" s="99" t="str">
        <f>Critères!D54</f>
        <v>Dans chaque écran, les contenus additionnels apparaissant à la prise de focus ou au survol d’un composant d’interface sont-ils contrôlables par l’utilisateur (hors cas particuliers) ?</v>
      </c>
      <c r="F55" s="100" t="s">
        <v>13</v>
      </c>
      <c r="G55" s="101"/>
      <c r="H55" s="99"/>
      <c r="I55" s="102"/>
      <c r="J55" s="103"/>
    </row>
    <row r="56" spans="1:10">
      <c r="A56" s="96" t="str">
        <f>Critères!$A55</f>
        <v>Formulaires</v>
      </c>
      <c r="B56" s="98">
        <v>53</v>
      </c>
      <c r="C56" s="98" t="str">
        <f>Critères!B55</f>
        <v>9.1</v>
      </c>
      <c r="D56" s="98" t="str">
        <f>Critères!C55</f>
        <v>A</v>
      </c>
      <c r="E56" s="99" t="str">
        <f>Critères!D55</f>
        <v>Chaque champ de formulaire a-t-il une étiquette visible ?</v>
      </c>
      <c r="F56" s="100" t="s">
        <v>13</v>
      </c>
      <c r="G56" s="101"/>
      <c r="H56" s="99"/>
      <c r="I56" s="102"/>
      <c r="J56" s="103"/>
    </row>
    <row r="57" spans="1:10" ht="20">
      <c r="A57" s="96" t="str">
        <f>Critères!$A56</f>
        <v>Formulaires</v>
      </c>
      <c r="B57" s="98">
        <v>54</v>
      </c>
      <c r="C57" s="98" t="str">
        <f>Critères!B56</f>
        <v>9.2</v>
      </c>
      <c r="D57" s="98" t="str">
        <f>Critères!C56</f>
        <v>A</v>
      </c>
      <c r="E57" s="99" t="str">
        <f>Critères!D56</f>
        <v>Chaque champ de formulaire a-t-il une étiquette accessible aux technologies d’assistance ?</v>
      </c>
      <c r="F57" s="100" t="s">
        <v>13</v>
      </c>
      <c r="G57" s="101"/>
      <c r="H57" s="99"/>
      <c r="I57" s="102"/>
      <c r="J57" s="103"/>
    </row>
    <row r="58" spans="1:10" ht="20">
      <c r="A58" s="96" t="str">
        <f>Critères!$A57</f>
        <v>Formulaires</v>
      </c>
      <c r="B58" s="98">
        <v>55</v>
      </c>
      <c r="C58" s="98" t="str">
        <f>Critères!B57</f>
        <v>9.3</v>
      </c>
      <c r="D58" s="98" t="str">
        <f>Critères!C57</f>
        <v>A</v>
      </c>
      <c r="E58" s="99" t="str">
        <f>Critères!D57</f>
        <v>Chaque étiquette associée à un champ de formulaire est-elle pertinente ?</v>
      </c>
      <c r="F58" s="100" t="s">
        <v>13</v>
      </c>
      <c r="G58" s="101"/>
      <c r="H58" s="99"/>
      <c r="I58" s="102"/>
      <c r="J58" s="103"/>
    </row>
    <row r="59" spans="1:10" ht="20">
      <c r="A59" s="96" t="str">
        <f>Critères!$A58</f>
        <v>Formulaires</v>
      </c>
      <c r="B59" s="98">
        <v>56</v>
      </c>
      <c r="C59" s="98" t="str">
        <f>Critères!B58</f>
        <v>9.4</v>
      </c>
      <c r="D59" s="98" t="str">
        <f>Critères!C58</f>
        <v>A</v>
      </c>
      <c r="E59" s="99" t="str">
        <f>Critères!D58</f>
        <v>Chaque étiquette de champ et son champ associé sont-ils accolés ?</v>
      </c>
      <c r="F59" s="100" t="s">
        <v>13</v>
      </c>
      <c r="G59" s="101"/>
      <c r="H59" s="99"/>
      <c r="I59" s="102"/>
      <c r="J59" s="103"/>
    </row>
    <row r="60" spans="1:10" ht="20">
      <c r="A60" s="96" t="str">
        <f>Critères!$A59</f>
        <v>Formulaires</v>
      </c>
      <c r="B60" s="98">
        <v>57</v>
      </c>
      <c r="C60" s="98" t="str">
        <f>Critères!B59</f>
        <v>9.5</v>
      </c>
      <c r="D60" s="98" t="str">
        <f>Critères!C59</f>
        <v>A</v>
      </c>
      <c r="E60" s="99" t="str">
        <f>Critères!D59</f>
        <v>Dans chaque formulaire, l’intitulé de chaque bouton est-il pertinent ?</v>
      </c>
      <c r="F60" s="100" t="s">
        <v>13</v>
      </c>
      <c r="G60" s="101"/>
      <c r="H60" s="99"/>
      <c r="I60" s="102"/>
      <c r="J60" s="103"/>
    </row>
    <row r="61" spans="1:10" ht="20">
      <c r="A61" s="96" t="str">
        <f>Critères!$A60</f>
        <v>Formulaires</v>
      </c>
      <c r="B61" s="98">
        <v>58</v>
      </c>
      <c r="C61" s="98" t="str">
        <f>Critères!B60</f>
        <v>9.6</v>
      </c>
      <c r="D61" s="98" t="str">
        <f>Critères!C60</f>
        <v>A</v>
      </c>
      <c r="E61" s="99" t="str">
        <f>Critères!D60</f>
        <v>Dans chaque formulaire, les champs de même nature sont-ils identifiés, si nécessaire ?</v>
      </c>
      <c r="F61" s="100" t="s">
        <v>13</v>
      </c>
      <c r="G61" s="101"/>
      <c r="H61" s="99"/>
      <c r="I61" s="102"/>
      <c r="J61" s="103"/>
    </row>
    <row r="62" spans="1:10" ht="20">
      <c r="A62" s="96" t="str">
        <f>Critères!$A61</f>
        <v>Formulaires</v>
      </c>
      <c r="B62" s="98">
        <v>59</v>
      </c>
      <c r="C62" s="98" t="str">
        <f>Critères!B61</f>
        <v>9.7</v>
      </c>
      <c r="D62" s="98" t="str">
        <f>Critères!C61</f>
        <v>A</v>
      </c>
      <c r="E62" s="99" t="str">
        <f>Critères!D61</f>
        <v>Les champs de formulaire obligatoires sont-ils correctement identifiés (hors cas particuliers) ?</v>
      </c>
      <c r="F62" s="100" t="s">
        <v>13</v>
      </c>
      <c r="G62" s="101"/>
      <c r="H62" s="99"/>
      <c r="I62" s="102"/>
      <c r="J62" s="103"/>
    </row>
    <row r="63" spans="1:10" ht="30">
      <c r="A63" s="96" t="str">
        <f>Critères!$A62</f>
        <v>Formulaires</v>
      </c>
      <c r="B63" s="98">
        <v>60</v>
      </c>
      <c r="C63" s="98" t="str">
        <f>Critères!B62</f>
        <v>9.8</v>
      </c>
      <c r="D63" s="98" t="str">
        <f>Critères!C62</f>
        <v>A</v>
      </c>
      <c r="E63" s="99" t="str">
        <f>Critères!D62</f>
        <v>Pour chaque champ de formulaire qui attend un type de données et/ou un format spécifique, l’information correspondante est-elle disponible ?</v>
      </c>
      <c r="F63" s="100" t="s">
        <v>13</v>
      </c>
      <c r="G63" s="101"/>
      <c r="H63" s="99"/>
      <c r="I63" s="102"/>
      <c r="J63" s="103"/>
    </row>
    <row r="64" spans="1:10" ht="20">
      <c r="A64" s="96" t="str">
        <f>Critères!$A63</f>
        <v>Formulaires</v>
      </c>
      <c r="B64" s="98">
        <v>61</v>
      </c>
      <c r="C64" s="98" t="str">
        <f>Critères!B63</f>
        <v>9.9</v>
      </c>
      <c r="D64" s="98" t="str">
        <f>Critères!C63</f>
        <v>A</v>
      </c>
      <c r="E64" s="99" t="str">
        <f>Critères!D63</f>
        <v>Dans chaque formulaire, les erreurs de saisie sont-elles accessibles ?</v>
      </c>
      <c r="F64" s="100" t="s">
        <v>13</v>
      </c>
      <c r="G64" s="101"/>
      <c r="H64" s="99"/>
      <c r="I64" s="102"/>
      <c r="J64" s="103"/>
    </row>
    <row r="65" spans="1:10" ht="30">
      <c r="A65" s="96" t="str">
        <f>Critères!$A64</f>
        <v>Formulaires</v>
      </c>
      <c r="B65" s="98">
        <v>62</v>
      </c>
      <c r="C65" s="98" t="str">
        <f>Critères!B64</f>
        <v>9.10</v>
      </c>
      <c r="D65" s="98" t="str">
        <f>Critères!C64</f>
        <v>AA</v>
      </c>
      <c r="E65" s="99" t="str">
        <f>Critères!D64</f>
        <v>Dans chaque formulaire, le contrôle de saisie est-il accompagné, si nécessaire, de suggestions des types, formats de données ou valeurs attendus ?</v>
      </c>
      <c r="F65" s="100" t="s">
        <v>13</v>
      </c>
      <c r="G65" s="101"/>
      <c r="H65" s="99"/>
      <c r="I65" s="102"/>
      <c r="J65" s="103"/>
    </row>
    <row r="66" spans="1:10" ht="50">
      <c r="A66" s="96" t="str">
        <f>Critères!$A65</f>
        <v>Formulaires</v>
      </c>
      <c r="B66" s="98">
        <v>63</v>
      </c>
      <c r="C66" s="98" t="str">
        <f>Critères!B65</f>
        <v>9.11</v>
      </c>
      <c r="D66" s="98" t="str">
        <f>Critères!C65</f>
        <v>AA</v>
      </c>
      <c r="E66" s="99" t="str">
        <f>Critères!D65</f>
        <v>Pour chaque formulaire qui modifie ou supprime des données, ou qui transmet des réponses à un test ou à un examen, ou dont la validation a des conséquences financières ou juridiques, les données saisies peuvent-elles être modifiées, mises à jour ou récupérées par l’utilisateur ?</v>
      </c>
      <c r="F66" s="100" t="s">
        <v>13</v>
      </c>
      <c r="G66" s="101"/>
      <c r="H66" s="99"/>
      <c r="I66" s="102"/>
      <c r="J66" s="103"/>
    </row>
    <row r="67" spans="1:10" ht="20">
      <c r="A67" s="96" t="str">
        <f>Critères!$A66</f>
        <v>Formulaires</v>
      </c>
      <c r="B67" s="98">
        <v>64</v>
      </c>
      <c r="C67" s="98" t="str">
        <f>Critères!B66</f>
        <v>9.12</v>
      </c>
      <c r="D67" s="98" t="str">
        <f>Critères!C66</f>
        <v>AA</v>
      </c>
      <c r="E67" s="99" t="str">
        <f>Critères!D66</f>
        <v>Pour chaque champ qui attend une donnée personnelle de l’utilisateur, la saisie est-elle facilitée ?</v>
      </c>
      <c r="F67" s="100" t="s">
        <v>13</v>
      </c>
      <c r="G67" s="101"/>
      <c r="H67" s="99"/>
      <c r="I67" s="102"/>
      <c r="J67" s="103"/>
    </row>
    <row r="68" spans="1:10" ht="20">
      <c r="A68" s="96" t="str">
        <f>Critères!$A67</f>
        <v>Navigation</v>
      </c>
      <c r="B68" s="98">
        <v>65</v>
      </c>
      <c r="C68" s="98" t="str">
        <f>Critères!B67</f>
        <v>10.1</v>
      </c>
      <c r="D68" s="98" t="str">
        <f>Critères!C67</f>
        <v>A</v>
      </c>
      <c r="E68" s="99" t="str">
        <f>Critères!D67</f>
        <v>Dans chaque écran, l’ordre de tabulation au clavier est-il cohérent ?</v>
      </c>
      <c r="F68" s="100" t="s">
        <v>13</v>
      </c>
      <c r="G68" s="101"/>
      <c r="H68" s="99"/>
      <c r="I68" s="102"/>
      <c r="J68" s="103"/>
    </row>
    <row r="69" spans="1:10" ht="20">
      <c r="A69" s="96" t="str">
        <f>Critères!$A68</f>
        <v>Navigation</v>
      </c>
      <c r="B69" s="98">
        <v>66</v>
      </c>
      <c r="C69" s="98" t="str">
        <f>Critères!B68</f>
        <v>10.2</v>
      </c>
      <c r="D69" s="98" t="str">
        <f>Critères!C68</f>
        <v>A</v>
      </c>
      <c r="E69" s="99" t="str">
        <f>Critères!D68</f>
        <v>Dans chaque écran, l’ordre de restitution par les technologies d’assistance est-il cohérent ?</v>
      </c>
      <c r="F69" s="100" t="s">
        <v>13</v>
      </c>
      <c r="G69" s="101"/>
      <c r="H69" s="99"/>
      <c r="I69" s="102"/>
      <c r="J69" s="103"/>
    </row>
    <row r="70" spans="1:10" ht="20">
      <c r="A70" s="96" t="str">
        <f>Critères!$A69</f>
        <v>Navigation</v>
      </c>
      <c r="B70" s="98">
        <v>67</v>
      </c>
      <c r="C70" s="98" t="str">
        <f>Critères!B69</f>
        <v>10.3</v>
      </c>
      <c r="D70" s="98" t="str">
        <f>Critères!C69</f>
        <v>A</v>
      </c>
      <c r="E70" s="99" t="str">
        <f>Critères!D69</f>
        <v>Dans chaque écran, la navigation ne doit pas contenir de piège au clavier. Cette règle est-elle respectée ?</v>
      </c>
      <c r="F70" s="100" t="s">
        <v>13</v>
      </c>
      <c r="G70" s="101"/>
      <c r="H70" s="99"/>
      <c r="I70" s="102"/>
      <c r="J70" s="103"/>
    </row>
    <row r="71" spans="1:10" ht="30">
      <c r="A71" s="96" t="str">
        <f>Critères!$A70</f>
        <v>Navigation</v>
      </c>
      <c r="B71" s="98">
        <v>68</v>
      </c>
      <c r="C71" s="98" t="str">
        <f>Critères!B70</f>
        <v>10.4</v>
      </c>
      <c r="D71" s="98" t="str">
        <f>Critères!C70</f>
        <v>A</v>
      </c>
      <c r="E71" s="99" t="str">
        <f>Critères!D70</f>
        <v>Dans chaque écran, les raccourcis clavier n’utilisant qu’une seule touche (lettre minuscule ou majuscule, ponctuation, chiffre ou symbole) sont-ils contrôlables par l’utilisateur ?</v>
      </c>
      <c r="F71" s="100" t="s">
        <v>13</v>
      </c>
      <c r="G71" s="101"/>
      <c r="H71" s="99"/>
      <c r="I71" s="102"/>
      <c r="J71" s="103"/>
    </row>
    <row r="72" spans="1:10" ht="20">
      <c r="A72" s="96" t="str">
        <f>Critères!$A71</f>
        <v>Consultation</v>
      </c>
      <c r="B72" s="98">
        <v>69</v>
      </c>
      <c r="C72" s="98" t="str">
        <f>Critères!B71</f>
        <v>11.1</v>
      </c>
      <c r="D72" s="98" t="str">
        <f>Critères!C71</f>
        <v>A</v>
      </c>
      <c r="E72" s="99" t="str">
        <f>Critères!D71</f>
        <v>Pour chaque écran, l’utilisateur a-t-il le contrôle de chaque limite de temps modifiant le contenu (hors cas particuliers) ?</v>
      </c>
      <c r="F72" s="100" t="s">
        <v>13</v>
      </c>
      <c r="G72" s="101"/>
      <c r="H72" s="99"/>
      <c r="I72" s="102"/>
      <c r="J72" s="103"/>
    </row>
    <row r="73" spans="1:10" ht="20">
      <c r="A73" s="96" t="str">
        <f>Critères!$A72</f>
        <v>Consultation</v>
      </c>
      <c r="B73" s="98">
        <v>70</v>
      </c>
      <c r="C73" s="98" t="str">
        <f>Critères!B72</f>
        <v>11.2</v>
      </c>
      <c r="D73" s="98" t="str">
        <f>Critères!C72</f>
        <v>A</v>
      </c>
      <c r="E73" s="99" t="str">
        <f>Critères!D72</f>
        <v>Pour chaque écran, chaque procédé limitant le temps d’une session peut-il être arrêté ou supprimé (hors cas particuliers) ?</v>
      </c>
      <c r="F73" s="100" t="s">
        <v>13</v>
      </c>
      <c r="G73" s="101"/>
      <c r="H73" s="99"/>
      <c r="I73" s="102"/>
      <c r="J73" s="103"/>
    </row>
    <row r="74" spans="1:10" ht="30">
      <c r="A74" s="96" t="str">
        <f>Critères!$A73</f>
        <v>Consultation</v>
      </c>
      <c r="B74" s="98">
        <v>71</v>
      </c>
      <c r="C74" s="98" t="str">
        <f>Critères!B73</f>
        <v>11.3</v>
      </c>
      <c r="D74" s="98" t="str">
        <f>Critères!C73</f>
        <v>A</v>
      </c>
      <c r="E74" s="99" t="str">
        <f>Critères!D73</f>
        <v>Dans chaque écran, chaque document bureautique en téléchargement possède-t-il, si nécessaire, une version accessible (hors cas particuliers) ?</v>
      </c>
      <c r="F74" s="100" t="s">
        <v>13</v>
      </c>
      <c r="G74" s="101"/>
      <c r="H74" s="99"/>
      <c r="I74" s="102"/>
      <c r="J74" s="103"/>
    </row>
    <row r="75" spans="1:10" ht="30">
      <c r="A75" s="96" t="str">
        <f>Critères!$A74</f>
        <v>Consultation</v>
      </c>
      <c r="B75" s="98">
        <v>72</v>
      </c>
      <c r="C75" s="98" t="str">
        <f>Critères!B74</f>
        <v>11.4</v>
      </c>
      <c r="D75" s="98" t="str">
        <f>Critères!C74</f>
        <v>A</v>
      </c>
      <c r="E75" s="99" t="str">
        <f>Critères!D74</f>
        <v>Pour chaque document bureautique ayant une version accessible, cette version offre-t-elle la même information (hors cas particuliers) ?</v>
      </c>
      <c r="F75" s="100" t="s">
        <v>13</v>
      </c>
      <c r="G75" s="101"/>
      <c r="H75" s="99"/>
      <c r="I75" s="102"/>
      <c r="J75" s="103"/>
    </row>
    <row r="76" spans="1:10" ht="20">
      <c r="A76" s="96" t="str">
        <f>Critères!$A75</f>
        <v>Consultation</v>
      </c>
      <c r="B76" s="98">
        <v>73</v>
      </c>
      <c r="C76" s="98" t="str">
        <f>Critères!B75</f>
        <v>11.5</v>
      </c>
      <c r="D76" s="98" t="str">
        <f>Critères!C75</f>
        <v>A</v>
      </c>
      <c r="E76" s="99" t="str">
        <f>Critères!D75</f>
        <v>Dans chaque écran, chaque contenu cryptique (art ASCII, émoticon, syntaxe cryptique) a-t-il une alternative ?</v>
      </c>
      <c r="F76" s="100" t="s">
        <v>13</v>
      </c>
      <c r="G76" s="101"/>
      <c r="H76" s="99"/>
      <c r="I76" s="102"/>
      <c r="J76" s="103"/>
    </row>
    <row r="77" spans="1:10" ht="30">
      <c r="A77" s="96" t="str">
        <f>Critères!$A76</f>
        <v>Consultation</v>
      </c>
      <c r="B77" s="98">
        <v>74</v>
      </c>
      <c r="C77" s="98" t="str">
        <f>Critères!B76</f>
        <v>11.6</v>
      </c>
      <c r="D77" s="98" t="str">
        <f>Critères!C76</f>
        <v>A</v>
      </c>
      <c r="E77" s="99" t="str">
        <f>Critères!D76</f>
        <v>Dans chaque écran, pour chaque contenu cryptique (art ASCII, émoticône, syntaxe cryptique) ayant une alternative, cette alternative est-elle pertinente ?</v>
      </c>
      <c r="F77" s="100" t="s">
        <v>13</v>
      </c>
      <c r="G77" s="101"/>
      <c r="H77" s="99"/>
      <c r="I77" s="102"/>
      <c r="J77" s="103"/>
    </row>
    <row r="78" spans="1:10" ht="20">
      <c r="A78" s="96" t="str">
        <f>Critères!$A77</f>
        <v>Consultation</v>
      </c>
      <c r="B78" s="98">
        <v>75</v>
      </c>
      <c r="C78" s="98" t="str">
        <f>Critères!B77</f>
        <v>11.7</v>
      </c>
      <c r="D78" s="98" t="str">
        <f>Critères!C77</f>
        <v>A</v>
      </c>
      <c r="E78" s="99" t="str">
        <f>Critères!D77</f>
        <v>Dans chaque écran, les changements brusques de luminosité ou les effets de flash sont-ils correctement utilisés ?</v>
      </c>
      <c r="F78" s="100" t="s">
        <v>13</v>
      </c>
      <c r="G78" s="101"/>
      <c r="H78" s="99"/>
      <c r="I78" s="102"/>
      <c r="J78" s="103"/>
    </row>
    <row r="79" spans="1:10" ht="20">
      <c r="A79" s="96" t="str">
        <f>Critères!$A78</f>
        <v>Consultation</v>
      </c>
      <c r="B79" s="98">
        <v>76</v>
      </c>
      <c r="C79" s="98" t="str">
        <f>Critères!B78</f>
        <v>11.8</v>
      </c>
      <c r="D79" s="98" t="str">
        <f>Critères!C78</f>
        <v>A</v>
      </c>
      <c r="E79" s="99" t="str">
        <f>Critères!D78</f>
        <v>Dans chaque écran, chaque contenu en mouvement ou clignotant est-il contrôlable par l’utilisateur ?</v>
      </c>
      <c r="F79" s="100" t="s">
        <v>13</v>
      </c>
      <c r="G79" s="101"/>
      <c r="H79" s="99"/>
      <c r="I79" s="102"/>
      <c r="J79" s="103"/>
    </row>
    <row r="80" spans="1:10" ht="30">
      <c r="A80" s="96" t="str">
        <f>Critères!$A79</f>
        <v>Consultation</v>
      </c>
      <c r="B80" s="98">
        <v>77</v>
      </c>
      <c r="C80" s="98" t="str">
        <f>Critères!B79</f>
        <v>11.9</v>
      </c>
      <c r="D80" s="98" t="str">
        <f>Critères!C79</f>
        <v>AA</v>
      </c>
      <c r="E80" s="99" t="str">
        <f>Critères!D79</f>
        <v>Dans chaque écran, le contenu proposé est-il consultable quelle que soit l’orientation de l’écran (portrait ou paysage) (hors cas particuliers) ?</v>
      </c>
      <c r="F80" s="100" t="s">
        <v>13</v>
      </c>
      <c r="G80" s="101"/>
      <c r="H80" s="99"/>
      <c r="I80" s="102"/>
      <c r="J80" s="103"/>
    </row>
    <row r="81" spans="1:10" ht="30">
      <c r="A81" s="96" t="str">
        <f>Critères!$A80</f>
        <v>Consultation</v>
      </c>
      <c r="B81" s="98">
        <v>78</v>
      </c>
      <c r="C81" s="98" t="str">
        <f>Critères!B80</f>
        <v>11.10</v>
      </c>
      <c r="D81" s="98" t="str">
        <f>Critères!C80</f>
        <v>A</v>
      </c>
      <c r="E81" s="99" t="str">
        <f>Critères!D80</f>
        <v>Dans chaque écran, les fonctionnalités activables au moyen d’un geste complexe sont-elles activables au moyen d’un geste simple (hors cas particuliers) ?</v>
      </c>
      <c r="F81" s="100" t="s">
        <v>13</v>
      </c>
      <c r="G81" s="101"/>
      <c r="H81" s="99"/>
      <c r="I81" s="102"/>
      <c r="J81" s="103"/>
    </row>
    <row r="82" spans="1:10" ht="40">
      <c r="A82" s="96" t="str">
        <f>Critères!$A81</f>
        <v>Consultation</v>
      </c>
      <c r="B82" s="98">
        <v>79</v>
      </c>
      <c r="C82" s="98" t="str">
        <f>Critères!B81</f>
        <v>11.11</v>
      </c>
      <c r="D82" s="98" t="str">
        <f>Critères!C81</f>
        <v>A</v>
      </c>
      <c r="E82" s="99" t="str">
        <f>Critères!D81</f>
        <v>Dans chaque écran, les fonctionnalités activables par la réalisation d’actions simultanées sont-elles activables au moyen d’une action unique. Cette règle est-elle respectée (hors cas particuliers) ?</v>
      </c>
      <c r="F82" s="100" t="s">
        <v>13</v>
      </c>
      <c r="G82" s="101"/>
      <c r="H82" s="99"/>
      <c r="I82" s="102"/>
      <c r="J82" s="103"/>
    </row>
    <row r="83" spans="1:10" ht="30">
      <c r="A83" s="96" t="str">
        <f>Critères!$A82</f>
        <v>Consultation</v>
      </c>
      <c r="B83" s="98">
        <v>80</v>
      </c>
      <c r="C83" s="98" t="str">
        <f>Critères!B82</f>
        <v>11.12</v>
      </c>
      <c r="D83" s="98" t="str">
        <f>Critères!C82</f>
        <v>A</v>
      </c>
      <c r="E83" s="99" t="str">
        <f>Critères!D82</f>
        <v>Dans chaque écran, les actions déclenchées au moyen d’un dispositif de pointage sur un point unique de l’écran peuvent-elles faire l’objet d’une annulation (hors cas particuliers) ?</v>
      </c>
      <c r="F83" s="100" t="s">
        <v>13</v>
      </c>
      <c r="G83" s="101"/>
      <c r="H83" s="99"/>
      <c r="I83" s="102"/>
      <c r="J83" s="103"/>
    </row>
    <row r="84" spans="1:10" ht="30">
      <c r="A84" s="96" t="str">
        <f>Critères!$A83</f>
        <v>Consultation</v>
      </c>
      <c r="B84" s="98">
        <v>81</v>
      </c>
      <c r="C84" s="98" t="str">
        <f>Critères!B83</f>
        <v>11.13</v>
      </c>
      <c r="D84" s="98" t="str">
        <f>Critères!C83</f>
        <v>A</v>
      </c>
      <c r="E84" s="99" t="str">
        <f>Critères!D83</f>
        <v>Dans chaque écran, les fonctionnalités qui impliquent un mouvement de l’appareil ou vers l’appareil peuvent-elles être satisfaites de manière alternative (hors cas particuliers) ?</v>
      </c>
      <c r="F84" s="100" t="s">
        <v>13</v>
      </c>
      <c r="G84" s="101"/>
      <c r="H84" s="99"/>
      <c r="I84" s="102"/>
      <c r="J84" s="103"/>
    </row>
    <row r="85" spans="1:10" ht="40">
      <c r="A85" s="96" t="str">
        <f>Critères!$A84</f>
        <v>Consultation</v>
      </c>
      <c r="B85" s="98">
        <v>82</v>
      </c>
      <c r="C85" s="98" t="str">
        <f>Critères!B84</f>
        <v>11.14</v>
      </c>
      <c r="D85" s="98" t="str">
        <f>Critères!C84</f>
        <v>AA</v>
      </c>
      <c r="E85" s="99" t="str">
        <f>Critères!D84</f>
        <v>Pour chaque fonctionnalité de conversion d’un document, les informations relatives à l’accessibilité disponibles dans le document source sont-elles conservées dans le document de destination (hors cas particuliers) ?</v>
      </c>
      <c r="F85" s="100" t="s">
        <v>13</v>
      </c>
      <c r="G85" s="101"/>
      <c r="H85" s="99"/>
      <c r="I85" s="102"/>
      <c r="J85" s="103"/>
    </row>
    <row r="86" spans="1:10" ht="30">
      <c r="A86" s="96" t="str">
        <f>Critères!$A85</f>
        <v>Consultation</v>
      </c>
      <c r="B86" s="98">
        <v>83</v>
      </c>
      <c r="C86" s="98" t="str">
        <f>Critères!B85</f>
        <v>11.15</v>
      </c>
      <c r="D86" s="98" t="str">
        <f>Critères!C85</f>
        <v>A</v>
      </c>
      <c r="E86" s="99" t="str">
        <f>Critères!D85</f>
        <v>Chaque fonctionnalité d’identification ou de contrôle qui repose sur l’utilisation de caractéristiques biologiques de l’utilisateur dispose-t-elle d’une méthode alternative ?</v>
      </c>
      <c r="F86" s="100" t="s">
        <v>13</v>
      </c>
      <c r="G86" s="101"/>
      <c r="H86" s="99"/>
      <c r="I86" s="102"/>
      <c r="J86" s="103"/>
    </row>
    <row r="87" spans="1:10" ht="30">
      <c r="A87" s="96" t="str">
        <f>Critères!$A86</f>
        <v>Consultation</v>
      </c>
      <c r="B87" s="98">
        <v>84</v>
      </c>
      <c r="C87" s="98" t="str">
        <f>Critères!B86</f>
        <v>11.16</v>
      </c>
      <c r="D87" s="98" t="str">
        <f>Critères!C86</f>
        <v>A</v>
      </c>
      <c r="E87" s="99" t="str">
        <f>Critères!D86</f>
        <v>Pour chaque application qui intègre une fonctionnalité de répétition des touches, la répétition est-elle ajustable (hors cas particuliers) ?</v>
      </c>
      <c r="F87" s="100" t="s">
        <v>13</v>
      </c>
      <c r="G87" s="101"/>
      <c r="H87" s="99"/>
      <c r="I87" s="102"/>
      <c r="J87" s="103"/>
    </row>
    <row r="88" spans="1:10" ht="30">
      <c r="A88" s="96" t="str">
        <f>Critères!$A87</f>
        <v>Documentation et fonctionnalités d'accessibilité</v>
      </c>
      <c r="B88" s="98">
        <v>85</v>
      </c>
      <c r="C88" s="98" t="str">
        <f>Critères!B87</f>
        <v>12.1</v>
      </c>
      <c r="D88" s="98" t="str">
        <f>Critères!C87</f>
        <v>AA</v>
      </c>
      <c r="E88" s="99" t="str">
        <f>Critères!D87</f>
        <v>La documentation de l’application décrit-elle les fonctionnalités d’accessibilité disponibles et les informations relatives à la compatibilité avec l’accessibilité ?</v>
      </c>
      <c r="F88" s="100" t="s">
        <v>13</v>
      </c>
      <c r="G88" s="101"/>
      <c r="H88" s="99"/>
      <c r="I88" s="102"/>
      <c r="J88" s="103"/>
    </row>
    <row r="89" spans="1:10" ht="40">
      <c r="A89" s="96" t="str">
        <f>Critères!$A88</f>
        <v>Documentation et fonctionnalités d'accessibilité</v>
      </c>
      <c r="B89" s="98">
        <v>86</v>
      </c>
      <c r="C89" s="98" t="str">
        <f>Critères!B88</f>
        <v>12.2</v>
      </c>
      <c r="D89" s="98" t="str">
        <f>Critères!C88</f>
        <v>A</v>
      </c>
      <c r="E89" s="99" t="str">
        <f>Critères!D88</f>
        <v>Pour chaque fonctionnalité d’accessibilité décrite dans la documentation, le mécanisme qui permet de l’activer répond aux besoins d’accessibilité des utilisateurs concernés. Cette règle est-elle respectée (hors cas particuliers) ?</v>
      </c>
      <c r="F89" s="100" t="s">
        <v>13</v>
      </c>
      <c r="G89" s="101"/>
      <c r="H89" s="99"/>
      <c r="I89" s="102"/>
      <c r="J89" s="103"/>
    </row>
    <row r="90" spans="1:10" ht="30">
      <c r="A90" s="96" t="str">
        <f>Critères!$A89</f>
        <v>Documentation et fonctionnalités d'accessibilité</v>
      </c>
      <c r="B90" s="98">
        <v>87</v>
      </c>
      <c r="C90" s="98" t="str">
        <f>Critères!B89</f>
        <v>12.3</v>
      </c>
      <c r="D90" s="98" t="str">
        <f>Critères!C89</f>
        <v>A</v>
      </c>
      <c r="E90" s="99" t="str">
        <f>Critères!D89</f>
        <v>L’application ne perturbe pas les fonctionnalités d’accessibilité de la plateforme. Cette règle est-elle respectée ?</v>
      </c>
      <c r="F90" s="100" t="s">
        <v>13</v>
      </c>
      <c r="G90" s="101"/>
      <c r="H90" s="99"/>
      <c r="I90" s="102"/>
      <c r="J90" s="103"/>
    </row>
    <row r="91" spans="1:10" ht="30">
      <c r="A91" s="96" t="str">
        <f>Critères!$A90</f>
        <v>Documentation et fonctionnalités d'accessibilité</v>
      </c>
      <c r="B91" s="98">
        <v>88</v>
      </c>
      <c r="C91" s="98" t="str">
        <f>Critères!B90</f>
        <v>12.4</v>
      </c>
      <c r="D91" s="98" t="str">
        <f>Critères!C90</f>
        <v>A</v>
      </c>
      <c r="E91" s="99" t="str">
        <f>Critères!D90</f>
        <v>La documentation de l’application est-elle conforme aux règles d’accessibilité numérique ?</v>
      </c>
      <c r="F91" s="100" t="s">
        <v>13</v>
      </c>
      <c r="G91" s="101"/>
      <c r="H91" s="99"/>
      <c r="I91" s="102"/>
      <c r="J91" s="103"/>
    </row>
    <row r="92" spans="1:10" ht="30">
      <c r="A92" s="96" t="str">
        <f>Critères!$A91</f>
        <v>Outils d'édition</v>
      </c>
      <c r="B92" s="98">
        <v>89</v>
      </c>
      <c r="C92" s="98" t="str">
        <f>Critères!B91</f>
        <v>13.1</v>
      </c>
      <c r="D92" s="98" t="str">
        <f>Critères!C91</f>
        <v>A</v>
      </c>
      <c r="E92" s="99" t="str">
        <f>Critères!D91</f>
        <v>Chaque outil d’édition permet-il de définir les informations d’accessibilité nécessaires pour créer un contenu conforme aux règles d’accessibilité numérique ?</v>
      </c>
      <c r="F92" s="100" t="s">
        <v>13</v>
      </c>
      <c r="G92" s="101"/>
      <c r="H92" s="99"/>
      <c r="I92" s="102"/>
      <c r="J92" s="103"/>
    </row>
    <row r="93" spans="1:10" ht="30">
      <c r="A93" s="96" t="str">
        <f>Critères!$A92</f>
        <v>Outils d'édition</v>
      </c>
      <c r="B93" s="98">
        <v>90</v>
      </c>
      <c r="C93" s="98" t="str">
        <f>Critères!B92</f>
        <v>13.2</v>
      </c>
      <c r="D93" s="98" t="str">
        <f>Critères!C92</f>
        <v>A</v>
      </c>
      <c r="E93" s="99" t="str">
        <f>Critères!D92</f>
        <v>Chaque outil d’édition met-il à disposition des aides à la création de contenus conformes aux règles d’accessibilité numérique ?</v>
      </c>
      <c r="F93" s="100" t="s">
        <v>13</v>
      </c>
      <c r="G93" s="101"/>
      <c r="H93" s="99"/>
      <c r="I93" s="102"/>
      <c r="J93" s="103"/>
    </row>
    <row r="94" spans="1:10" ht="30">
      <c r="A94" s="96" t="str">
        <f>Critères!$A93</f>
        <v>Outils d'édition</v>
      </c>
      <c r="B94" s="98">
        <v>91</v>
      </c>
      <c r="C94" s="98" t="str">
        <f>Critères!B93</f>
        <v>13.3</v>
      </c>
      <c r="D94" s="98" t="str">
        <f>Critères!C93</f>
        <v>A</v>
      </c>
      <c r="E94" s="99" t="str">
        <f>Critères!D93</f>
        <v>Le contenu généré par chaque transformation des contenus est-il conforme aux règles d’accessibilité numérique (hors cas particuliers) ?</v>
      </c>
      <c r="F94" s="100" t="s">
        <v>13</v>
      </c>
      <c r="G94" s="101"/>
      <c r="H94" s="99"/>
      <c r="I94" s="102"/>
      <c r="J94" s="103"/>
    </row>
    <row r="95" spans="1:10" ht="30">
      <c r="A95" s="96" t="str">
        <f>Critères!$A94</f>
        <v>Outils d'édition</v>
      </c>
      <c r="B95" s="98">
        <v>92</v>
      </c>
      <c r="C95" s="98" t="str">
        <f>Critères!B94</f>
        <v>13.4</v>
      </c>
      <c r="D95" s="98" t="str">
        <f>Critères!C94</f>
        <v>AA</v>
      </c>
      <c r="E95" s="99" t="str">
        <f>Critères!D94</f>
        <v>Pour chaque erreur d’accessibilité relevée par un test d’accessibilité automatique ou semi-automatique, l’outil d’édition fournit-il des suggestions de réparation ?</v>
      </c>
      <c r="F95" s="100" t="s">
        <v>13</v>
      </c>
      <c r="G95" s="101"/>
      <c r="H95" s="99"/>
      <c r="I95" s="102"/>
      <c r="J95" s="103"/>
    </row>
    <row r="96" spans="1:10" ht="30">
      <c r="A96" s="96" t="str">
        <f>Critères!$A95</f>
        <v>Outils d'édition</v>
      </c>
      <c r="B96" s="98">
        <v>93</v>
      </c>
      <c r="C96" s="98" t="str">
        <f>Critères!B95</f>
        <v>13.5</v>
      </c>
      <c r="D96" s="98" t="str">
        <f>Critères!C95</f>
        <v>A</v>
      </c>
      <c r="E96" s="99" t="str">
        <f>Critères!D95</f>
        <v>Pour chaque ensemble de gabarits, un gabarit au moins permet de répondre aux règles d’accessibilité numérique. Cette règle est-elle respectée ?</v>
      </c>
      <c r="F96" s="100" t="s">
        <v>13</v>
      </c>
      <c r="G96" s="101"/>
      <c r="H96" s="99"/>
      <c r="I96" s="102"/>
      <c r="J96" s="103"/>
    </row>
    <row r="97" spans="1:10" ht="20">
      <c r="A97" s="96" t="str">
        <f>Critères!$A96</f>
        <v>Outils d'édition</v>
      </c>
      <c r="B97" s="98">
        <v>94</v>
      </c>
      <c r="C97" s="98" t="str">
        <f>Critères!B96</f>
        <v>13.6</v>
      </c>
      <c r="D97" s="98" t="str">
        <f>Critères!C96</f>
        <v>A</v>
      </c>
      <c r="E97" s="99" t="str">
        <f>Critères!D96</f>
        <v>Chaque gabarit qui permet de répondre aux règles d’accessibilité numérique est-il clairement identifiable ?</v>
      </c>
      <c r="F97" s="100" t="s">
        <v>13</v>
      </c>
      <c r="G97" s="101"/>
      <c r="H97" s="99"/>
      <c r="I97" s="102"/>
      <c r="J97" s="103"/>
    </row>
    <row r="98" spans="1:10" ht="30">
      <c r="A98" s="96" t="str">
        <f>Critères!$A97</f>
        <v>Services d'assistance</v>
      </c>
      <c r="B98" s="98">
        <v>95</v>
      </c>
      <c r="C98" s="98" t="str">
        <f>Critères!B97</f>
        <v>14.1</v>
      </c>
      <c r="D98" s="98" t="str">
        <f>Critères!C97</f>
        <v>AA</v>
      </c>
      <c r="E98" s="99" t="str">
        <f>Critères!D97</f>
        <v>Chaque service d’assistance fournit-il des informations relatives aux fonctionnalités d’accessibilité et à la compatibilité avec l’accessibilité, décrites dans la documentation ?</v>
      </c>
      <c r="F98" s="100" t="s">
        <v>13</v>
      </c>
      <c r="G98" s="101"/>
      <c r="H98" s="99"/>
      <c r="I98" s="102"/>
      <c r="J98" s="103"/>
    </row>
    <row r="99" spans="1:10" ht="30">
      <c r="A99" s="96" t="str">
        <f>Critères!$A98</f>
        <v>Services d'assistance</v>
      </c>
      <c r="B99" s="98">
        <v>96</v>
      </c>
      <c r="C99" s="98" t="str">
        <f>Critères!B98</f>
        <v>14.2</v>
      </c>
      <c r="D99" s="98" t="str">
        <f>Critères!C98</f>
        <v>A</v>
      </c>
      <c r="E99" s="99" t="str">
        <f>Critères!D98</f>
        <v>Le service d’assistance répond aux besoins de communication des personnes handicapées directement ou par l’intermédiaire d’un service de relais. Cette règle est-elle respectée ?</v>
      </c>
      <c r="F99" s="100" t="s">
        <v>13</v>
      </c>
      <c r="G99" s="101"/>
      <c r="H99" s="99"/>
      <c r="I99" s="102"/>
      <c r="J99" s="103"/>
    </row>
    <row r="100" spans="1:10" ht="20">
      <c r="A100" s="96" t="str">
        <f>Critères!$A99</f>
        <v>Services d'assistance</v>
      </c>
      <c r="B100" s="98">
        <v>97</v>
      </c>
      <c r="C100" s="98" t="str">
        <f>Critères!B99</f>
        <v>14.3</v>
      </c>
      <c r="D100" s="98" t="str">
        <f>Critères!C99</f>
        <v>A</v>
      </c>
      <c r="E100" s="99" t="str">
        <f>Critères!D99</f>
        <v>La documentation fournie par le service d’assistance est-elle conforme aux règles d’accessibilité numérique ?</v>
      </c>
      <c r="F100" s="100" t="s">
        <v>13</v>
      </c>
      <c r="G100" s="101"/>
      <c r="H100" s="99"/>
      <c r="I100" s="102"/>
      <c r="J100" s="103"/>
    </row>
    <row r="101" spans="1:10" ht="40">
      <c r="A101" s="96" t="str">
        <f>Critères!$A100</f>
        <v>Communication en temps réel</v>
      </c>
      <c r="B101" s="98">
        <v>98</v>
      </c>
      <c r="C101" s="98" t="str">
        <f>Critères!B100</f>
        <v>15.1</v>
      </c>
      <c r="D101" s="98" t="str">
        <f>Critères!C100</f>
        <v>A</v>
      </c>
      <c r="E101" s="99" t="str">
        <f>Critères!D100</f>
        <v>Pour chaque application de communication orale bidirectionnelle, l’application est-elle capable d’encoder et de décoder cette communication avec une gamme de fréquences dont la limite supérieure est de 7 000 Hz au moins ?</v>
      </c>
      <c r="F101" s="100" t="s">
        <v>13</v>
      </c>
      <c r="G101" s="101"/>
      <c r="H101" s="99"/>
      <c r="I101" s="102"/>
      <c r="J101" s="103"/>
    </row>
    <row r="102" spans="1:10" ht="30">
      <c r="A102" s="96" t="str">
        <f>Critères!$A101</f>
        <v>Communication en temps réel</v>
      </c>
      <c r="B102" s="98">
        <v>99</v>
      </c>
      <c r="C102" s="98" t="str">
        <f>Critères!B101</f>
        <v>15.2</v>
      </c>
      <c r="D102" s="98" t="str">
        <f>Critères!C101</f>
        <v>A</v>
      </c>
      <c r="E102" s="99" t="str">
        <f>Critères!D101</f>
        <v>Chaque application qui permet une communication orale bidirectionnelle dispose-t-elle d’une fonctionnalité de communication écrite en temps réel ?</v>
      </c>
      <c r="F102" s="100" t="s">
        <v>13</v>
      </c>
      <c r="G102" s="101"/>
      <c r="H102" s="99"/>
      <c r="I102" s="102"/>
      <c r="J102" s="103"/>
    </row>
    <row r="103" spans="1:10" ht="30">
      <c r="A103" s="96" t="str">
        <f>Critères!$A102</f>
        <v>Communication en temps réel</v>
      </c>
      <c r="B103" s="98">
        <v>100</v>
      </c>
      <c r="C103" s="98" t="str">
        <f>Critères!B102</f>
        <v>15.3</v>
      </c>
      <c r="D103" s="98" t="str">
        <f>Critères!C102</f>
        <v>A</v>
      </c>
      <c r="E103" s="99" t="str">
        <f>Critères!D102</f>
        <v>Pour chaque application qui permet une communication orale bidirectionnelle et écrite en temps réel, les deux modes sont-ils utilisables simultanément ?</v>
      </c>
      <c r="F103" s="100" t="s">
        <v>13</v>
      </c>
      <c r="G103" s="101"/>
      <c r="H103" s="99"/>
      <c r="I103" s="102"/>
      <c r="J103" s="103"/>
    </row>
    <row r="104" spans="1:10" ht="30">
      <c r="A104" s="96" t="str">
        <f>Critères!$A103</f>
        <v>Communication en temps réel</v>
      </c>
      <c r="B104" s="98">
        <v>101</v>
      </c>
      <c r="C104" s="98" t="str">
        <f>Critères!B103</f>
        <v>15.4</v>
      </c>
      <c r="D104" s="98" t="str">
        <f>Critères!C103</f>
        <v>A</v>
      </c>
      <c r="E104" s="99" t="str">
        <f>Critères!D103</f>
        <v>Pour chaque fonctionnalité de communication écrite en temps réel, les messages peuvent-ils être identifiés (hors cas particuliers) ?</v>
      </c>
      <c r="F104" s="100" t="s">
        <v>13</v>
      </c>
      <c r="G104" s="101"/>
      <c r="H104" s="99"/>
      <c r="I104" s="102"/>
      <c r="J104" s="103"/>
    </row>
    <row r="105" spans="1:10" ht="30">
      <c r="A105" s="96" t="str">
        <f>Critères!$A104</f>
        <v>Communication en temps réel</v>
      </c>
      <c r="B105" s="98">
        <v>102</v>
      </c>
      <c r="C105" s="98" t="str">
        <f>Critères!B104</f>
        <v>15.5</v>
      </c>
      <c r="D105" s="98" t="str">
        <f>Critères!C104</f>
        <v>A</v>
      </c>
      <c r="E105" s="99" t="str">
        <f>Critères!D104</f>
        <v>Pour chaque application de communication orale bidirectionnelle, un indicateur visuel de l’activité orale est-il présent ?</v>
      </c>
      <c r="F105" s="100" t="s">
        <v>13</v>
      </c>
      <c r="G105" s="101"/>
      <c r="H105" s="99"/>
      <c r="I105" s="102"/>
      <c r="J105" s="103"/>
    </row>
    <row r="106" spans="1:10" ht="40">
      <c r="A106" s="96" t="str">
        <f>Critères!$A105</f>
        <v>Communication en temps réel</v>
      </c>
      <c r="B106" s="98">
        <v>103</v>
      </c>
      <c r="C106" s="98" t="str">
        <f>Critères!B105</f>
        <v>15.6</v>
      </c>
      <c r="D106" s="98" t="str">
        <f>Critères!C105</f>
        <v>A</v>
      </c>
      <c r="E106" s="99" t="str">
        <f>Critères!D105</f>
        <v>Chaque application de communication écrite en temps réel qui peut interagir avec d’autres applications de communication écrite en temps réel respecte-t-elle les règles d’interopérabilité en vigueur ?</v>
      </c>
      <c r="F106" s="100" t="s">
        <v>13</v>
      </c>
      <c r="G106" s="101"/>
      <c r="H106" s="99"/>
      <c r="I106" s="102"/>
      <c r="J106" s="103"/>
    </row>
    <row r="107" spans="1:10" ht="30">
      <c r="A107" s="96" t="str">
        <f>Critères!$A106</f>
        <v>Communication en temps réel</v>
      </c>
      <c r="B107" s="98">
        <v>104</v>
      </c>
      <c r="C107" s="98" t="str">
        <f>Critères!B106</f>
        <v>15.7</v>
      </c>
      <c r="D107" s="98" t="str">
        <f>Critères!C106</f>
        <v>AA</v>
      </c>
      <c r="E107" s="99" t="str">
        <f>Critères!D106</f>
        <v>Pour chaque application qui permet une communication écrite en temps réel, le délai de transmission de chaque unité de saisie est de 500ms ou moins. Cette règle est-elle respectée ?</v>
      </c>
      <c r="F107" s="100" t="s">
        <v>13</v>
      </c>
      <c r="G107" s="101"/>
      <c r="H107" s="99"/>
      <c r="I107" s="102"/>
      <c r="J107" s="103"/>
    </row>
    <row r="108" spans="1:10" ht="20">
      <c r="A108" s="96" t="str">
        <f>Critères!$A107</f>
        <v>Communication en temps réel</v>
      </c>
      <c r="B108" s="98">
        <v>105</v>
      </c>
      <c r="C108" s="98" t="str">
        <f>Critères!B107</f>
        <v>15.8</v>
      </c>
      <c r="D108" s="98" t="str">
        <f>Critères!C107</f>
        <v>A</v>
      </c>
      <c r="E108" s="99" t="str">
        <f>Critères!D107</f>
        <v>Pour chaque application de télécommunication, l’identification de l’interlocuteur qui initie un appel est-elle accessible ?</v>
      </c>
      <c r="F108" s="100" t="s">
        <v>13</v>
      </c>
      <c r="G108" s="101"/>
      <c r="H108" s="99"/>
      <c r="I108" s="102"/>
      <c r="J108" s="103"/>
    </row>
    <row r="109" spans="1:10" ht="40">
      <c r="A109" s="96" t="str">
        <f>Critères!$A108</f>
        <v>Communication en temps réel</v>
      </c>
      <c r="B109" s="98">
        <v>106</v>
      </c>
      <c r="C109" s="98" t="str">
        <f>Critères!B108</f>
        <v>15.9</v>
      </c>
      <c r="D109" s="98" t="str">
        <f>Critères!C108</f>
        <v>A</v>
      </c>
      <c r="E109" s="99" t="str">
        <f>Critères!D108</f>
        <v>Pour chaque application de communication orale bidirectionnelle qui permet d’identifier l’activité d’un interlocuteur oralisant, il est possible d’identifier l’activité d’un interlocuteur signant. Cette règle est-elle respectée ?</v>
      </c>
      <c r="F109" s="100" t="s">
        <v>13</v>
      </c>
      <c r="G109" s="110"/>
      <c r="H109" s="111"/>
      <c r="I109" s="112"/>
      <c r="J109" s="113"/>
    </row>
    <row r="110" spans="1:10" ht="30">
      <c r="A110" s="96" t="str">
        <f>Critères!$A109</f>
        <v>Communication en temps réel</v>
      </c>
      <c r="B110" s="98">
        <v>107</v>
      </c>
      <c r="C110" s="98" t="str">
        <f>Critères!B109</f>
        <v>15.10</v>
      </c>
      <c r="D110" s="98" t="str">
        <f>Critères!C109</f>
        <v>A</v>
      </c>
      <c r="E110" s="99" t="str">
        <f>Critères!D109</f>
        <v>Pour chaque application de communication orale bidirectionnelle qui dispose de fonctionnalités vocales, celles-ci sont-elles utilisables sans la nécessité d’écouter ou parler ?</v>
      </c>
      <c r="F110" s="109" t="s">
        <v>13</v>
      </c>
      <c r="G110" s="110"/>
      <c r="H110" s="113"/>
      <c r="I110" s="113"/>
      <c r="J110" s="113"/>
    </row>
    <row r="111" spans="1:10" ht="30">
      <c r="A111" s="96" t="str">
        <f>Critères!$A110</f>
        <v>Communication en temps réel</v>
      </c>
      <c r="B111" s="98">
        <v>109</v>
      </c>
      <c r="C111" s="98" t="str">
        <f>Critères!B110</f>
        <v>15.11</v>
      </c>
      <c r="D111" s="98" t="str">
        <f>Critères!C110</f>
        <v>AA</v>
      </c>
      <c r="E111" s="99" t="str">
        <f>Critères!D110</f>
        <v>Pour chaque application de communication orale bidirectionnelle qui dispose d’une vidéo en temps réel, la qualité de la vidéo est-elle suffisante ?</v>
      </c>
      <c r="F111" s="109" t="s">
        <v>13</v>
      </c>
      <c r="G111" s="101"/>
      <c r="H111" s="103"/>
      <c r="I111" s="103"/>
      <c r="J111" s="103"/>
    </row>
  </sheetData>
  <autoFilter ref="A3:M157" xr:uid="{00000000-0009-0000-0000-000004000000}"/>
  <mergeCells count="4">
    <mergeCell ref="A1:D1"/>
    <mergeCell ref="A2:D2"/>
    <mergeCell ref="E1:I1"/>
    <mergeCell ref="E2:I2"/>
  </mergeCells>
  <conditionalFormatting sqref="F4:F111">
    <cfRule type="cellIs" dxfId="95" priority="3" operator="equal">
      <formula>"c"</formula>
    </cfRule>
    <cfRule type="cellIs" dxfId="94" priority="4" operator="equal">
      <formula>"nc"</formula>
    </cfRule>
    <cfRule type="cellIs" dxfId="93" priority="5" operator="equal">
      <formula>"na"</formula>
    </cfRule>
    <cfRule type="cellIs" dxfId="92" priority="6" operator="equal">
      <formula>"nt"</formula>
    </cfRule>
  </conditionalFormatting>
  <conditionalFormatting sqref="G4:G111">
    <cfRule type="cellIs" dxfId="91" priority="1" operator="equal">
      <formula>"D"</formula>
    </cfRule>
    <cfRule type="cellIs" dxfId="90" priority="2" operator="equal">
      <formula>"E"</formula>
    </cfRule>
  </conditionalFormatting>
  <pageMargins left="0.7" right="0.7" top="0.75" bottom="0.75" header="0.3" footer="0.3"/>
  <pageSetup paperSize="9" orientation="landscape" horizontalDpi="4294967293" verticalDpi="4294967293" r:id="rId1"/>
  <extLst>
    <ext xmlns:x14="http://schemas.microsoft.com/office/spreadsheetml/2009/9/main" uri="{CCE6A557-97BC-4b89-ADB6-D9C93CAAB3DF}">
      <x14:dataValidations xmlns:xm="http://schemas.microsoft.com/office/excel/2006/main" count="1">
        <x14:dataValidation type="list" allowBlank="1" showInputMessage="1" showErrorMessage="1" xr:uid="{C8DB506A-3295-CA46-A9BB-E3747C2B41E6}">
          <x14:formula1>
            <xm:f>BaseDeCalcul!$AH$7:$AH$10</xm:f>
          </x14:formula1>
          <xm:sqref>F4:F111</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0DB420-E1C8-4F8D-8909-EBED8FC80BDE}">
  <dimension ref="A1:K111"/>
  <sheetViews>
    <sheetView zoomScale="115" zoomScaleNormal="115" workbookViewId="0">
      <selection activeCell="H7" sqref="H7"/>
    </sheetView>
  </sheetViews>
  <sheetFormatPr defaultColWidth="8.453125" defaultRowHeight="14"/>
  <cols>
    <col min="1" max="1" width="13.26953125" style="92" bestFit="1" customWidth="1"/>
    <col min="2" max="2" width="7.453125" style="105" hidden="1" customWidth="1"/>
    <col min="3" max="3" width="6.1796875" style="105" customWidth="1"/>
    <col min="4" max="4" width="4.453125" style="105" customWidth="1"/>
    <col min="5" max="5" width="42.26953125" style="94" customWidth="1"/>
    <col min="6" max="6" width="5.1796875" style="94" customWidth="1"/>
    <col min="7" max="7" width="5.453125" style="94" customWidth="1"/>
    <col min="8" max="8" width="66" style="94" customWidth="1"/>
    <col min="9" max="9" width="26.1796875" style="94" bestFit="1" customWidth="1"/>
    <col min="10" max="10" width="16" style="94" bestFit="1" customWidth="1"/>
    <col min="11" max="11" width="8.453125" style="94"/>
    <col min="12" max="16384" width="8.453125" style="92"/>
  </cols>
  <sheetData>
    <row r="1" spans="1:11">
      <c r="A1" s="160" t="s">
        <v>88</v>
      </c>
      <c r="B1" s="160"/>
      <c r="C1" s="160"/>
      <c r="D1" s="160"/>
      <c r="E1" s="161" t="str">
        <f ca="1">IF(LOOKUP(J1,Échantillon!A13:A71,Échantillon!B13:B71)&lt;&gt;0,LOOKUP(J1,Échantillon!A13:A71,Échantillon!B13:B71),"-")</f>
        <v>E06</v>
      </c>
      <c r="F1" s="161"/>
      <c r="G1" s="161"/>
      <c r="H1" s="161"/>
      <c r="I1" s="161"/>
      <c r="J1" s="91" t="str">
        <f ca="1">IFERROR(RIGHT(CELL("nomfichier",$A$2),LEN(CELL("nomfichier",$A$2))-SEARCH("]",CELL("nomfichier",$A$2))), RIGHT(CELL("filename",$A$2),LEN(CELL("filename",$A$2))-SEARCH("]",CELL("filename",$A$2))))</f>
        <v>E06</v>
      </c>
      <c r="K1" s="92"/>
    </row>
    <row r="2" spans="1:11">
      <c r="A2" s="162" t="s">
        <v>109</v>
      </c>
      <c r="B2" s="162"/>
      <c r="C2" s="162"/>
      <c r="D2" s="162"/>
      <c r="E2" s="163" t="str">
        <f ca="1">IF(LOOKUP(J1,Échantillon!A13:A71,Échantillon!C13:C71)&lt;&gt;0,LOOKUP(J1,Échantillon!A13:A71,Échantillon!C13:C71),"-")</f>
        <v>-</v>
      </c>
      <c r="F2" s="163"/>
      <c r="G2" s="163"/>
      <c r="H2" s="163"/>
      <c r="I2" s="163"/>
      <c r="J2" s="93"/>
    </row>
    <row r="3" spans="1:11" s="97" customFormat="1" ht="41">
      <c r="A3" s="95" t="s">
        <v>9</v>
      </c>
      <c r="B3" s="95" t="s">
        <v>42</v>
      </c>
      <c r="C3" s="95" t="s">
        <v>50</v>
      </c>
      <c r="D3" s="95" t="s">
        <v>51</v>
      </c>
      <c r="E3" s="96" t="s">
        <v>52</v>
      </c>
      <c r="F3" s="95" t="s">
        <v>10</v>
      </c>
      <c r="G3" s="95" t="s">
        <v>11</v>
      </c>
      <c r="H3" s="96" t="s">
        <v>12</v>
      </c>
      <c r="I3" s="96" t="s">
        <v>318</v>
      </c>
      <c r="J3" s="96" t="s">
        <v>29</v>
      </c>
    </row>
    <row r="4" spans="1:11" s="94" customFormat="1" ht="20">
      <c r="A4" s="96" t="str">
        <f>Critères!$A3</f>
        <v>Eléments graphiques</v>
      </c>
      <c r="B4" s="98">
        <v>1</v>
      </c>
      <c r="C4" s="98" t="str">
        <f>Critères!B3</f>
        <v>1.1</v>
      </c>
      <c r="D4" s="98" t="str">
        <f>Critères!C3</f>
        <v>A</v>
      </c>
      <c r="E4" s="99" t="str">
        <f>Critères!D3</f>
        <v>Chaque élément graphique de décoration est-il ignoré par les technologies d’assistance ?</v>
      </c>
      <c r="F4" s="100" t="s">
        <v>13</v>
      </c>
      <c r="G4" s="101"/>
      <c r="H4" s="99"/>
      <c r="I4" s="102"/>
      <c r="J4" s="106"/>
    </row>
    <row r="5" spans="1:11" s="94" customFormat="1" ht="20">
      <c r="A5" s="96" t="str">
        <f>Critères!$A4</f>
        <v>Eléments graphiques</v>
      </c>
      <c r="B5" s="98">
        <v>2</v>
      </c>
      <c r="C5" s="98" t="str">
        <f>Critères!B4</f>
        <v>1.2</v>
      </c>
      <c r="D5" s="98" t="str">
        <f>Critères!C4</f>
        <v>A</v>
      </c>
      <c r="E5" s="99" t="str">
        <f>Critères!D4</f>
        <v>Chaque élément graphique porteur d’information possède-t-il une alternative accessible aux technologies d’assistance ?</v>
      </c>
      <c r="F5" s="100" t="s">
        <v>13</v>
      </c>
      <c r="G5" s="101"/>
      <c r="H5" s="99"/>
      <c r="I5" s="102"/>
      <c r="J5" s="103"/>
    </row>
    <row r="6" spans="1:11" s="94" customFormat="1" ht="30">
      <c r="A6" s="96" t="str">
        <f>Critères!$A5</f>
        <v>Eléments graphiques</v>
      </c>
      <c r="B6" s="98">
        <v>3</v>
      </c>
      <c r="C6" s="98" t="str">
        <f>Critères!B5</f>
        <v>1.3</v>
      </c>
      <c r="D6" s="98" t="str">
        <f>Critères!C5</f>
        <v>A</v>
      </c>
      <c r="E6" s="99" t="str">
        <f>Critères!D5</f>
        <v>Pour chaque élément graphique porteur d’information, l’alternative accessible aux technologies d’assistance est-elle pertinente (hors cas particuliers) ?</v>
      </c>
      <c r="F6" s="100" t="s">
        <v>13</v>
      </c>
      <c r="G6" s="101"/>
      <c r="H6" s="99"/>
      <c r="I6" s="102"/>
      <c r="J6" s="103"/>
    </row>
    <row r="7" spans="1:11" ht="40">
      <c r="A7" s="96" t="str">
        <f>Critères!$A6</f>
        <v>Eléments graphiques</v>
      </c>
      <c r="B7" s="98">
        <v>4</v>
      </c>
      <c r="C7" s="98" t="str">
        <f>Critères!B6</f>
        <v>1.4</v>
      </c>
      <c r="D7" s="98" t="str">
        <f>Critères!C6</f>
        <v>A</v>
      </c>
      <c r="E7" s="99" t="str">
        <f>Critères!D6</f>
        <v>Pour chaque élément graphique utilisé comme CAPTCHA ou comme élément graphique de test, l’alternative restituée par les technologies d’assistance permet-elle d’identifier la nature et la fonction de l’élément graphique ?</v>
      </c>
      <c r="F7" s="100" t="s">
        <v>13</v>
      </c>
      <c r="G7" s="101"/>
      <c r="H7" s="99"/>
      <c r="I7" s="102"/>
      <c r="J7" s="103"/>
    </row>
    <row r="8" spans="1:11" ht="20">
      <c r="A8" s="96" t="str">
        <f>Critères!$A7</f>
        <v>Eléments graphiques</v>
      </c>
      <c r="B8" s="98">
        <v>5</v>
      </c>
      <c r="C8" s="98" t="str">
        <f>Critères!B7</f>
        <v>1.5</v>
      </c>
      <c r="D8" s="98" t="str">
        <f>Critères!C7</f>
        <v>A</v>
      </c>
      <c r="E8" s="99" t="str">
        <f>Critères!D7</f>
        <v>Chaque élément graphique utilisé comme CAPTCHA possède-t-il une alternative ?</v>
      </c>
      <c r="F8" s="100" t="s">
        <v>13</v>
      </c>
      <c r="G8" s="101"/>
      <c r="H8" s="99"/>
      <c r="I8" s="102"/>
      <c r="J8" s="103"/>
    </row>
    <row r="9" spans="1:11" ht="20">
      <c r="A9" s="96" t="str">
        <f>Critères!$A8</f>
        <v>Eléments graphiques</v>
      </c>
      <c r="B9" s="98">
        <v>6</v>
      </c>
      <c r="C9" s="98" t="str">
        <f>Critères!B8</f>
        <v>1.6</v>
      </c>
      <c r="D9" s="98" t="str">
        <f>Critères!C8</f>
        <v>A</v>
      </c>
      <c r="E9" s="99" t="str">
        <f>Critères!D8</f>
        <v>Chaque élément graphique porteur d’information a-t-il, si nécessaire, une description détaillée ?</v>
      </c>
      <c r="F9" s="100" t="s">
        <v>13</v>
      </c>
      <c r="G9" s="101"/>
      <c r="H9" s="99"/>
      <c r="I9" s="102"/>
      <c r="J9" s="103"/>
    </row>
    <row r="10" spans="1:11" ht="20">
      <c r="A10" s="96" t="str">
        <f>Critères!$A9</f>
        <v>Eléments graphiques</v>
      </c>
      <c r="B10" s="98">
        <v>7</v>
      </c>
      <c r="C10" s="98" t="str">
        <f>Critères!B9</f>
        <v>1.7</v>
      </c>
      <c r="D10" s="98" t="str">
        <f>Critères!C9</f>
        <v>A</v>
      </c>
      <c r="E10" s="99" t="str">
        <f>Critères!D9</f>
        <v>Pour chaque élément graphique porteur d’information ayant une description détaillée, celle-ci est-elle pertinente ?</v>
      </c>
      <c r="F10" s="100" t="s">
        <v>13</v>
      </c>
      <c r="G10" s="101"/>
      <c r="H10" s="99"/>
      <c r="I10" s="102"/>
      <c r="J10" s="103"/>
    </row>
    <row r="11" spans="1:11" ht="40">
      <c r="A11" s="96" t="str">
        <f>Critères!$A10</f>
        <v>Eléments graphiques</v>
      </c>
      <c r="B11" s="98">
        <v>8</v>
      </c>
      <c r="C11" s="98" t="str">
        <f>Critères!B10</f>
        <v>1.8</v>
      </c>
      <c r="D11" s="98" t="str">
        <f>Critères!C10</f>
        <v>AA</v>
      </c>
      <c r="E11" s="99" t="str">
        <f>Critères!D10</f>
        <v>Chaque élément graphique texte porteur d’information, en l’absence d’un mécanisme de remplacement, doit, si possible être remplacé par du texte stylé. Cette règle est-elle respectée (hors cas particuliers) ?</v>
      </c>
      <c r="F11" s="100" t="s">
        <v>13</v>
      </c>
      <c r="G11" s="101"/>
      <c r="H11" s="99"/>
      <c r="I11" s="102"/>
      <c r="J11" s="103"/>
    </row>
    <row r="12" spans="1:11" ht="20">
      <c r="A12" s="96" t="str">
        <f>Critères!$A11</f>
        <v>Eléments graphiques</v>
      </c>
      <c r="B12" s="98">
        <v>9</v>
      </c>
      <c r="C12" s="98" t="str">
        <f>Critères!B11</f>
        <v>1.9</v>
      </c>
      <c r="D12" s="98" t="str">
        <f>Critères!C11</f>
        <v>AA</v>
      </c>
      <c r="E12" s="99" t="str">
        <f>Critères!D11</f>
        <v>Chaque élément graphique légendé est-il correctement restitué par les technologies d’assistance ?</v>
      </c>
      <c r="F12" s="100" t="s">
        <v>13</v>
      </c>
      <c r="G12" s="101"/>
      <c r="H12" s="99"/>
      <c r="I12" s="102"/>
      <c r="J12" s="103"/>
    </row>
    <row r="13" spans="1:11" ht="20">
      <c r="A13" s="96" t="str">
        <f>Critères!$A12</f>
        <v>Couleurs</v>
      </c>
      <c r="B13" s="98">
        <v>10</v>
      </c>
      <c r="C13" s="98" t="str">
        <f>Critères!B12</f>
        <v>2.1</v>
      </c>
      <c r="D13" s="98" t="str">
        <f>Critères!C12</f>
        <v>A</v>
      </c>
      <c r="E13" s="99" t="str">
        <f>Critères!D12</f>
        <v>Dans chaque écran, l’information ne doit pas être donnée uniquement par la couleur. Cette règle est-elle respectée ?</v>
      </c>
      <c r="F13" s="100" t="s">
        <v>13</v>
      </c>
      <c r="G13" s="101"/>
      <c r="H13" s="99"/>
      <c r="I13" s="102"/>
      <c r="J13" s="103"/>
    </row>
    <row r="14" spans="1:11" ht="30">
      <c r="A14" s="96" t="str">
        <f>Critères!$A13</f>
        <v>Couleurs</v>
      </c>
      <c r="B14" s="98">
        <v>11</v>
      </c>
      <c r="C14" s="98" t="str">
        <f>Critères!B13</f>
        <v>2.2</v>
      </c>
      <c r="D14" s="98" t="str">
        <f>Critères!C13</f>
        <v>AA</v>
      </c>
      <c r="E14" s="99" t="str">
        <f>Critères!D13</f>
        <v>Dans chaque écran, le contraste entre la couleur du texte et la couleur de son arrière-plan est-il suffisamment élevé (hors cas particuliers) ?</v>
      </c>
      <c r="F14" s="100" t="s">
        <v>13</v>
      </c>
      <c r="G14" s="101"/>
      <c r="H14" s="99"/>
      <c r="I14" s="102"/>
      <c r="J14" s="103"/>
    </row>
    <row r="15" spans="1:11" ht="30">
      <c r="A15" s="96" t="str">
        <f>Critères!$A14</f>
        <v>Couleurs</v>
      </c>
      <c r="B15" s="98">
        <v>12</v>
      </c>
      <c r="C15" s="98" t="str">
        <f>Critères!B14</f>
        <v>2.3</v>
      </c>
      <c r="D15" s="98" t="str">
        <f>Critères!C14</f>
        <v>AA</v>
      </c>
      <c r="E15" s="99" t="str">
        <f>Critères!D14</f>
        <v>Dans chaque écran, les couleurs utilisées dans les composants d’interface et les éléments graphiques porteurs d’informations sont-elles suffisamment contrastées (hors cas particuliers) ?</v>
      </c>
      <c r="F15" s="100" t="s">
        <v>13</v>
      </c>
      <c r="G15" s="101"/>
      <c r="H15" s="99"/>
      <c r="I15" s="102"/>
      <c r="J15" s="103"/>
    </row>
    <row r="16" spans="1:11" ht="30">
      <c r="A16" s="96" t="str">
        <f>Critères!$A15</f>
        <v>Couleurs</v>
      </c>
      <c r="B16" s="98">
        <v>13</v>
      </c>
      <c r="C16" s="98" t="str">
        <f>Critères!B15</f>
        <v>2.4</v>
      </c>
      <c r="D16" s="98" t="str">
        <f>Critères!C15</f>
        <v>AA</v>
      </c>
      <c r="E16" s="99" t="str">
        <f>Critères!D15</f>
        <v>Le rapport de contraste de chaque mécanisme de remplacement qui permet d’afficher l’écran avec un rapport de contraste conforme est-il suffisamment élevé ?</v>
      </c>
      <c r="F16" s="100" t="s">
        <v>13</v>
      </c>
      <c r="G16" s="101"/>
      <c r="H16" s="99"/>
      <c r="I16" s="102"/>
      <c r="J16" s="103"/>
    </row>
    <row r="17" spans="1:10" ht="30">
      <c r="A17" s="96" t="str">
        <f>Critères!$A16</f>
        <v>Multimédia</v>
      </c>
      <c r="B17" s="98">
        <v>14</v>
      </c>
      <c r="C17" s="98" t="str">
        <f>Critères!B16</f>
        <v>3.1</v>
      </c>
      <c r="D17" s="98" t="str">
        <f>Critères!C16</f>
        <v>A</v>
      </c>
      <c r="E17" s="99" t="str">
        <f>Critères!D16</f>
        <v>Chaque média temporel pré-enregistré seulement audio a-t-il, si nécessaire, une transcription textuelle adjacente clairement identifiable (hors cas particuliers) ?</v>
      </c>
      <c r="F17" s="100" t="s">
        <v>13</v>
      </c>
      <c r="G17" s="101"/>
      <c r="H17" s="99"/>
      <c r="I17" s="102"/>
      <c r="J17" s="103"/>
    </row>
    <row r="18" spans="1:10" ht="30">
      <c r="A18" s="96" t="str">
        <f>Critères!$A17</f>
        <v>Multimédia</v>
      </c>
      <c r="B18" s="98">
        <v>15</v>
      </c>
      <c r="C18" s="98" t="str">
        <f>Critères!B17</f>
        <v>3.2</v>
      </c>
      <c r="D18" s="98" t="str">
        <f>Critères!C17</f>
        <v>A</v>
      </c>
      <c r="E18" s="99" t="str">
        <f>Critères!D17</f>
        <v>Pour chaque média temporel pré-enregistré seulement audio ayant une transcription textuelle, celle-ci est-elle pertinente (hors cas particuliers) ?</v>
      </c>
      <c r="F18" s="100" t="s">
        <v>13</v>
      </c>
      <c r="G18" s="101"/>
      <c r="H18" s="99"/>
      <c r="I18" s="102"/>
      <c r="J18" s="103"/>
    </row>
    <row r="19" spans="1:10" ht="20">
      <c r="A19" s="96" t="str">
        <f>Critères!$A18</f>
        <v>Multimédia</v>
      </c>
      <c r="B19" s="98">
        <v>16</v>
      </c>
      <c r="C19" s="98" t="str">
        <f>Critères!B18</f>
        <v>3.3</v>
      </c>
      <c r="D19" s="98" t="str">
        <f>Critères!C18</f>
        <v>A</v>
      </c>
      <c r="E19" s="99" t="str">
        <f>Critères!D18</f>
        <v>Chaque média temporel pré-enregistré seulement vidéo a-t-il, si nécessaire, une alternative (hors cas particuliers) ?</v>
      </c>
      <c r="F19" s="100" t="s">
        <v>13</v>
      </c>
      <c r="G19" s="101"/>
      <c r="H19" s="99"/>
      <c r="I19" s="102"/>
      <c r="J19" s="103"/>
    </row>
    <row r="20" spans="1:10" ht="30">
      <c r="A20" s="96" t="str">
        <f>Critères!$A19</f>
        <v>Multimédia</v>
      </c>
      <c r="B20" s="98">
        <v>17</v>
      </c>
      <c r="C20" s="98" t="str">
        <f>Critères!B19</f>
        <v>3.4</v>
      </c>
      <c r="D20" s="98" t="str">
        <f>Critères!C19</f>
        <v>A</v>
      </c>
      <c r="E20" s="99" t="str">
        <f>Critères!D19</f>
        <v>Pour chaque média temporel pré-enregistré seulement vidéo ayant une alternative, celle-ci est-elle pertinente (hors cas particuliers) ?</v>
      </c>
      <c r="F20" s="100" t="s">
        <v>13</v>
      </c>
      <c r="G20" s="101"/>
      <c r="H20" s="99"/>
      <c r="I20" s="102"/>
      <c r="J20" s="103"/>
    </row>
    <row r="21" spans="1:10" ht="20">
      <c r="A21" s="96" t="str">
        <f>Critères!$A20</f>
        <v>Multimédia</v>
      </c>
      <c r="B21" s="98">
        <v>18</v>
      </c>
      <c r="C21" s="98" t="str">
        <f>Critères!B20</f>
        <v>3.5</v>
      </c>
      <c r="D21" s="98" t="str">
        <f>Critères!C20</f>
        <v>A</v>
      </c>
      <c r="E21" s="99" t="str">
        <f>Critères!D20</f>
        <v>Chaque média temporel synchronisé pré-enregistré a-t-il, si nécessaire, une alternative (hors cas particuliers) ?</v>
      </c>
      <c r="F21" s="100" t="s">
        <v>13</v>
      </c>
      <c r="G21" s="101"/>
      <c r="H21" s="99"/>
      <c r="I21" s="102"/>
      <c r="J21" s="103"/>
    </row>
    <row r="22" spans="1:10" ht="30">
      <c r="A22" s="96" t="str">
        <f>Critères!$A21</f>
        <v>Multimédia</v>
      </c>
      <c r="B22" s="98">
        <v>19</v>
      </c>
      <c r="C22" s="98" t="str">
        <f>Critères!B21</f>
        <v>3.6</v>
      </c>
      <c r="D22" s="98" t="str">
        <f>Critères!C21</f>
        <v>A</v>
      </c>
      <c r="E22" s="99" t="str">
        <f>Critères!D21</f>
        <v>Pour chaque média temporel synchronisé pré-enregistré ayant une alternative, celle-ci est-elle pertinente (hors cas particuliers) ?</v>
      </c>
      <c r="F22" s="100" t="s">
        <v>13</v>
      </c>
      <c r="G22" s="101"/>
      <c r="H22" s="99"/>
      <c r="I22" s="102"/>
      <c r="J22" s="103"/>
    </row>
    <row r="23" spans="1:10" ht="20">
      <c r="A23" s="96" t="str">
        <f>Critères!$A22</f>
        <v>Multimédia</v>
      </c>
      <c r="B23" s="98">
        <v>20</v>
      </c>
      <c r="C23" s="98" t="str">
        <f>Critères!B22</f>
        <v>3.7</v>
      </c>
      <c r="D23" s="98" t="str">
        <f>Critères!C22</f>
        <v>A</v>
      </c>
      <c r="E23" s="99" t="str">
        <f>Critères!D22</f>
        <v>Chaque média temporel synchronisé a-t-il, si nécessaire, des sous-titres synchronisés (hors cas particuliers) ?</v>
      </c>
      <c r="F23" s="100" t="s">
        <v>13</v>
      </c>
      <c r="G23" s="101"/>
      <c r="H23" s="99"/>
      <c r="I23" s="102"/>
      <c r="J23" s="103"/>
    </row>
    <row r="24" spans="1:10" ht="20">
      <c r="A24" s="96" t="str">
        <f>Critères!$A23</f>
        <v>Multimédia</v>
      </c>
      <c r="B24" s="98">
        <v>21</v>
      </c>
      <c r="C24" s="98" t="str">
        <f>Critères!B23</f>
        <v>3.8</v>
      </c>
      <c r="D24" s="98" t="str">
        <f>Critères!C23</f>
        <v>A</v>
      </c>
      <c r="E24" s="99" t="str">
        <f>Critères!D23</f>
        <v>Pour chaque média temporel synchronisé ayant des sous-titres synchronisés, ceux-ci sont-ils pertinents (hors cas particuliers) ?</v>
      </c>
      <c r="F24" s="100" t="s">
        <v>13</v>
      </c>
      <c r="G24" s="101"/>
      <c r="H24" s="99"/>
      <c r="I24" s="102"/>
      <c r="J24" s="103"/>
    </row>
    <row r="25" spans="1:10" ht="30">
      <c r="A25" s="96" t="str">
        <f>Critères!$A24</f>
        <v>Multimédia</v>
      </c>
      <c r="B25" s="98">
        <v>22</v>
      </c>
      <c r="C25" s="98" t="str">
        <f>Critères!B24</f>
        <v>3.9</v>
      </c>
      <c r="D25" s="98" t="str">
        <f>Critères!C24</f>
        <v>AA</v>
      </c>
      <c r="E25" s="99" t="str">
        <f>Critères!D24</f>
        <v>Chaque média temporel pré-enregistré (seulement vidéo ou synchronisé) a-t-il, si nécessaire, une audiodescription synchronisée (hors cas particuliers) ?</v>
      </c>
      <c r="F25" s="100" t="s">
        <v>13</v>
      </c>
      <c r="G25" s="101"/>
      <c r="H25" s="99"/>
      <c r="I25" s="102"/>
      <c r="J25" s="103"/>
    </row>
    <row r="26" spans="1:10" ht="30">
      <c r="A26" s="96" t="str">
        <f>Critères!$A25</f>
        <v>Multimédia</v>
      </c>
      <c r="B26" s="98">
        <v>23</v>
      </c>
      <c r="C26" s="98" t="str">
        <f>Critères!B25</f>
        <v>3.10</v>
      </c>
      <c r="D26" s="98" t="str">
        <f>Critères!C25</f>
        <v>AA</v>
      </c>
      <c r="E26" s="99" t="str">
        <f>Critères!D25</f>
        <v>Pour chaque média temporel pré-enregistré (seulement vidéo ou synchronisé) ayant une audiodescription synchronisée, celle-ci est-elle pertinente ?</v>
      </c>
      <c r="F26" s="100" t="s">
        <v>13</v>
      </c>
      <c r="G26" s="101"/>
      <c r="H26" s="99"/>
      <c r="I26" s="102"/>
      <c r="J26" s="103"/>
    </row>
    <row r="27" spans="1:10" ht="30">
      <c r="A27" s="96" t="str">
        <f>Critères!$A26</f>
        <v>Multimédia</v>
      </c>
      <c r="B27" s="98">
        <v>24</v>
      </c>
      <c r="C27" s="98" t="str">
        <f>Critères!B26</f>
        <v>3.11</v>
      </c>
      <c r="D27" s="98" t="str">
        <f>Critères!C26</f>
        <v>A</v>
      </c>
      <c r="E27" s="99" t="str">
        <f>Critères!D26</f>
        <v>Pour chaque média temporel pré-enregistré, le contenu textuel adjacent permet-il d’identifier clairement le média temporel (hors cas particuliers) ?</v>
      </c>
      <c r="F27" s="100" t="s">
        <v>13</v>
      </c>
      <c r="G27" s="101"/>
      <c r="H27" s="99"/>
      <c r="I27" s="102"/>
      <c r="J27" s="103"/>
    </row>
    <row r="28" spans="1:10" ht="20">
      <c r="A28" s="96" t="str">
        <f>Critères!$A27</f>
        <v>Multimédia</v>
      </c>
      <c r="B28" s="98">
        <v>25</v>
      </c>
      <c r="C28" s="98" t="str">
        <f>Critères!B27</f>
        <v>3.12</v>
      </c>
      <c r="D28" s="98" t="str">
        <f>Critères!C27</f>
        <v>A</v>
      </c>
      <c r="E28" s="99" t="str">
        <f>Critères!D27</f>
        <v>Chaque séquence sonore déclenchée automatiquement est-elle contrôlable par l’utilisateur ?</v>
      </c>
      <c r="F28" s="100" t="s">
        <v>13</v>
      </c>
      <c r="G28" s="101"/>
      <c r="H28" s="99"/>
      <c r="I28" s="102"/>
      <c r="J28" s="103"/>
    </row>
    <row r="29" spans="1:10" ht="20">
      <c r="A29" s="96" t="str">
        <f>Critères!$A28</f>
        <v>Multimédia</v>
      </c>
      <c r="B29" s="98">
        <v>26</v>
      </c>
      <c r="C29" s="98" t="str">
        <f>Critères!B28</f>
        <v>3.13</v>
      </c>
      <c r="D29" s="98" t="str">
        <f>Critères!C28</f>
        <v>A</v>
      </c>
      <c r="E29" s="99" t="str">
        <f>Critères!D28</f>
        <v>Chaque média temporel a-t-il, si nécessaire, les fonctionnalités de contrôle de sa consultation ?</v>
      </c>
      <c r="F29" s="100" t="s">
        <v>13</v>
      </c>
      <c r="G29" s="101"/>
      <c r="H29" s="99"/>
      <c r="I29" s="102"/>
      <c r="J29" s="103"/>
    </row>
    <row r="30" spans="1:10" ht="50">
      <c r="A30" s="96" t="str">
        <f>Critères!$A29</f>
        <v>Multimédia</v>
      </c>
      <c r="B30" s="98">
        <v>27</v>
      </c>
      <c r="C30" s="98" t="str">
        <f>Critères!B29</f>
        <v>3.14</v>
      </c>
      <c r="D30" s="98" t="str">
        <f>Critères!C29</f>
        <v>AA</v>
      </c>
      <c r="E30" s="99" t="str">
        <f>Critères!D29</f>
        <v>Pour chaque média temporel synchronisé pré-enregistré qui dispose d’une piste de sous-titres synchronisés ou d’une audiodescription, les fonctionnalités de contrôle de ces alternatives sont-elles présentées au même niveau que les fonctionnalités principales ?</v>
      </c>
      <c r="F30" s="100" t="s">
        <v>13</v>
      </c>
      <c r="G30" s="101"/>
      <c r="H30" s="99"/>
      <c r="I30" s="102"/>
      <c r="J30" s="103"/>
    </row>
    <row r="31" spans="1:10" ht="40">
      <c r="A31" s="96" t="str">
        <f>Critères!$A30</f>
        <v>Multimédia</v>
      </c>
      <c r="B31" s="98">
        <v>28</v>
      </c>
      <c r="C31" s="98" t="str">
        <f>Critères!B30</f>
        <v>3.15</v>
      </c>
      <c r="D31" s="98" t="str">
        <f>Critères!C30</f>
        <v>AA</v>
      </c>
      <c r="E31" s="99" t="str">
        <f>Critères!D30</f>
        <v>Pour chaque fonctionnalité qui transmet, convertit ou enregistre un média temporel synchronisé pré-enregistré qui possède une piste de sous-titres synchronisés, à l’issue du processus, les sous-titres sont-ils correctement conservés ?</v>
      </c>
      <c r="F31" s="100" t="s">
        <v>13</v>
      </c>
      <c r="G31" s="101"/>
      <c r="H31" s="99"/>
      <c r="I31" s="102"/>
      <c r="J31" s="103"/>
    </row>
    <row r="32" spans="1:10" ht="40">
      <c r="A32" s="96" t="str">
        <f>Critères!$A31</f>
        <v>Multimédia</v>
      </c>
      <c r="B32" s="98">
        <v>29</v>
      </c>
      <c r="C32" s="98" t="str">
        <f>Critères!B31</f>
        <v>3.16</v>
      </c>
      <c r="D32" s="98" t="str">
        <f>Critères!C31</f>
        <v>AA</v>
      </c>
      <c r="E32" s="99" t="str">
        <f>Critères!D31</f>
        <v>Pour chaque fonctionnalité qui transmet, convertit ou enregistre un média temporel synchronisé pré-enregistré avec une audiodescription synchronisée, à l’issue du processus, l’audiodescription est-elle correctement conservée ?</v>
      </c>
      <c r="F32" s="100" t="s">
        <v>13</v>
      </c>
      <c r="G32" s="101"/>
      <c r="H32" s="99"/>
      <c r="I32" s="102"/>
      <c r="J32" s="103"/>
    </row>
    <row r="33" spans="1:10" ht="30">
      <c r="A33" s="96" t="str">
        <f>Critères!$A32</f>
        <v>Multimédia</v>
      </c>
      <c r="B33" s="98">
        <v>30</v>
      </c>
      <c r="C33" s="98" t="str">
        <f>Critères!B32</f>
        <v>3.17</v>
      </c>
      <c r="D33" s="98" t="str">
        <f>Critères!C32</f>
        <v>AA</v>
      </c>
      <c r="E33" s="99" t="str">
        <f>Critères!D32</f>
        <v>Pour chaque média temporel pré-enregistré, la présentation des sous-titres est-elle contrôlable par l’utilisateur (hors cas particuliers) ?</v>
      </c>
      <c r="F33" s="100" t="s">
        <v>13</v>
      </c>
      <c r="G33" s="101"/>
      <c r="H33" s="99"/>
      <c r="I33" s="102"/>
      <c r="J33" s="103"/>
    </row>
    <row r="34" spans="1:10" ht="30">
      <c r="A34" s="96" t="str">
        <f>Critères!$A33</f>
        <v>Multimédia</v>
      </c>
      <c r="B34" s="98">
        <v>31</v>
      </c>
      <c r="C34" s="98" t="str">
        <f>Critères!B33</f>
        <v>3.18</v>
      </c>
      <c r="D34" s="98" t="str">
        <f>Critères!C33</f>
        <v>AA</v>
      </c>
      <c r="E34" s="99" t="str">
        <f>Critères!D33</f>
        <v>Pour chaque média temporel synchronisé pré-enregistré qui possède des sous-titres de traduction synchronisés, ceux-ci peuvent-ils être vocalisés (hors cas particuliers) ?</v>
      </c>
      <c r="F34" s="100" t="s">
        <v>13</v>
      </c>
      <c r="G34" s="101"/>
      <c r="H34" s="99"/>
      <c r="I34" s="102"/>
      <c r="J34" s="103"/>
    </row>
    <row r="35" spans="1:10">
      <c r="A35" s="96" t="str">
        <f>Critères!$A34</f>
        <v>Tableau</v>
      </c>
      <c r="B35" s="98">
        <v>32</v>
      </c>
      <c r="C35" s="98" t="str">
        <f>Critères!B34</f>
        <v>4.1</v>
      </c>
      <c r="D35" s="98" t="str">
        <f>Critères!C34</f>
        <v>A</v>
      </c>
      <c r="E35" s="99" t="str">
        <f>Critères!D34</f>
        <v>Chaque tableau de données complexe a-t-il un résumé ?</v>
      </c>
      <c r="F35" s="100" t="s">
        <v>13</v>
      </c>
      <c r="G35" s="101"/>
      <c r="H35" s="99"/>
      <c r="I35" s="102"/>
      <c r="J35" s="103"/>
    </row>
    <row r="36" spans="1:10" ht="20">
      <c r="A36" s="96" t="str">
        <f>Critères!$A35</f>
        <v>Tableau</v>
      </c>
      <c r="B36" s="98">
        <v>33</v>
      </c>
      <c r="C36" s="98" t="str">
        <f>Critères!B35</f>
        <v>4.2</v>
      </c>
      <c r="D36" s="98" t="str">
        <f>Critères!C35</f>
        <v>A</v>
      </c>
      <c r="E36" s="99" t="str">
        <f>Critères!D35</f>
        <v>Pour chaque tableau de données complexe ayant un résumé, celui-ci est-il pertinent ?</v>
      </c>
      <c r="F36" s="100" t="s">
        <v>13</v>
      </c>
      <c r="G36" s="101"/>
      <c r="H36" s="99"/>
      <c r="I36" s="102"/>
      <c r="J36" s="103"/>
    </row>
    <row r="37" spans="1:10">
      <c r="A37" s="96" t="str">
        <f>Critères!$A36</f>
        <v>Tableau</v>
      </c>
      <c r="B37" s="98">
        <v>34</v>
      </c>
      <c r="C37" s="98" t="str">
        <f>Critères!B36</f>
        <v>4.3</v>
      </c>
      <c r="D37" s="98" t="str">
        <f>Critères!C36</f>
        <v>A</v>
      </c>
      <c r="E37" s="99" t="str">
        <f>Critères!D36</f>
        <v>Chaque tableau de données a-t-il un titre ?</v>
      </c>
      <c r="F37" s="100" t="s">
        <v>13</v>
      </c>
      <c r="G37" s="101"/>
      <c r="H37" s="99"/>
      <c r="I37" s="102"/>
      <c r="J37" s="103"/>
    </row>
    <row r="38" spans="1:10" ht="20">
      <c r="A38" s="96" t="str">
        <f>Critères!$A37</f>
        <v>Tableau</v>
      </c>
      <c r="B38" s="98">
        <v>35</v>
      </c>
      <c r="C38" s="98" t="str">
        <f>Critères!B37</f>
        <v>4.4</v>
      </c>
      <c r="D38" s="98" t="str">
        <f>Critères!C37</f>
        <v>A</v>
      </c>
      <c r="E38" s="99" t="str">
        <f>Critères!D37</f>
        <v>Pour chaque tableau de données ayant un titre, celui-ci est-il pertinent ?</v>
      </c>
      <c r="F38" s="100" t="s">
        <v>13</v>
      </c>
      <c r="G38" s="101"/>
      <c r="H38" s="99"/>
      <c r="I38" s="102"/>
      <c r="J38" s="103"/>
    </row>
    <row r="39" spans="1:10" ht="20">
      <c r="A39" s="96" t="str">
        <f>Critères!$A38</f>
        <v>Tableau</v>
      </c>
      <c r="B39" s="98">
        <v>36</v>
      </c>
      <c r="C39" s="98" t="str">
        <f>Critères!B38</f>
        <v>4.5</v>
      </c>
      <c r="D39" s="98" t="str">
        <f>Critères!C38</f>
        <v>A</v>
      </c>
      <c r="E39" s="99" t="str">
        <f>Critères!D38</f>
        <v>Pour chaque tableau de données, les entêtes de lignes et de colonnes sont-ils correctement reliés aux cellules de données ?</v>
      </c>
      <c r="F39" s="100" t="s">
        <v>13</v>
      </c>
      <c r="G39" s="101"/>
      <c r="H39" s="99"/>
      <c r="I39" s="102"/>
      <c r="J39" s="103"/>
    </row>
    <row r="40" spans="1:10" ht="20">
      <c r="A40" s="96" t="str">
        <f>Critères!$A39</f>
        <v>Composants intéractifs</v>
      </c>
      <c r="B40" s="98">
        <v>37</v>
      </c>
      <c r="C40" s="98" t="str">
        <f>Critères!B39</f>
        <v>5.1</v>
      </c>
      <c r="D40" s="98" t="str">
        <f>Critères!C39</f>
        <v>A</v>
      </c>
      <c r="E40" s="99" t="str">
        <f>Critères!D39</f>
        <v>Chaque composant d’interface est-il, si nécessaire, compatible avec les technologies d’assistance (hors cas particuliers) ?</v>
      </c>
      <c r="F40" s="100" t="s">
        <v>13</v>
      </c>
      <c r="G40" s="101"/>
      <c r="H40" s="99"/>
      <c r="I40" s="102"/>
      <c r="J40" s="103"/>
    </row>
    <row r="41" spans="1:10" ht="20">
      <c r="A41" s="96" t="str">
        <f>Critères!$A40</f>
        <v>Composants intéractifs</v>
      </c>
      <c r="B41" s="98">
        <v>38</v>
      </c>
      <c r="C41" s="98" t="str">
        <f>Critères!B40</f>
        <v>5.2</v>
      </c>
      <c r="D41" s="98" t="str">
        <f>Critères!C40</f>
        <v>A</v>
      </c>
      <c r="E41" s="99" t="str">
        <f>Critères!D40</f>
        <v>Chaque composant d’interface est-il contrôlable par le clavier et tout dispositif de pointage (hors cas particuliers) ?</v>
      </c>
      <c r="F41" s="100" t="s">
        <v>13</v>
      </c>
      <c r="G41" s="101"/>
      <c r="H41" s="99"/>
      <c r="I41" s="102"/>
      <c r="J41" s="103"/>
    </row>
    <row r="42" spans="1:10" ht="20">
      <c r="A42" s="96" t="str">
        <f>Critères!$A41</f>
        <v>Composants intéractifs</v>
      </c>
      <c r="B42" s="98">
        <v>39</v>
      </c>
      <c r="C42" s="98" t="str">
        <f>Critères!B41</f>
        <v>5.3</v>
      </c>
      <c r="D42" s="98" t="str">
        <f>Critères!C41</f>
        <v>A</v>
      </c>
      <c r="E42" s="99" t="str">
        <f>Critères!D41</f>
        <v>Chaque changement de contexte respecte-t-il une de ces conditions ?</v>
      </c>
      <c r="F42" s="100" t="s">
        <v>13</v>
      </c>
      <c r="G42" s="101"/>
      <c r="H42" s="99"/>
      <c r="I42" s="102"/>
      <c r="J42" s="103"/>
    </row>
    <row r="43" spans="1:10" ht="20">
      <c r="A43" s="96" t="str">
        <f>Critères!$A42</f>
        <v>Composants intéractifs</v>
      </c>
      <c r="B43" s="98">
        <v>40</v>
      </c>
      <c r="C43" s="98" t="str">
        <f>Critères!B42</f>
        <v>5.4</v>
      </c>
      <c r="D43" s="98" t="str">
        <f>Critères!C42</f>
        <v>AA</v>
      </c>
      <c r="E43" s="99" t="str">
        <f>Critères!D42</f>
        <v>Dans chaque écran, les messages de statut sont-ils correctement restitués par les technologies d’assistance ?</v>
      </c>
      <c r="F43" s="100" t="s">
        <v>13</v>
      </c>
      <c r="G43" s="101"/>
      <c r="H43" s="99"/>
      <c r="I43" s="104"/>
      <c r="J43" s="103"/>
    </row>
    <row r="44" spans="1:10" ht="20">
      <c r="A44" s="96" t="str">
        <f>Critères!$A43</f>
        <v>Composants intéractifs</v>
      </c>
      <c r="B44" s="98">
        <v>41</v>
      </c>
      <c r="C44" s="98" t="str">
        <f>Critères!B43</f>
        <v>5.5</v>
      </c>
      <c r="D44" s="98" t="str">
        <f>Critères!C43</f>
        <v>A</v>
      </c>
      <c r="E44" s="99" t="str">
        <f>Critères!D43</f>
        <v>Chaque état d’un contrôle à bascule présenté à l’utilisateur est-il perceptible ?</v>
      </c>
      <c r="F44" s="100" t="s">
        <v>13</v>
      </c>
      <c r="G44" s="101"/>
      <c r="H44" s="99"/>
      <c r="I44" s="102"/>
      <c r="J44" s="103"/>
    </row>
    <row r="45" spans="1:10" ht="20">
      <c r="A45" s="96" t="str">
        <f>Critères!$A44</f>
        <v>Eléments obligatoires</v>
      </c>
      <c r="B45" s="98">
        <v>42</v>
      </c>
      <c r="C45" s="98" t="str">
        <f>Critères!B44</f>
        <v>6.1</v>
      </c>
      <c r="D45" s="98" t="str">
        <f>Critères!C44</f>
        <v>A</v>
      </c>
      <c r="E45" s="99" t="str">
        <f>Critères!D44</f>
        <v>Dans chaque écran, les textes sont-ils restitués par les technologies d’assistance dans la langue principale de l’écran ?</v>
      </c>
      <c r="F45" s="100" t="s">
        <v>13</v>
      </c>
      <c r="G45" s="101"/>
      <c r="H45" s="99"/>
      <c r="I45" s="102"/>
      <c r="J45" s="103"/>
    </row>
    <row r="46" spans="1:10" ht="30">
      <c r="A46" s="96" t="str">
        <f>Critères!$A45</f>
        <v>Eléments obligatoires</v>
      </c>
      <c r="B46" s="98">
        <v>43</v>
      </c>
      <c r="C46" s="98" t="str">
        <f>Critères!B45</f>
        <v>6.2</v>
      </c>
      <c r="D46" s="98" t="str">
        <f>Critères!C45</f>
        <v>A</v>
      </c>
      <c r="E46" s="99" t="str">
        <f>Critères!D45</f>
        <v>Dans chaque écran, les éléments de l’interface ne doivent pas être utilisés uniquement à des fins de présentation. Cette règle est-elle respectée ?</v>
      </c>
      <c r="F46" s="100" t="s">
        <v>13</v>
      </c>
      <c r="G46" s="101"/>
      <c r="H46" s="99"/>
      <c r="I46" s="102"/>
      <c r="J46" s="103"/>
    </row>
    <row r="47" spans="1:10" ht="20">
      <c r="A47" s="96" t="str">
        <f>Critères!$A46</f>
        <v>Structuration</v>
      </c>
      <c r="B47" s="98">
        <v>44</v>
      </c>
      <c r="C47" s="98" t="str">
        <f>Critères!B46</f>
        <v>7.1</v>
      </c>
      <c r="D47" s="98" t="str">
        <f>Critères!C46</f>
        <v>A</v>
      </c>
      <c r="E47" s="99" t="str">
        <f>Critères!D46</f>
        <v>Dans chaque écran, l’information est-elle structurée par l’utilisation appropriée de titres ?</v>
      </c>
      <c r="F47" s="100" t="s">
        <v>13</v>
      </c>
      <c r="G47" s="101"/>
      <c r="H47" s="99"/>
      <c r="I47" s="102"/>
      <c r="J47" s="103"/>
    </row>
    <row r="48" spans="1:10" ht="20">
      <c r="A48" s="96" t="str">
        <f>Critères!$A47</f>
        <v>Structuration</v>
      </c>
      <c r="B48" s="98">
        <v>45</v>
      </c>
      <c r="C48" s="98" t="str">
        <f>Critères!B47</f>
        <v>7.2</v>
      </c>
      <c r="D48" s="98" t="str">
        <f>Critères!C47</f>
        <v>A</v>
      </c>
      <c r="E48" s="99" t="str">
        <f>Critères!D47</f>
        <v>Dans chaque écran, chaque liste est-elle correctement structurée ?</v>
      </c>
      <c r="F48" s="100" t="s">
        <v>13</v>
      </c>
      <c r="G48" s="101"/>
      <c r="H48" s="99"/>
      <c r="I48" s="102"/>
      <c r="J48" s="103"/>
    </row>
    <row r="49" spans="1:10" ht="20">
      <c r="A49" s="96" t="str">
        <f>Critères!$A48</f>
        <v>Présentation</v>
      </c>
      <c r="B49" s="98">
        <v>46</v>
      </c>
      <c r="C49" s="98" t="str">
        <f>Critères!B48</f>
        <v>8.1</v>
      </c>
      <c r="D49" s="98" t="str">
        <f>Critères!C48</f>
        <v>A</v>
      </c>
      <c r="E49" s="99" t="str">
        <f>Critères!D48</f>
        <v>Dans chaque écran, le contenu visible porteur d’information est-il accessible aux technologies d’assistance ?</v>
      </c>
      <c r="F49" s="100" t="s">
        <v>13</v>
      </c>
      <c r="G49" s="101"/>
      <c r="H49" s="99"/>
      <c r="I49" s="102"/>
      <c r="J49" s="103"/>
    </row>
    <row r="50" spans="1:10" ht="20">
      <c r="A50" s="96" t="str">
        <f>Critères!$A49</f>
        <v>Présentation</v>
      </c>
      <c r="B50" s="98">
        <v>47</v>
      </c>
      <c r="C50" s="98" t="str">
        <f>Critères!B49</f>
        <v>8.2</v>
      </c>
      <c r="D50" s="98" t="str">
        <f>Critères!C49</f>
        <v>AA</v>
      </c>
      <c r="E50" s="99" t="str">
        <f>Critères!D49</f>
        <v>Dans chaque écran, l’utilisateur peut-il augmenter la taille des caractères de 200% au moins (hors cas particuliers) ?</v>
      </c>
      <c r="F50" s="100" t="s">
        <v>13</v>
      </c>
      <c r="G50" s="101"/>
      <c r="H50" s="99"/>
      <c r="I50" s="102"/>
      <c r="J50" s="103"/>
    </row>
    <row r="51" spans="1:10" ht="40">
      <c r="A51" s="96" t="str">
        <f>Critères!$A50</f>
        <v>Présentation</v>
      </c>
      <c r="B51" s="98">
        <v>48</v>
      </c>
      <c r="C51" s="98" t="str">
        <f>Critères!B50</f>
        <v>8.3</v>
      </c>
      <c r="D51" s="98" t="str">
        <f>Critères!C50</f>
        <v>A</v>
      </c>
      <c r="E51" s="99" t="str">
        <f>Critères!D50</f>
        <v>Dans chaque écran, chaque composant en environnement de texte dont la nature n’est pas évidente a-t-il un rapport de contraste supérieur ou égal à 3:1 par rapport au texte environnant ?</v>
      </c>
      <c r="F51" s="100" t="s">
        <v>13</v>
      </c>
      <c r="G51" s="101"/>
      <c r="H51" s="99"/>
      <c r="I51" s="102"/>
      <c r="J51" s="103"/>
    </row>
    <row r="52" spans="1:10" ht="40">
      <c r="A52" s="96" t="str">
        <f>Critères!$A51</f>
        <v>Présentation</v>
      </c>
      <c r="B52" s="98">
        <v>49</v>
      </c>
      <c r="C52" s="98" t="str">
        <f>Critères!B51</f>
        <v>8.4</v>
      </c>
      <c r="D52" s="98" t="str">
        <f>Critères!C51</f>
        <v>A</v>
      </c>
      <c r="E52" s="99" t="str">
        <f>Critères!D51</f>
        <v>Dans chaque écran, pour chaque composant en environnement de texte dont la nature n’est pas évidente, une indication autre que la couleur permet-elle de signaler la prise de focus et le survol à la souris ?</v>
      </c>
      <c r="F52" s="100" t="s">
        <v>13</v>
      </c>
      <c r="G52" s="101"/>
      <c r="H52" s="99"/>
      <c r="I52" s="102"/>
      <c r="J52" s="103"/>
    </row>
    <row r="53" spans="1:10" ht="20">
      <c r="A53" s="96" t="str">
        <f>Critères!$A52</f>
        <v>Présentation</v>
      </c>
      <c r="B53" s="98">
        <v>50</v>
      </c>
      <c r="C53" s="98" t="str">
        <f>Critères!B52</f>
        <v>8.5</v>
      </c>
      <c r="D53" s="98" t="str">
        <f>Critères!C52</f>
        <v>A</v>
      </c>
      <c r="E53" s="99" t="str">
        <f>Critères!D52</f>
        <v>Dans chaque écran, pour chaque élément recevant le focus, la prise de focus est-elle visible ?</v>
      </c>
      <c r="F53" s="100" t="s">
        <v>13</v>
      </c>
      <c r="G53" s="101"/>
      <c r="H53" s="99"/>
      <c r="I53" s="102"/>
      <c r="J53" s="103"/>
    </row>
    <row r="54" spans="1:10" ht="30">
      <c r="A54" s="96" t="str">
        <f>Critères!$A53</f>
        <v>Présentation</v>
      </c>
      <c r="B54" s="98">
        <v>51</v>
      </c>
      <c r="C54" s="98" t="str">
        <f>Critères!B53</f>
        <v>8.6</v>
      </c>
      <c r="D54" s="98" t="str">
        <f>Critères!C53</f>
        <v>A</v>
      </c>
      <c r="E54" s="99" t="str">
        <f>Critères!D53</f>
        <v>Dans chaque écran, l’information ne doit pas être donnée uniquement par la forme, taille ou position. Cette règle est-elle respectée ?</v>
      </c>
      <c r="F54" s="100" t="s">
        <v>13</v>
      </c>
      <c r="G54" s="101"/>
      <c r="H54" s="99"/>
      <c r="I54" s="102"/>
      <c r="J54" s="103"/>
    </row>
    <row r="55" spans="1:10" ht="30">
      <c r="A55" s="96" t="str">
        <f>Critères!$A54</f>
        <v>Présentation</v>
      </c>
      <c r="B55" s="98">
        <v>52</v>
      </c>
      <c r="C55" s="98" t="str">
        <f>Critères!B54</f>
        <v>8.7</v>
      </c>
      <c r="D55" s="98" t="str">
        <f>Critères!C54</f>
        <v>AA</v>
      </c>
      <c r="E55" s="99" t="str">
        <f>Critères!D54</f>
        <v>Dans chaque écran, les contenus additionnels apparaissant à la prise de focus ou au survol d’un composant d’interface sont-ils contrôlables par l’utilisateur (hors cas particuliers) ?</v>
      </c>
      <c r="F55" s="100" t="s">
        <v>13</v>
      </c>
      <c r="G55" s="101"/>
      <c r="H55" s="99"/>
      <c r="I55" s="102"/>
      <c r="J55" s="103"/>
    </row>
    <row r="56" spans="1:10">
      <c r="A56" s="96" t="str">
        <f>Critères!$A55</f>
        <v>Formulaires</v>
      </c>
      <c r="B56" s="98">
        <v>53</v>
      </c>
      <c r="C56" s="98" t="str">
        <f>Critères!B55</f>
        <v>9.1</v>
      </c>
      <c r="D56" s="98" t="str">
        <f>Critères!C55</f>
        <v>A</v>
      </c>
      <c r="E56" s="99" t="str">
        <f>Critères!D55</f>
        <v>Chaque champ de formulaire a-t-il une étiquette visible ?</v>
      </c>
      <c r="F56" s="100" t="s">
        <v>13</v>
      </c>
      <c r="G56" s="101"/>
      <c r="H56" s="99"/>
      <c r="I56" s="102"/>
      <c r="J56" s="103"/>
    </row>
    <row r="57" spans="1:10" ht="20">
      <c r="A57" s="96" t="str">
        <f>Critères!$A56</f>
        <v>Formulaires</v>
      </c>
      <c r="B57" s="98">
        <v>54</v>
      </c>
      <c r="C57" s="98" t="str">
        <f>Critères!B56</f>
        <v>9.2</v>
      </c>
      <c r="D57" s="98" t="str">
        <f>Critères!C56</f>
        <v>A</v>
      </c>
      <c r="E57" s="99" t="str">
        <f>Critères!D56</f>
        <v>Chaque champ de formulaire a-t-il une étiquette accessible aux technologies d’assistance ?</v>
      </c>
      <c r="F57" s="100" t="s">
        <v>13</v>
      </c>
      <c r="G57" s="101"/>
      <c r="H57" s="99"/>
      <c r="I57" s="102"/>
      <c r="J57" s="103"/>
    </row>
    <row r="58" spans="1:10" ht="20">
      <c r="A58" s="96" t="str">
        <f>Critères!$A57</f>
        <v>Formulaires</v>
      </c>
      <c r="B58" s="98">
        <v>55</v>
      </c>
      <c r="C58" s="98" t="str">
        <f>Critères!B57</f>
        <v>9.3</v>
      </c>
      <c r="D58" s="98" t="str">
        <f>Critères!C57</f>
        <v>A</v>
      </c>
      <c r="E58" s="99" t="str">
        <f>Critères!D57</f>
        <v>Chaque étiquette associée à un champ de formulaire est-elle pertinente ?</v>
      </c>
      <c r="F58" s="100" t="s">
        <v>13</v>
      </c>
      <c r="G58" s="101"/>
      <c r="H58" s="99"/>
      <c r="I58" s="102"/>
      <c r="J58" s="103"/>
    </row>
    <row r="59" spans="1:10" ht="20">
      <c r="A59" s="96" t="str">
        <f>Critères!$A58</f>
        <v>Formulaires</v>
      </c>
      <c r="B59" s="98">
        <v>56</v>
      </c>
      <c r="C59" s="98" t="str">
        <f>Critères!B58</f>
        <v>9.4</v>
      </c>
      <c r="D59" s="98" t="str">
        <f>Critères!C58</f>
        <v>A</v>
      </c>
      <c r="E59" s="99" t="str">
        <f>Critères!D58</f>
        <v>Chaque étiquette de champ et son champ associé sont-ils accolés ?</v>
      </c>
      <c r="F59" s="100" t="s">
        <v>13</v>
      </c>
      <c r="G59" s="101"/>
      <c r="H59" s="99"/>
      <c r="I59" s="102"/>
      <c r="J59" s="103"/>
    </row>
    <row r="60" spans="1:10" ht="20">
      <c r="A60" s="96" t="str">
        <f>Critères!$A59</f>
        <v>Formulaires</v>
      </c>
      <c r="B60" s="98">
        <v>57</v>
      </c>
      <c r="C60" s="98" t="str">
        <f>Critères!B59</f>
        <v>9.5</v>
      </c>
      <c r="D60" s="98" t="str">
        <f>Critères!C59</f>
        <v>A</v>
      </c>
      <c r="E60" s="99" t="str">
        <f>Critères!D59</f>
        <v>Dans chaque formulaire, l’intitulé de chaque bouton est-il pertinent ?</v>
      </c>
      <c r="F60" s="100" t="s">
        <v>13</v>
      </c>
      <c r="G60" s="101"/>
      <c r="H60" s="99"/>
      <c r="I60" s="102"/>
      <c r="J60" s="103"/>
    </row>
    <row r="61" spans="1:10" ht="20">
      <c r="A61" s="96" t="str">
        <f>Critères!$A60</f>
        <v>Formulaires</v>
      </c>
      <c r="B61" s="98">
        <v>58</v>
      </c>
      <c r="C61" s="98" t="str">
        <f>Critères!B60</f>
        <v>9.6</v>
      </c>
      <c r="D61" s="98" t="str">
        <f>Critères!C60</f>
        <v>A</v>
      </c>
      <c r="E61" s="99" t="str">
        <f>Critères!D60</f>
        <v>Dans chaque formulaire, les champs de même nature sont-ils identifiés, si nécessaire ?</v>
      </c>
      <c r="F61" s="100" t="s">
        <v>13</v>
      </c>
      <c r="G61" s="101"/>
      <c r="H61" s="99"/>
      <c r="I61" s="102"/>
      <c r="J61" s="103"/>
    </row>
    <row r="62" spans="1:10" ht="20">
      <c r="A62" s="96" t="str">
        <f>Critères!$A61</f>
        <v>Formulaires</v>
      </c>
      <c r="B62" s="98">
        <v>59</v>
      </c>
      <c r="C62" s="98" t="str">
        <f>Critères!B61</f>
        <v>9.7</v>
      </c>
      <c r="D62" s="98" t="str">
        <f>Critères!C61</f>
        <v>A</v>
      </c>
      <c r="E62" s="99" t="str">
        <f>Critères!D61</f>
        <v>Les champs de formulaire obligatoires sont-ils correctement identifiés (hors cas particuliers) ?</v>
      </c>
      <c r="F62" s="100" t="s">
        <v>13</v>
      </c>
      <c r="G62" s="101"/>
      <c r="H62" s="99"/>
      <c r="I62" s="102"/>
      <c r="J62" s="103"/>
    </row>
    <row r="63" spans="1:10" ht="30">
      <c r="A63" s="96" t="str">
        <f>Critères!$A62</f>
        <v>Formulaires</v>
      </c>
      <c r="B63" s="98">
        <v>60</v>
      </c>
      <c r="C63" s="98" t="str">
        <f>Critères!B62</f>
        <v>9.8</v>
      </c>
      <c r="D63" s="98" t="str">
        <f>Critères!C62</f>
        <v>A</v>
      </c>
      <c r="E63" s="99" t="str">
        <f>Critères!D62</f>
        <v>Pour chaque champ de formulaire qui attend un type de données et/ou un format spécifique, l’information correspondante est-elle disponible ?</v>
      </c>
      <c r="F63" s="100" t="s">
        <v>13</v>
      </c>
      <c r="G63" s="101"/>
      <c r="H63" s="99"/>
      <c r="I63" s="102"/>
      <c r="J63" s="103"/>
    </row>
    <row r="64" spans="1:10" ht="20">
      <c r="A64" s="96" t="str">
        <f>Critères!$A63</f>
        <v>Formulaires</v>
      </c>
      <c r="B64" s="98">
        <v>61</v>
      </c>
      <c r="C64" s="98" t="str">
        <f>Critères!B63</f>
        <v>9.9</v>
      </c>
      <c r="D64" s="98" t="str">
        <f>Critères!C63</f>
        <v>A</v>
      </c>
      <c r="E64" s="99" t="str">
        <f>Critères!D63</f>
        <v>Dans chaque formulaire, les erreurs de saisie sont-elles accessibles ?</v>
      </c>
      <c r="F64" s="100" t="s">
        <v>13</v>
      </c>
      <c r="G64" s="101"/>
      <c r="H64" s="99"/>
      <c r="I64" s="102"/>
      <c r="J64" s="103"/>
    </row>
    <row r="65" spans="1:10" ht="30">
      <c r="A65" s="96" t="str">
        <f>Critères!$A64</f>
        <v>Formulaires</v>
      </c>
      <c r="B65" s="98">
        <v>62</v>
      </c>
      <c r="C65" s="98" t="str">
        <f>Critères!B64</f>
        <v>9.10</v>
      </c>
      <c r="D65" s="98" t="str">
        <f>Critères!C64</f>
        <v>AA</v>
      </c>
      <c r="E65" s="99" t="str">
        <f>Critères!D64</f>
        <v>Dans chaque formulaire, le contrôle de saisie est-il accompagné, si nécessaire, de suggestions des types, formats de données ou valeurs attendus ?</v>
      </c>
      <c r="F65" s="100" t="s">
        <v>13</v>
      </c>
      <c r="G65" s="101"/>
      <c r="H65" s="99"/>
      <c r="I65" s="102"/>
      <c r="J65" s="103"/>
    </row>
    <row r="66" spans="1:10" ht="50">
      <c r="A66" s="96" t="str">
        <f>Critères!$A65</f>
        <v>Formulaires</v>
      </c>
      <c r="B66" s="98">
        <v>63</v>
      </c>
      <c r="C66" s="98" t="str">
        <f>Critères!B65</f>
        <v>9.11</v>
      </c>
      <c r="D66" s="98" t="str">
        <f>Critères!C65</f>
        <v>AA</v>
      </c>
      <c r="E66" s="99" t="str">
        <f>Critères!D65</f>
        <v>Pour chaque formulaire qui modifie ou supprime des données, ou qui transmet des réponses à un test ou à un examen, ou dont la validation a des conséquences financières ou juridiques, les données saisies peuvent-elles être modifiées, mises à jour ou récupérées par l’utilisateur ?</v>
      </c>
      <c r="F66" s="100" t="s">
        <v>13</v>
      </c>
      <c r="G66" s="101"/>
      <c r="H66" s="99"/>
      <c r="I66" s="102"/>
      <c r="J66" s="103"/>
    </row>
    <row r="67" spans="1:10" ht="20">
      <c r="A67" s="96" t="str">
        <f>Critères!$A66</f>
        <v>Formulaires</v>
      </c>
      <c r="B67" s="98">
        <v>64</v>
      </c>
      <c r="C67" s="98" t="str">
        <f>Critères!B66</f>
        <v>9.12</v>
      </c>
      <c r="D67" s="98" t="str">
        <f>Critères!C66</f>
        <v>AA</v>
      </c>
      <c r="E67" s="99" t="str">
        <f>Critères!D66</f>
        <v>Pour chaque champ qui attend une donnée personnelle de l’utilisateur, la saisie est-elle facilitée ?</v>
      </c>
      <c r="F67" s="100" t="s">
        <v>13</v>
      </c>
      <c r="G67" s="101"/>
      <c r="H67" s="99"/>
      <c r="I67" s="102"/>
      <c r="J67" s="103"/>
    </row>
    <row r="68" spans="1:10" ht="20">
      <c r="A68" s="96" t="str">
        <f>Critères!$A67</f>
        <v>Navigation</v>
      </c>
      <c r="B68" s="98">
        <v>65</v>
      </c>
      <c r="C68" s="98" t="str">
        <f>Critères!B67</f>
        <v>10.1</v>
      </c>
      <c r="D68" s="98" t="str">
        <f>Critères!C67</f>
        <v>A</v>
      </c>
      <c r="E68" s="99" t="str">
        <f>Critères!D67</f>
        <v>Dans chaque écran, l’ordre de tabulation au clavier est-il cohérent ?</v>
      </c>
      <c r="F68" s="100" t="s">
        <v>13</v>
      </c>
      <c r="G68" s="101"/>
      <c r="H68" s="99"/>
      <c r="I68" s="102"/>
      <c r="J68" s="103"/>
    </row>
    <row r="69" spans="1:10" ht="20">
      <c r="A69" s="96" t="str">
        <f>Critères!$A68</f>
        <v>Navigation</v>
      </c>
      <c r="B69" s="98">
        <v>66</v>
      </c>
      <c r="C69" s="98" t="str">
        <f>Critères!B68</f>
        <v>10.2</v>
      </c>
      <c r="D69" s="98" t="str">
        <f>Critères!C68</f>
        <v>A</v>
      </c>
      <c r="E69" s="99" t="str">
        <f>Critères!D68</f>
        <v>Dans chaque écran, l’ordre de restitution par les technologies d’assistance est-il cohérent ?</v>
      </c>
      <c r="F69" s="100" t="s">
        <v>13</v>
      </c>
      <c r="G69" s="101"/>
      <c r="H69" s="99"/>
      <c r="I69" s="102"/>
      <c r="J69" s="103"/>
    </row>
    <row r="70" spans="1:10" ht="20">
      <c r="A70" s="96" t="str">
        <f>Critères!$A69</f>
        <v>Navigation</v>
      </c>
      <c r="B70" s="98">
        <v>67</v>
      </c>
      <c r="C70" s="98" t="str">
        <f>Critères!B69</f>
        <v>10.3</v>
      </c>
      <c r="D70" s="98" t="str">
        <f>Critères!C69</f>
        <v>A</v>
      </c>
      <c r="E70" s="99" t="str">
        <f>Critères!D69</f>
        <v>Dans chaque écran, la navigation ne doit pas contenir de piège au clavier. Cette règle est-elle respectée ?</v>
      </c>
      <c r="F70" s="100" t="s">
        <v>13</v>
      </c>
      <c r="G70" s="101"/>
      <c r="H70" s="99"/>
      <c r="I70" s="102"/>
      <c r="J70" s="103"/>
    </row>
    <row r="71" spans="1:10" ht="30">
      <c r="A71" s="96" t="str">
        <f>Critères!$A70</f>
        <v>Navigation</v>
      </c>
      <c r="B71" s="98">
        <v>68</v>
      </c>
      <c r="C71" s="98" t="str">
        <f>Critères!B70</f>
        <v>10.4</v>
      </c>
      <c r="D71" s="98" t="str">
        <f>Critères!C70</f>
        <v>A</v>
      </c>
      <c r="E71" s="99" t="str">
        <f>Critères!D70</f>
        <v>Dans chaque écran, les raccourcis clavier n’utilisant qu’une seule touche (lettre minuscule ou majuscule, ponctuation, chiffre ou symbole) sont-ils contrôlables par l’utilisateur ?</v>
      </c>
      <c r="F71" s="100" t="s">
        <v>13</v>
      </c>
      <c r="G71" s="101"/>
      <c r="H71" s="99"/>
      <c r="I71" s="102"/>
      <c r="J71" s="103"/>
    </row>
    <row r="72" spans="1:10" ht="20">
      <c r="A72" s="96" t="str">
        <f>Critères!$A71</f>
        <v>Consultation</v>
      </c>
      <c r="B72" s="98">
        <v>69</v>
      </c>
      <c r="C72" s="98" t="str">
        <f>Critères!B71</f>
        <v>11.1</v>
      </c>
      <c r="D72" s="98" t="str">
        <f>Critères!C71</f>
        <v>A</v>
      </c>
      <c r="E72" s="99" t="str">
        <f>Critères!D71</f>
        <v>Pour chaque écran, l’utilisateur a-t-il le contrôle de chaque limite de temps modifiant le contenu (hors cas particuliers) ?</v>
      </c>
      <c r="F72" s="100" t="s">
        <v>13</v>
      </c>
      <c r="G72" s="101"/>
      <c r="H72" s="99"/>
      <c r="I72" s="102"/>
      <c r="J72" s="103"/>
    </row>
    <row r="73" spans="1:10" ht="20">
      <c r="A73" s="96" t="str">
        <f>Critères!$A72</f>
        <v>Consultation</v>
      </c>
      <c r="B73" s="98">
        <v>70</v>
      </c>
      <c r="C73" s="98" t="str">
        <f>Critères!B72</f>
        <v>11.2</v>
      </c>
      <c r="D73" s="98" t="str">
        <f>Critères!C72</f>
        <v>A</v>
      </c>
      <c r="E73" s="99" t="str">
        <f>Critères!D72</f>
        <v>Pour chaque écran, chaque procédé limitant le temps d’une session peut-il être arrêté ou supprimé (hors cas particuliers) ?</v>
      </c>
      <c r="F73" s="100" t="s">
        <v>13</v>
      </c>
      <c r="G73" s="101"/>
      <c r="H73" s="99"/>
      <c r="I73" s="102"/>
      <c r="J73" s="103"/>
    </row>
    <row r="74" spans="1:10" ht="30">
      <c r="A74" s="96" t="str">
        <f>Critères!$A73</f>
        <v>Consultation</v>
      </c>
      <c r="B74" s="98">
        <v>71</v>
      </c>
      <c r="C74" s="98" t="str">
        <f>Critères!B73</f>
        <v>11.3</v>
      </c>
      <c r="D74" s="98" t="str">
        <f>Critères!C73</f>
        <v>A</v>
      </c>
      <c r="E74" s="99" t="str">
        <f>Critères!D73</f>
        <v>Dans chaque écran, chaque document bureautique en téléchargement possède-t-il, si nécessaire, une version accessible (hors cas particuliers) ?</v>
      </c>
      <c r="F74" s="100" t="s">
        <v>13</v>
      </c>
      <c r="G74" s="101"/>
      <c r="H74" s="99"/>
      <c r="I74" s="102"/>
      <c r="J74" s="103"/>
    </row>
    <row r="75" spans="1:10" ht="30">
      <c r="A75" s="96" t="str">
        <f>Critères!$A74</f>
        <v>Consultation</v>
      </c>
      <c r="B75" s="98">
        <v>72</v>
      </c>
      <c r="C75" s="98" t="str">
        <f>Critères!B74</f>
        <v>11.4</v>
      </c>
      <c r="D75" s="98" t="str">
        <f>Critères!C74</f>
        <v>A</v>
      </c>
      <c r="E75" s="99" t="str">
        <f>Critères!D74</f>
        <v>Pour chaque document bureautique ayant une version accessible, cette version offre-t-elle la même information (hors cas particuliers) ?</v>
      </c>
      <c r="F75" s="100" t="s">
        <v>13</v>
      </c>
      <c r="G75" s="101"/>
      <c r="H75" s="99"/>
      <c r="I75" s="102"/>
      <c r="J75" s="103"/>
    </row>
    <row r="76" spans="1:10" ht="20">
      <c r="A76" s="96" t="str">
        <f>Critères!$A75</f>
        <v>Consultation</v>
      </c>
      <c r="B76" s="98">
        <v>73</v>
      </c>
      <c r="C76" s="98" t="str">
        <f>Critères!B75</f>
        <v>11.5</v>
      </c>
      <c r="D76" s="98" t="str">
        <f>Critères!C75</f>
        <v>A</v>
      </c>
      <c r="E76" s="99" t="str">
        <f>Critères!D75</f>
        <v>Dans chaque écran, chaque contenu cryptique (art ASCII, émoticon, syntaxe cryptique) a-t-il une alternative ?</v>
      </c>
      <c r="F76" s="100" t="s">
        <v>13</v>
      </c>
      <c r="G76" s="101"/>
      <c r="H76" s="99"/>
      <c r="I76" s="102"/>
      <c r="J76" s="103"/>
    </row>
    <row r="77" spans="1:10" ht="30">
      <c r="A77" s="96" t="str">
        <f>Critères!$A76</f>
        <v>Consultation</v>
      </c>
      <c r="B77" s="98">
        <v>74</v>
      </c>
      <c r="C77" s="98" t="str">
        <f>Critères!B76</f>
        <v>11.6</v>
      </c>
      <c r="D77" s="98" t="str">
        <f>Critères!C76</f>
        <v>A</v>
      </c>
      <c r="E77" s="99" t="str">
        <f>Critères!D76</f>
        <v>Dans chaque écran, pour chaque contenu cryptique (art ASCII, émoticône, syntaxe cryptique) ayant une alternative, cette alternative est-elle pertinente ?</v>
      </c>
      <c r="F77" s="100" t="s">
        <v>13</v>
      </c>
      <c r="G77" s="101"/>
      <c r="H77" s="99"/>
      <c r="I77" s="102"/>
      <c r="J77" s="103"/>
    </row>
    <row r="78" spans="1:10" ht="20">
      <c r="A78" s="96" t="str">
        <f>Critères!$A77</f>
        <v>Consultation</v>
      </c>
      <c r="B78" s="98">
        <v>75</v>
      </c>
      <c r="C78" s="98" t="str">
        <f>Critères!B77</f>
        <v>11.7</v>
      </c>
      <c r="D78" s="98" t="str">
        <f>Critères!C77</f>
        <v>A</v>
      </c>
      <c r="E78" s="99" t="str">
        <f>Critères!D77</f>
        <v>Dans chaque écran, les changements brusques de luminosité ou les effets de flash sont-ils correctement utilisés ?</v>
      </c>
      <c r="F78" s="100" t="s">
        <v>13</v>
      </c>
      <c r="G78" s="101"/>
      <c r="H78" s="99"/>
      <c r="I78" s="102"/>
      <c r="J78" s="103"/>
    </row>
    <row r="79" spans="1:10" ht="20">
      <c r="A79" s="96" t="str">
        <f>Critères!$A78</f>
        <v>Consultation</v>
      </c>
      <c r="B79" s="98">
        <v>76</v>
      </c>
      <c r="C79" s="98" t="str">
        <f>Critères!B78</f>
        <v>11.8</v>
      </c>
      <c r="D79" s="98" t="str">
        <f>Critères!C78</f>
        <v>A</v>
      </c>
      <c r="E79" s="99" t="str">
        <f>Critères!D78</f>
        <v>Dans chaque écran, chaque contenu en mouvement ou clignotant est-il contrôlable par l’utilisateur ?</v>
      </c>
      <c r="F79" s="100" t="s">
        <v>13</v>
      </c>
      <c r="G79" s="101"/>
      <c r="H79" s="99"/>
      <c r="I79" s="102"/>
      <c r="J79" s="103"/>
    </row>
    <row r="80" spans="1:10" ht="30">
      <c r="A80" s="96" t="str">
        <f>Critères!$A79</f>
        <v>Consultation</v>
      </c>
      <c r="B80" s="98">
        <v>77</v>
      </c>
      <c r="C80" s="98" t="str">
        <f>Critères!B79</f>
        <v>11.9</v>
      </c>
      <c r="D80" s="98" t="str">
        <f>Critères!C79</f>
        <v>AA</v>
      </c>
      <c r="E80" s="99" t="str">
        <f>Critères!D79</f>
        <v>Dans chaque écran, le contenu proposé est-il consultable quelle que soit l’orientation de l’écran (portrait ou paysage) (hors cas particuliers) ?</v>
      </c>
      <c r="F80" s="100" t="s">
        <v>13</v>
      </c>
      <c r="G80" s="101"/>
      <c r="H80" s="99"/>
      <c r="I80" s="102"/>
      <c r="J80" s="103"/>
    </row>
    <row r="81" spans="1:10" ht="30">
      <c r="A81" s="96" t="str">
        <f>Critères!$A80</f>
        <v>Consultation</v>
      </c>
      <c r="B81" s="98">
        <v>78</v>
      </c>
      <c r="C81" s="98" t="str">
        <f>Critères!B80</f>
        <v>11.10</v>
      </c>
      <c r="D81" s="98" t="str">
        <f>Critères!C80</f>
        <v>A</v>
      </c>
      <c r="E81" s="99" t="str">
        <f>Critères!D80</f>
        <v>Dans chaque écran, les fonctionnalités activables au moyen d’un geste complexe sont-elles activables au moyen d’un geste simple (hors cas particuliers) ?</v>
      </c>
      <c r="F81" s="100" t="s">
        <v>13</v>
      </c>
      <c r="G81" s="101"/>
      <c r="H81" s="99"/>
      <c r="I81" s="102"/>
      <c r="J81" s="103"/>
    </row>
    <row r="82" spans="1:10" ht="40">
      <c r="A82" s="96" t="str">
        <f>Critères!$A81</f>
        <v>Consultation</v>
      </c>
      <c r="B82" s="98">
        <v>79</v>
      </c>
      <c r="C82" s="98" t="str">
        <f>Critères!B81</f>
        <v>11.11</v>
      </c>
      <c r="D82" s="98" t="str">
        <f>Critères!C81</f>
        <v>A</v>
      </c>
      <c r="E82" s="99" t="str">
        <f>Critères!D81</f>
        <v>Dans chaque écran, les fonctionnalités activables par la réalisation d’actions simultanées sont-elles activables au moyen d’une action unique. Cette règle est-elle respectée (hors cas particuliers) ?</v>
      </c>
      <c r="F82" s="100" t="s">
        <v>13</v>
      </c>
      <c r="G82" s="101"/>
      <c r="H82" s="99"/>
      <c r="I82" s="102"/>
      <c r="J82" s="103"/>
    </row>
    <row r="83" spans="1:10" ht="30">
      <c r="A83" s="96" t="str">
        <f>Critères!$A82</f>
        <v>Consultation</v>
      </c>
      <c r="B83" s="98">
        <v>80</v>
      </c>
      <c r="C83" s="98" t="str">
        <f>Critères!B82</f>
        <v>11.12</v>
      </c>
      <c r="D83" s="98" t="str">
        <f>Critères!C82</f>
        <v>A</v>
      </c>
      <c r="E83" s="99" t="str">
        <f>Critères!D82</f>
        <v>Dans chaque écran, les actions déclenchées au moyen d’un dispositif de pointage sur un point unique de l’écran peuvent-elles faire l’objet d’une annulation (hors cas particuliers) ?</v>
      </c>
      <c r="F83" s="100" t="s">
        <v>13</v>
      </c>
      <c r="G83" s="101"/>
      <c r="H83" s="99"/>
      <c r="I83" s="102"/>
      <c r="J83" s="103"/>
    </row>
    <row r="84" spans="1:10" ht="30">
      <c r="A84" s="96" t="str">
        <f>Critères!$A83</f>
        <v>Consultation</v>
      </c>
      <c r="B84" s="98">
        <v>81</v>
      </c>
      <c r="C84" s="98" t="str">
        <f>Critères!B83</f>
        <v>11.13</v>
      </c>
      <c r="D84" s="98" t="str">
        <f>Critères!C83</f>
        <v>A</v>
      </c>
      <c r="E84" s="99" t="str">
        <f>Critères!D83</f>
        <v>Dans chaque écran, les fonctionnalités qui impliquent un mouvement de l’appareil ou vers l’appareil peuvent-elles être satisfaites de manière alternative (hors cas particuliers) ?</v>
      </c>
      <c r="F84" s="100" t="s">
        <v>13</v>
      </c>
      <c r="G84" s="101"/>
      <c r="H84" s="99"/>
      <c r="I84" s="102"/>
      <c r="J84" s="103"/>
    </row>
    <row r="85" spans="1:10" ht="40">
      <c r="A85" s="96" t="str">
        <f>Critères!$A84</f>
        <v>Consultation</v>
      </c>
      <c r="B85" s="98">
        <v>82</v>
      </c>
      <c r="C85" s="98" t="str">
        <f>Critères!B84</f>
        <v>11.14</v>
      </c>
      <c r="D85" s="98" t="str">
        <f>Critères!C84</f>
        <v>AA</v>
      </c>
      <c r="E85" s="99" t="str">
        <f>Critères!D84</f>
        <v>Pour chaque fonctionnalité de conversion d’un document, les informations relatives à l’accessibilité disponibles dans le document source sont-elles conservées dans le document de destination (hors cas particuliers) ?</v>
      </c>
      <c r="F85" s="100" t="s">
        <v>13</v>
      </c>
      <c r="G85" s="101"/>
      <c r="H85" s="99"/>
      <c r="I85" s="102"/>
      <c r="J85" s="103"/>
    </row>
    <row r="86" spans="1:10" ht="30">
      <c r="A86" s="96" t="str">
        <f>Critères!$A85</f>
        <v>Consultation</v>
      </c>
      <c r="B86" s="98">
        <v>83</v>
      </c>
      <c r="C86" s="98" t="str">
        <f>Critères!B85</f>
        <v>11.15</v>
      </c>
      <c r="D86" s="98" t="str">
        <f>Critères!C85</f>
        <v>A</v>
      </c>
      <c r="E86" s="99" t="str">
        <f>Critères!D85</f>
        <v>Chaque fonctionnalité d’identification ou de contrôle qui repose sur l’utilisation de caractéristiques biologiques de l’utilisateur dispose-t-elle d’une méthode alternative ?</v>
      </c>
      <c r="F86" s="100" t="s">
        <v>13</v>
      </c>
      <c r="G86" s="101"/>
      <c r="H86" s="99"/>
      <c r="I86" s="102"/>
      <c r="J86" s="103"/>
    </row>
    <row r="87" spans="1:10" ht="30">
      <c r="A87" s="96" t="str">
        <f>Critères!$A86</f>
        <v>Consultation</v>
      </c>
      <c r="B87" s="98">
        <v>84</v>
      </c>
      <c r="C87" s="98" t="str">
        <f>Critères!B86</f>
        <v>11.16</v>
      </c>
      <c r="D87" s="98" t="str">
        <f>Critères!C86</f>
        <v>A</v>
      </c>
      <c r="E87" s="99" t="str">
        <f>Critères!D86</f>
        <v>Pour chaque application qui intègre une fonctionnalité de répétition des touches, la répétition est-elle ajustable (hors cas particuliers) ?</v>
      </c>
      <c r="F87" s="100" t="s">
        <v>13</v>
      </c>
      <c r="G87" s="101"/>
      <c r="H87" s="99"/>
      <c r="I87" s="102"/>
      <c r="J87" s="103"/>
    </row>
    <row r="88" spans="1:10" ht="30">
      <c r="A88" s="96" t="str">
        <f>Critères!$A87</f>
        <v>Documentation et fonctionnalités d'accessibilité</v>
      </c>
      <c r="B88" s="98">
        <v>85</v>
      </c>
      <c r="C88" s="98" t="str">
        <f>Critères!B87</f>
        <v>12.1</v>
      </c>
      <c r="D88" s="98" t="str">
        <f>Critères!C87</f>
        <v>AA</v>
      </c>
      <c r="E88" s="99" t="str">
        <f>Critères!D87</f>
        <v>La documentation de l’application décrit-elle les fonctionnalités d’accessibilité disponibles et les informations relatives à la compatibilité avec l’accessibilité ?</v>
      </c>
      <c r="F88" s="100" t="s">
        <v>13</v>
      </c>
      <c r="G88" s="101"/>
      <c r="H88" s="99"/>
      <c r="I88" s="102"/>
      <c r="J88" s="103"/>
    </row>
    <row r="89" spans="1:10" ht="40">
      <c r="A89" s="96" t="str">
        <f>Critères!$A88</f>
        <v>Documentation et fonctionnalités d'accessibilité</v>
      </c>
      <c r="B89" s="98">
        <v>86</v>
      </c>
      <c r="C89" s="98" t="str">
        <f>Critères!B88</f>
        <v>12.2</v>
      </c>
      <c r="D89" s="98" t="str">
        <f>Critères!C88</f>
        <v>A</v>
      </c>
      <c r="E89" s="99" t="str">
        <f>Critères!D88</f>
        <v>Pour chaque fonctionnalité d’accessibilité décrite dans la documentation, le mécanisme qui permet de l’activer répond aux besoins d’accessibilité des utilisateurs concernés. Cette règle est-elle respectée (hors cas particuliers) ?</v>
      </c>
      <c r="F89" s="100" t="s">
        <v>13</v>
      </c>
      <c r="G89" s="101"/>
      <c r="H89" s="99"/>
      <c r="I89" s="102"/>
      <c r="J89" s="103"/>
    </row>
    <row r="90" spans="1:10" ht="30">
      <c r="A90" s="96" t="str">
        <f>Critères!$A89</f>
        <v>Documentation et fonctionnalités d'accessibilité</v>
      </c>
      <c r="B90" s="98">
        <v>87</v>
      </c>
      <c r="C90" s="98" t="str">
        <f>Critères!B89</f>
        <v>12.3</v>
      </c>
      <c r="D90" s="98" t="str">
        <f>Critères!C89</f>
        <v>A</v>
      </c>
      <c r="E90" s="99" t="str">
        <f>Critères!D89</f>
        <v>L’application ne perturbe pas les fonctionnalités d’accessibilité de la plateforme. Cette règle est-elle respectée ?</v>
      </c>
      <c r="F90" s="100" t="s">
        <v>13</v>
      </c>
      <c r="G90" s="101"/>
      <c r="H90" s="99"/>
      <c r="I90" s="102"/>
      <c r="J90" s="103"/>
    </row>
    <row r="91" spans="1:10" ht="30">
      <c r="A91" s="96" t="str">
        <f>Critères!$A90</f>
        <v>Documentation et fonctionnalités d'accessibilité</v>
      </c>
      <c r="B91" s="98">
        <v>88</v>
      </c>
      <c r="C91" s="98" t="str">
        <f>Critères!B90</f>
        <v>12.4</v>
      </c>
      <c r="D91" s="98" t="str">
        <f>Critères!C90</f>
        <v>A</v>
      </c>
      <c r="E91" s="99" t="str">
        <f>Critères!D90</f>
        <v>La documentation de l’application est-elle conforme aux règles d’accessibilité numérique ?</v>
      </c>
      <c r="F91" s="100" t="s">
        <v>13</v>
      </c>
      <c r="G91" s="101"/>
      <c r="H91" s="99"/>
      <c r="I91" s="102"/>
      <c r="J91" s="103"/>
    </row>
    <row r="92" spans="1:10" ht="30">
      <c r="A92" s="96" t="str">
        <f>Critères!$A91</f>
        <v>Outils d'édition</v>
      </c>
      <c r="B92" s="98">
        <v>89</v>
      </c>
      <c r="C92" s="98" t="str">
        <f>Critères!B91</f>
        <v>13.1</v>
      </c>
      <c r="D92" s="98" t="str">
        <f>Critères!C91</f>
        <v>A</v>
      </c>
      <c r="E92" s="99" t="str">
        <f>Critères!D91</f>
        <v>Chaque outil d’édition permet-il de définir les informations d’accessibilité nécessaires pour créer un contenu conforme aux règles d’accessibilité numérique ?</v>
      </c>
      <c r="F92" s="100" t="s">
        <v>13</v>
      </c>
      <c r="G92" s="101"/>
      <c r="H92" s="99"/>
      <c r="I92" s="102"/>
      <c r="J92" s="103"/>
    </row>
    <row r="93" spans="1:10" ht="30">
      <c r="A93" s="96" t="str">
        <f>Critères!$A92</f>
        <v>Outils d'édition</v>
      </c>
      <c r="B93" s="98">
        <v>90</v>
      </c>
      <c r="C93" s="98" t="str">
        <f>Critères!B92</f>
        <v>13.2</v>
      </c>
      <c r="D93" s="98" t="str">
        <f>Critères!C92</f>
        <v>A</v>
      </c>
      <c r="E93" s="99" t="str">
        <f>Critères!D92</f>
        <v>Chaque outil d’édition met-il à disposition des aides à la création de contenus conformes aux règles d’accessibilité numérique ?</v>
      </c>
      <c r="F93" s="100" t="s">
        <v>13</v>
      </c>
      <c r="G93" s="101"/>
      <c r="H93" s="99"/>
      <c r="I93" s="102"/>
      <c r="J93" s="103"/>
    </row>
    <row r="94" spans="1:10" ht="30">
      <c r="A94" s="96" t="str">
        <f>Critères!$A93</f>
        <v>Outils d'édition</v>
      </c>
      <c r="B94" s="98">
        <v>91</v>
      </c>
      <c r="C94" s="98" t="str">
        <f>Critères!B93</f>
        <v>13.3</v>
      </c>
      <c r="D94" s="98" t="str">
        <f>Critères!C93</f>
        <v>A</v>
      </c>
      <c r="E94" s="99" t="str">
        <f>Critères!D93</f>
        <v>Le contenu généré par chaque transformation des contenus est-il conforme aux règles d’accessibilité numérique (hors cas particuliers) ?</v>
      </c>
      <c r="F94" s="100" t="s">
        <v>13</v>
      </c>
      <c r="G94" s="101"/>
      <c r="H94" s="99"/>
      <c r="I94" s="102"/>
      <c r="J94" s="103"/>
    </row>
    <row r="95" spans="1:10" ht="30">
      <c r="A95" s="96" t="str">
        <f>Critères!$A94</f>
        <v>Outils d'édition</v>
      </c>
      <c r="B95" s="98">
        <v>92</v>
      </c>
      <c r="C95" s="98" t="str">
        <f>Critères!B94</f>
        <v>13.4</v>
      </c>
      <c r="D95" s="98" t="str">
        <f>Critères!C94</f>
        <v>AA</v>
      </c>
      <c r="E95" s="99" t="str">
        <f>Critères!D94</f>
        <v>Pour chaque erreur d’accessibilité relevée par un test d’accessibilité automatique ou semi-automatique, l’outil d’édition fournit-il des suggestions de réparation ?</v>
      </c>
      <c r="F95" s="100" t="s">
        <v>13</v>
      </c>
      <c r="G95" s="101"/>
      <c r="H95" s="99"/>
      <c r="I95" s="102"/>
      <c r="J95" s="103"/>
    </row>
    <row r="96" spans="1:10" ht="30">
      <c r="A96" s="96" t="str">
        <f>Critères!$A95</f>
        <v>Outils d'édition</v>
      </c>
      <c r="B96" s="98">
        <v>93</v>
      </c>
      <c r="C96" s="98" t="str">
        <f>Critères!B95</f>
        <v>13.5</v>
      </c>
      <c r="D96" s="98" t="str">
        <f>Critères!C95</f>
        <v>A</v>
      </c>
      <c r="E96" s="99" t="str">
        <f>Critères!D95</f>
        <v>Pour chaque ensemble de gabarits, un gabarit au moins permet de répondre aux règles d’accessibilité numérique. Cette règle est-elle respectée ?</v>
      </c>
      <c r="F96" s="100" t="s">
        <v>13</v>
      </c>
      <c r="G96" s="101"/>
      <c r="H96" s="99"/>
      <c r="I96" s="102"/>
      <c r="J96" s="103"/>
    </row>
    <row r="97" spans="1:10" ht="20">
      <c r="A97" s="96" t="str">
        <f>Critères!$A96</f>
        <v>Outils d'édition</v>
      </c>
      <c r="B97" s="98">
        <v>94</v>
      </c>
      <c r="C97" s="98" t="str">
        <f>Critères!B96</f>
        <v>13.6</v>
      </c>
      <c r="D97" s="98" t="str">
        <f>Critères!C96</f>
        <v>A</v>
      </c>
      <c r="E97" s="99" t="str">
        <f>Critères!D96</f>
        <v>Chaque gabarit qui permet de répondre aux règles d’accessibilité numérique est-il clairement identifiable ?</v>
      </c>
      <c r="F97" s="100" t="s">
        <v>13</v>
      </c>
      <c r="G97" s="101"/>
      <c r="H97" s="99"/>
      <c r="I97" s="102"/>
      <c r="J97" s="103"/>
    </row>
    <row r="98" spans="1:10" ht="30">
      <c r="A98" s="96" t="str">
        <f>Critères!$A97</f>
        <v>Services d'assistance</v>
      </c>
      <c r="B98" s="98">
        <v>95</v>
      </c>
      <c r="C98" s="98" t="str">
        <f>Critères!B97</f>
        <v>14.1</v>
      </c>
      <c r="D98" s="98" t="str">
        <f>Critères!C97</f>
        <v>AA</v>
      </c>
      <c r="E98" s="99" t="str">
        <f>Critères!D97</f>
        <v>Chaque service d’assistance fournit-il des informations relatives aux fonctionnalités d’accessibilité et à la compatibilité avec l’accessibilité, décrites dans la documentation ?</v>
      </c>
      <c r="F98" s="100" t="s">
        <v>13</v>
      </c>
      <c r="G98" s="101"/>
      <c r="H98" s="99"/>
      <c r="I98" s="102"/>
      <c r="J98" s="103"/>
    </row>
    <row r="99" spans="1:10" ht="30">
      <c r="A99" s="96" t="str">
        <f>Critères!$A98</f>
        <v>Services d'assistance</v>
      </c>
      <c r="B99" s="98">
        <v>96</v>
      </c>
      <c r="C99" s="98" t="str">
        <f>Critères!B98</f>
        <v>14.2</v>
      </c>
      <c r="D99" s="98" t="str">
        <f>Critères!C98</f>
        <v>A</v>
      </c>
      <c r="E99" s="99" t="str">
        <f>Critères!D98</f>
        <v>Le service d’assistance répond aux besoins de communication des personnes handicapées directement ou par l’intermédiaire d’un service de relais. Cette règle est-elle respectée ?</v>
      </c>
      <c r="F99" s="100" t="s">
        <v>13</v>
      </c>
      <c r="G99" s="101"/>
      <c r="H99" s="99"/>
      <c r="I99" s="102"/>
      <c r="J99" s="103"/>
    </row>
    <row r="100" spans="1:10" ht="20">
      <c r="A100" s="96" t="str">
        <f>Critères!$A99</f>
        <v>Services d'assistance</v>
      </c>
      <c r="B100" s="98">
        <v>97</v>
      </c>
      <c r="C100" s="98" t="str">
        <f>Critères!B99</f>
        <v>14.3</v>
      </c>
      <c r="D100" s="98" t="str">
        <f>Critères!C99</f>
        <v>A</v>
      </c>
      <c r="E100" s="99" t="str">
        <f>Critères!D99</f>
        <v>La documentation fournie par le service d’assistance est-elle conforme aux règles d’accessibilité numérique ?</v>
      </c>
      <c r="F100" s="100" t="s">
        <v>13</v>
      </c>
      <c r="G100" s="101"/>
      <c r="H100" s="99"/>
      <c r="I100" s="102"/>
      <c r="J100" s="103"/>
    </row>
    <row r="101" spans="1:10" ht="40">
      <c r="A101" s="96" t="str">
        <f>Critères!$A100</f>
        <v>Communication en temps réel</v>
      </c>
      <c r="B101" s="98">
        <v>98</v>
      </c>
      <c r="C101" s="98" t="str">
        <f>Critères!B100</f>
        <v>15.1</v>
      </c>
      <c r="D101" s="98" t="str">
        <f>Critères!C100</f>
        <v>A</v>
      </c>
      <c r="E101" s="99" t="str">
        <f>Critères!D100</f>
        <v>Pour chaque application de communication orale bidirectionnelle, l’application est-elle capable d’encoder et de décoder cette communication avec une gamme de fréquences dont la limite supérieure est de 7 000 Hz au moins ?</v>
      </c>
      <c r="F101" s="100" t="s">
        <v>13</v>
      </c>
      <c r="G101" s="101"/>
      <c r="H101" s="99"/>
      <c r="I101" s="102"/>
      <c r="J101" s="103"/>
    </row>
    <row r="102" spans="1:10" ht="30">
      <c r="A102" s="96" t="str">
        <f>Critères!$A101</f>
        <v>Communication en temps réel</v>
      </c>
      <c r="B102" s="98">
        <v>99</v>
      </c>
      <c r="C102" s="98" t="str">
        <f>Critères!B101</f>
        <v>15.2</v>
      </c>
      <c r="D102" s="98" t="str">
        <f>Critères!C101</f>
        <v>A</v>
      </c>
      <c r="E102" s="99" t="str">
        <f>Critères!D101</f>
        <v>Chaque application qui permet une communication orale bidirectionnelle dispose-t-elle d’une fonctionnalité de communication écrite en temps réel ?</v>
      </c>
      <c r="F102" s="100" t="s">
        <v>13</v>
      </c>
      <c r="G102" s="101"/>
      <c r="H102" s="99"/>
      <c r="I102" s="102"/>
      <c r="J102" s="103"/>
    </row>
    <row r="103" spans="1:10" ht="30">
      <c r="A103" s="96" t="str">
        <f>Critères!$A102</f>
        <v>Communication en temps réel</v>
      </c>
      <c r="B103" s="98">
        <v>100</v>
      </c>
      <c r="C103" s="98" t="str">
        <f>Critères!B102</f>
        <v>15.3</v>
      </c>
      <c r="D103" s="98" t="str">
        <f>Critères!C102</f>
        <v>A</v>
      </c>
      <c r="E103" s="99" t="str">
        <f>Critères!D102</f>
        <v>Pour chaque application qui permet une communication orale bidirectionnelle et écrite en temps réel, les deux modes sont-ils utilisables simultanément ?</v>
      </c>
      <c r="F103" s="100" t="s">
        <v>13</v>
      </c>
      <c r="G103" s="101"/>
      <c r="H103" s="99"/>
      <c r="I103" s="102"/>
      <c r="J103" s="103"/>
    </row>
    <row r="104" spans="1:10" ht="30">
      <c r="A104" s="96" t="str">
        <f>Critères!$A103</f>
        <v>Communication en temps réel</v>
      </c>
      <c r="B104" s="98">
        <v>101</v>
      </c>
      <c r="C104" s="98" t="str">
        <f>Critères!B103</f>
        <v>15.4</v>
      </c>
      <c r="D104" s="98" t="str">
        <f>Critères!C103</f>
        <v>A</v>
      </c>
      <c r="E104" s="99" t="str">
        <f>Critères!D103</f>
        <v>Pour chaque fonctionnalité de communication écrite en temps réel, les messages peuvent-ils être identifiés (hors cas particuliers) ?</v>
      </c>
      <c r="F104" s="100" t="s">
        <v>13</v>
      </c>
      <c r="G104" s="101"/>
      <c r="H104" s="99"/>
      <c r="I104" s="102"/>
      <c r="J104" s="103"/>
    </row>
    <row r="105" spans="1:10" ht="30">
      <c r="A105" s="96" t="str">
        <f>Critères!$A104</f>
        <v>Communication en temps réel</v>
      </c>
      <c r="B105" s="98">
        <v>102</v>
      </c>
      <c r="C105" s="98" t="str">
        <f>Critères!B104</f>
        <v>15.5</v>
      </c>
      <c r="D105" s="98" t="str">
        <f>Critères!C104</f>
        <v>A</v>
      </c>
      <c r="E105" s="99" t="str">
        <f>Critères!D104</f>
        <v>Pour chaque application de communication orale bidirectionnelle, un indicateur visuel de l’activité orale est-il présent ?</v>
      </c>
      <c r="F105" s="100" t="s">
        <v>13</v>
      </c>
      <c r="G105" s="101"/>
      <c r="H105" s="99"/>
      <c r="I105" s="102"/>
      <c r="J105" s="103"/>
    </row>
    <row r="106" spans="1:10" ht="40">
      <c r="A106" s="96" t="str">
        <f>Critères!$A105</f>
        <v>Communication en temps réel</v>
      </c>
      <c r="B106" s="98">
        <v>103</v>
      </c>
      <c r="C106" s="98" t="str">
        <f>Critères!B105</f>
        <v>15.6</v>
      </c>
      <c r="D106" s="98" t="str">
        <f>Critères!C105</f>
        <v>A</v>
      </c>
      <c r="E106" s="99" t="str">
        <f>Critères!D105</f>
        <v>Chaque application de communication écrite en temps réel qui peut interagir avec d’autres applications de communication écrite en temps réel respecte-t-elle les règles d’interopérabilité en vigueur ?</v>
      </c>
      <c r="F106" s="100" t="s">
        <v>13</v>
      </c>
      <c r="G106" s="101"/>
      <c r="H106" s="99"/>
      <c r="I106" s="102"/>
      <c r="J106" s="103"/>
    </row>
    <row r="107" spans="1:10" ht="30">
      <c r="A107" s="96" t="str">
        <f>Critères!$A106</f>
        <v>Communication en temps réel</v>
      </c>
      <c r="B107" s="98">
        <v>104</v>
      </c>
      <c r="C107" s="98" t="str">
        <f>Critères!B106</f>
        <v>15.7</v>
      </c>
      <c r="D107" s="98" t="str">
        <f>Critères!C106</f>
        <v>AA</v>
      </c>
      <c r="E107" s="99" t="str">
        <f>Critères!D106</f>
        <v>Pour chaque application qui permet une communication écrite en temps réel, le délai de transmission de chaque unité de saisie est de 500ms ou moins. Cette règle est-elle respectée ?</v>
      </c>
      <c r="F107" s="100" t="s">
        <v>13</v>
      </c>
      <c r="G107" s="101"/>
      <c r="H107" s="99"/>
      <c r="I107" s="102"/>
      <c r="J107" s="103"/>
    </row>
    <row r="108" spans="1:10" ht="20">
      <c r="A108" s="96" t="str">
        <f>Critères!$A107</f>
        <v>Communication en temps réel</v>
      </c>
      <c r="B108" s="98">
        <v>105</v>
      </c>
      <c r="C108" s="98" t="str">
        <f>Critères!B107</f>
        <v>15.8</v>
      </c>
      <c r="D108" s="98" t="str">
        <f>Critères!C107</f>
        <v>A</v>
      </c>
      <c r="E108" s="99" t="str">
        <f>Critères!D107</f>
        <v>Pour chaque application de télécommunication, l’identification de l’interlocuteur qui initie un appel est-elle accessible ?</v>
      </c>
      <c r="F108" s="100" t="s">
        <v>13</v>
      </c>
      <c r="G108" s="101"/>
      <c r="H108" s="99"/>
      <c r="I108" s="102"/>
      <c r="J108" s="103"/>
    </row>
    <row r="109" spans="1:10" ht="40">
      <c r="A109" s="96" t="str">
        <f>Critères!$A108</f>
        <v>Communication en temps réel</v>
      </c>
      <c r="B109" s="98">
        <v>106</v>
      </c>
      <c r="C109" s="98" t="str">
        <f>Critères!B108</f>
        <v>15.9</v>
      </c>
      <c r="D109" s="98" t="str">
        <f>Critères!C108</f>
        <v>A</v>
      </c>
      <c r="E109" s="99" t="str">
        <f>Critères!D108</f>
        <v>Pour chaque application de communication orale bidirectionnelle qui permet d’identifier l’activité d’un interlocuteur oralisant, il est possible d’identifier l’activité d’un interlocuteur signant. Cette règle est-elle respectée ?</v>
      </c>
      <c r="F109" s="100" t="s">
        <v>13</v>
      </c>
      <c r="G109" s="110"/>
      <c r="H109" s="111"/>
      <c r="I109" s="112"/>
      <c r="J109" s="113"/>
    </row>
    <row r="110" spans="1:10" ht="30">
      <c r="A110" s="96" t="str">
        <f>Critères!$A109</f>
        <v>Communication en temps réel</v>
      </c>
      <c r="B110" s="98">
        <v>107</v>
      </c>
      <c r="C110" s="98" t="str">
        <f>Critères!B109</f>
        <v>15.10</v>
      </c>
      <c r="D110" s="98" t="str">
        <f>Critères!C109</f>
        <v>A</v>
      </c>
      <c r="E110" s="99" t="str">
        <f>Critères!D109</f>
        <v>Pour chaque application de communication orale bidirectionnelle qui dispose de fonctionnalités vocales, celles-ci sont-elles utilisables sans la nécessité d’écouter ou parler ?</v>
      </c>
      <c r="F110" s="109" t="s">
        <v>13</v>
      </c>
      <c r="G110" s="110"/>
      <c r="H110" s="113"/>
      <c r="I110" s="113"/>
      <c r="J110" s="113"/>
    </row>
    <row r="111" spans="1:10" ht="30">
      <c r="A111" s="96" t="str">
        <f>Critères!$A110</f>
        <v>Communication en temps réel</v>
      </c>
      <c r="B111" s="98">
        <v>109</v>
      </c>
      <c r="C111" s="98" t="str">
        <f>Critères!B110</f>
        <v>15.11</v>
      </c>
      <c r="D111" s="98" t="str">
        <f>Critères!C110</f>
        <v>AA</v>
      </c>
      <c r="E111" s="99" t="str">
        <f>Critères!D110</f>
        <v>Pour chaque application de communication orale bidirectionnelle qui dispose d’une vidéo en temps réel, la qualité de la vidéo est-elle suffisante ?</v>
      </c>
      <c r="F111" s="109" t="s">
        <v>13</v>
      </c>
      <c r="G111" s="101"/>
      <c r="H111" s="103"/>
      <c r="I111" s="103"/>
      <c r="J111" s="103"/>
    </row>
  </sheetData>
  <autoFilter ref="A3:M157" xr:uid="{00000000-0009-0000-0000-000004000000}"/>
  <mergeCells count="4">
    <mergeCell ref="A1:D1"/>
    <mergeCell ref="A2:D2"/>
    <mergeCell ref="E1:I1"/>
    <mergeCell ref="E2:I2"/>
  </mergeCells>
  <conditionalFormatting sqref="F4:F111">
    <cfRule type="cellIs" dxfId="89" priority="3" operator="equal">
      <formula>"c"</formula>
    </cfRule>
    <cfRule type="cellIs" dxfId="88" priority="4" operator="equal">
      <formula>"nc"</formula>
    </cfRule>
    <cfRule type="cellIs" dxfId="87" priority="5" operator="equal">
      <formula>"na"</formula>
    </cfRule>
    <cfRule type="cellIs" dxfId="86" priority="6" operator="equal">
      <formula>"nt"</formula>
    </cfRule>
  </conditionalFormatting>
  <conditionalFormatting sqref="G4:G111">
    <cfRule type="cellIs" dxfId="85" priority="1" operator="equal">
      <formula>"D"</formula>
    </cfRule>
    <cfRule type="cellIs" dxfId="84" priority="2" operator="equal">
      <formula>"E"</formula>
    </cfRule>
  </conditionalFormatting>
  <pageMargins left="0.7" right="0.7" top="0.75" bottom="0.75" header="0.3" footer="0.3"/>
  <pageSetup paperSize="9" orientation="landscape" horizontalDpi="4294967293" verticalDpi="4294967293" r:id="rId1"/>
  <extLst>
    <ext xmlns:x14="http://schemas.microsoft.com/office/spreadsheetml/2009/9/main" uri="{CCE6A557-97BC-4b89-ADB6-D9C93CAAB3DF}">
      <x14:dataValidations xmlns:xm="http://schemas.microsoft.com/office/excel/2006/main" count="1">
        <x14:dataValidation type="list" allowBlank="1" showInputMessage="1" showErrorMessage="1" xr:uid="{68E5A23D-8B16-2B44-B2E5-E0A16377CE83}">
          <x14:formula1>
            <xm:f>BaseDeCalcul!$AH$7:$AH$10</xm:f>
          </x14:formula1>
          <xm:sqref>F4:F111</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2A9E17-2203-43D2-8EB6-CD544FB2DF77}">
  <dimension ref="A1:K111"/>
  <sheetViews>
    <sheetView zoomScale="115" zoomScaleNormal="115" workbookViewId="0">
      <selection activeCell="H7" sqref="H7"/>
    </sheetView>
  </sheetViews>
  <sheetFormatPr defaultColWidth="8.453125" defaultRowHeight="14"/>
  <cols>
    <col min="1" max="1" width="13.26953125" style="92" bestFit="1" customWidth="1"/>
    <col min="2" max="2" width="7.453125" style="105" hidden="1" customWidth="1"/>
    <col min="3" max="3" width="6.1796875" style="105" customWidth="1"/>
    <col min="4" max="4" width="4.453125" style="105" customWidth="1"/>
    <col min="5" max="5" width="42.26953125" style="94" customWidth="1"/>
    <col min="6" max="6" width="5.1796875" style="94" customWidth="1"/>
    <col min="7" max="7" width="5.453125" style="94" customWidth="1"/>
    <col min="8" max="8" width="66" style="94" customWidth="1"/>
    <col min="9" max="9" width="26.1796875" style="94" bestFit="1" customWidth="1"/>
    <col min="10" max="10" width="16" style="94" bestFit="1" customWidth="1"/>
    <col min="11" max="11" width="8.453125" style="94"/>
    <col min="12" max="16384" width="8.453125" style="92"/>
  </cols>
  <sheetData>
    <row r="1" spans="1:11">
      <c r="A1" s="160" t="s">
        <v>88</v>
      </c>
      <c r="B1" s="160"/>
      <c r="C1" s="160"/>
      <c r="D1" s="160"/>
      <c r="E1" s="161" t="str">
        <f ca="1">IF(LOOKUP(J1,Échantillon!A13:A71,Échantillon!B13:B71)&lt;&gt;0,LOOKUP(J1,Échantillon!A13:A71,Échantillon!B13:B71),"-")</f>
        <v>E07</v>
      </c>
      <c r="F1" s="161"/>
      <c r="G1" s="161"/>
      <c r="H1" s="161"/>
      <c r="I1" s="161"/>
      <c r="J1" s="91" t="str">
        <f ca="1">IFERROR(RIGHT(CELL("nomfichier",$A$2),LEN(CELL("nomfichier",$A$2))-SEARCH("]",CELL("nomfichier",$A$2))), RIGHT(CELL("filename",$A$2),LEN(CELL("filename",$A$2))-SEARCH("]",CELL("filename",$A$2))))</f>
        <v>E07</v>
      </c>
      <c r="K1" s="92"/>
    </row>
    <row r="2" spans="1:11">
      <c r="A2" s="162" t="s">
        <v>109</v>
      </c>
      <c r="B2" s="162"/>
      <c r="C2" s="162"/>
      <c r="D2" s="162"/>
      <c r="E2" s="163" t="str">
        <f ca="1">IF(LOOKUP(J1,Échantillon!A13:A71,Échantillon!C13:C71)&lt;&gt;0,LOOKUP(J1,Échantillon!A13:A71,Échantillon!C13:C71),"-")</f>
        <v>-</v>
      </c>
      <c r="F2" s="163"/>
      <c r="G2" s="163"/>
      <c r="H2" s="163"/>
      <c r="I2" s="163"/>
      <c r="J2" s="93"/>
    </row>
    <row r="3" spans="1:11" s="97" customFormat="1" ht="41">
      <c r="A3" s="95" t="s">
        <v>9</v>
      </c>
      <c r="B3" s="95" t="s">
        <v>42</v>
      </c>
      <c r="C3" s="95" t="s">
        <v>50</v>
      </c>
      <c r="D3" s="95" t="s">
        <v>51</v>
      </c>
      <c r="E3" s="96" t="s">
        <v>52</v>
      </c>
      <c r="F3" s="95" t="s">
        <v>10</v>
      </c>
      <c r="G3" s="95" t="s">
        <v>11</v>
      </c>
      <c r="H3" s="96" t="s">
        <v>12</v>
      </c>
      <c r="I3" s="96" t="s">
        <v>318</v>
      </c>
      <c r="J3" s="96" t="s">
        <v>29</v>
      </c>
    </row>
    <row r="4" spans="1:11" s="94" customFormat="1" ht="20">
      <c r="A4" s="96" t="str">
        <f>Critères!$A3</f>
        <v>Eléments graphiques</v>
      </c>
      <c r="B4" s="98">
        <v>1</v>
      </c>
      <c r="C4" s="98" t="str">
        <f>Critères!B3</f>
        <v>1.1</v>
      </c>
      <c r="D4" s="98" t="str">
        <f>Critères!C3</f>
        <v>A</v>
      </c>
      <c r="E4" s="99" t="str">
        <f>Critères!D3</f>
        <v>Chaque élément graphique de décoration est-il ignoré par les technologies d’assistance ?</v>
      </c>
      <c r="F4" s="100" t="s">
        <v>13</v>
      </c>
      <c r="G4" s="101"/>
      <c r="H4" s="99"/>
      <c r="I4" s="102"/>
      <c r="J4" s="106"/>
    </row>
    <row r="5" spans="1:11" s="94" customFormat="1" ht="20">
      <c r="A5" s="96" t="str">
        <f>Critères!$A4</f>
        <v>Eléments graphiques</v>
      </c>
      <c r="B5" s="98">
        <v>2</v>
      </c>
      <c r="C5" s="98" t="str">
        <f>Critères!B4</f>
        <v>1.2</v>
      </c>
      <c r="D5" s="98" t="str">
        <f>Critères!C4</f>
        <v>A</v>
      </c>
      <c r="E5" s="99" t="str">
        <f>Critères!D4</f>
        <v>Chaque élément graphique porteur d’information possède-t-il une alternative accessible aux technologies d’assistance ?</v>
      </c>
      <c r="F5" s="100" t="s">
        <v>13</v>
      </c>
      <c r="G5" s="101"/>
      <c r="H5" s="99"/>
      <c r="I5" s="102"/>
      <c r="J5" s="103"/>
    </row>
    <row r="6" spans="1:11" s="94" customFormat="1" ht="30">
      <c r="A6" s="96" t="str">
        <f>Critères!$A5</f>
        <v>Eléments graphiques</v>
      </c>
      <c r="B6" s="98">
        <v>3</v>
      </c>
      <c r="C6" s="98" t="str">
        <f>Critères!B5</f>
        <v>1.3</v>
      </c>
      <c r="D6" s="98" t="str">
        <f>Critères!C5</f>
        <v>A</v>
      </c>
      <c r="E6" s="99" t="str">
        <f>Critères!D5</f>
        <v>Pour chaque élément graphique porteur d’information, l’alternative accessible aux technologies d’assistance est-elle pertinente (hors cas particuliers) ?</v>
      </c>
      <c r="F6" s="100" t="s">
        <v>13</v>
      </c>
      <c r="G6" s="101"/>
      <c r="H6" s="99"/>
      <c r="I6" s="102"/>
      <c r="J6" s="103"/>
    </row>
    <row r="7" spans="1:11" ht="40">
      <c r="A7" s="96" t="str">
        <f>Critères!$A6</f>
        <v>Eléments graphiques</v>
      </c>
      <c r="B7" s="98">
        <v>4</v>
      </c>
      <c r="C7" s="98" t="str">
        <f>Critères!B6</f>
        <v>1.4</v>
      </c>
      <c r="D7" s="98" t="str">
        <f>Critères!C6</f>
        <v>A</v>
      </c>
      <c r="E7" s="99" t="str">
        <f>Critères!D6</f>
        <v>Pour chaque élément graphique utilisé comme CAPTCHA ou comme élément graphique de test, l’alternative restituée par les technologies d’assistance permet-elle d’identifier la nature et la fonction de l’élément graphique ?</v>
      </c>
      <c r="F7" s="100" t="s">
        <v>13</v>
      </c>
      <c r="G7" s="101"/>
      <c r="H7" s="99"/>
      <c r="I7" s="102"/>
      <c r="J7" s="103"/>
    </row>
    <row r="8" spans="1:11" ht="20">
      <c r="A8" s="96" t="str">
        <f>Critères!$A7</f>
        <v>Eléments graphiques</v>
      </c>
      <c r="B8" s="98">
        <v>5</v>
      </c>
      <c r="C8" s="98" t="str">
        <f>Critères!B7</f>
        <v>1.5</v>
      </c>
      <c r="D8" s="98" t="str">
        <f>Critères!C7</f>
        <v>A</v>
      </c>
      <c r="E8" s="99" t="str">
        <f>Critères!D7</f>
        <v>Chaque élément graphique utilisé comme CAPTCHA possède-t-il une alternative ?</v>
      </c>
      <c r="F8" s="100" t="s">
        <v>13</v>
      </c>
      <c r="G8" s="101"/>
      <c r="H8" s="99"/>
      <c r="I8" s="102"/>
      <c r="J8" s="103"/>
    </row>
    <row r="9" spans="1:11" ht="20">
      <c r="A9" s="96" t="str">
        <f>Critères!$A8</f>
        <v>Eléments graphiques</v>
      </c>
      <c r="B9" s="98">
        <v>6</v>
      </c>
      <c r="C9" s="98" t="str">
        <f>Critères!B8</f>
        <v>1.6</v>
      </c>
      <c r="D9" s="98" t="str">
        <f>Critères!C8</f>
        <v>A</v>
      </c>
      <c r="E9" s="99" t="str">
        <f>Critères!D8</f>
        <v>Chaque élément graphique porteur d’information a-t-il, si nécessaire, une description détaillée ?</v>
      </c>
      <c r="F9" s="100" t="s">
        <v>13</v>
      </c>
      <c r="G9" s="101"/>
      <c r="H9" s="99"/>
      <c r="I9" s="102"/>
      <c r="J9" s="103"/>
    </row>
    <row r="10" spans="1:11" ht="20">
      <c r="A10" s="96" t="str">
        <f>Critères!$A9</f>
        <v>Eléments graphiques</v>
      </c>
      <c r="B10" s="98">
        <v>7</v>
      </c>
      <c r="C10" s="98" t="str">
        <f>Critères!B9</f>
        <v>1.7</v>
      </c>
      <c r="D10" s="98" t="str">
        <f>Critères!C9</f>
        <v>A</v>
      </c>
      <c r="E10" s="99" t="str">
        <f>Critères!D9</f>
        <v>Pour chaque élément graphique porteur d’information ayant une description détaillée, celle-ci est-elle pertinente ?</v>
      </c>
      <c r="F10" s="100" t="s">
        <v>13</v>
      </c>
      <c r="G10" s="101"/>
      <c r="H10" s="99"/>
      <c r="I10" s="102"/>
      <c r="J10" s="103"/>
    </row>
    <row r="11" spans="1:11" ht="40">
      <c r="A11" s="96" t="str">
        <f>Critères!$A10</f>
        <v>Eléments graphiques</v>
      </c>
      <c r="B11" s="98">
        <v>8</v>
      </c>
      <c r="C11" s="98" t="str">
        <f>Critères!B10</f>
        <v>1.8</v>
      </c>
      <c r="D11" s="98" t="str">
        <f>Critères!C10</f>
        <v>AA</v>
      </c>
      <c r="E11" s="99" t="str">
        <f>Critères!D10</f>
        <v>Chaque élément graphique texte porteur d’information, en l’absence d’un mécanisme de remplacement, doit, si possible être remplacé par du texte stylé. Cette règle est-elle respectée (hors cas particuliers) ?</v>
      </c>
      <c r="F11" s="100" t="s">
        <v>13</v>
      </c>
      <c r="G11" s="101"/>
      <c r="H11" s="99"/>
      <c r="I11" s="102"/>
      <c r="J11" s="103"/>
    </row>
    <row r="12" spans="1:11" ht="20">
      <c r="A12" s="96" t="str">
        <f>Critères!$A11</f>
        <v>Eléments graphiques</v>
      </c>
      <c r="B12" s="98">
        <v>9</v>
      </c>
      <c r="C12" s="98" t="str">
        <f>Critères!B11</f>
        <v>1.9</v>
      </c>
      <c r="D12" s="98" t="str">
        <f>Critères!C11</f>
        <v>AA</v>
      </c>
      <c r="E12" s="99" t="str">
        <f>Critères!D11</f>
        <v>Chaque élément graphique légendé est-il correctement restitué par les technologies d’assistance ?</v>
      </c>
      <c r="F12" s="100" t="s">
        <v>13</v>
      </c>
      <c r="G12" s="101"/>
      <c r="H12" s="99"/>
      <c r="I12" s="102"/>
      <c r="J12" s="103"/>
    </row>
    <row r="13" spans="1:11" ht="20">
      <c r="A13" s="96" t="str">
        <f>Critères!$A12</f>
        <v>Couleurs</v>
      </c>
      <c r="B13" s="98">
        <v>10</v>
      </c>
      <c r="C13" s="98" t="str">
        <f>Critères!B12</f>
        <v>2.1</v>
      </c>
      <c r="D13" s="98" t="str">
        <f>Critères!C12</f>
        <v>A</v>
      </c>
      <c r="E13" s="99" t="str">
        <f>Critères!D12</f>
        <v>Dans chaque écran, l’information ne doit pas être donnée uniquement par la couleur. Cette règle est-elle respectée ?</v>
      </c>
      <c r="F13" s="100" t="s">
        <v>13</v>
      </c>
      <c r="G13" s="101"/>
      <c r="H13" s="99"/>
      <c r="I13" s="102"/>
      <c r="J13" s="103"/>
    </row>
    <row r="14" spans="1:11" ht="30">
      <c r="A14" s="96" t="str">
        <f>Critères!$A13</f>
        <v>Couleurs</v>
      </c>
      <c r="B14" s="98">
        <v>11</v>
      </c>
      <c r="C14" s="98" t="str">
        <f>Critères!B13</f>
        <v>2.2</v>
      </c>
      <c r="D14" s="98" t="str">
        <f>Critères!C13</f>
        <v>AA</v>
      </c>
      <c r="E14" s="99" t="str">
        <f>Critères!D13</f>
        <v>Dans chaque écran, le contraste entre la couleur du texte et la couleur de son arrière-plan est-il suffisamment élevé (hors cas particuliers) ?</v>
      </c>
      <c r="F14" s="100" t="s">
        <v>13</v>
      </c>
      <c r="G14" s="101"/>
      <c r="H14" s="99"/>
      <c r="I14" s="102"/>
      <c r="J14" s="103"/>
    </row>
    <row r="15" spans="1:11" ht="30">
      <c r="A15" s="96" t="str">
        <f>Critères!$A14</f>
        <v>Couleurs</v>
      </c>
      <c r="B15" s="98">
        <v>12</v>
      </c>
      <c r="C15" s="98" t="str">
        <f>Critères!B14</f>
        <v>2.3</v>
      </c>
      <c r="D15" s="98" t="str">
        <f>Critères!C14</f>
        <v>AA</v>
      </c>
      <c r="E15" s="99" t="str">
        <f>Critères!D14</f>
        <v>Dans chaque écran, les couleurs utilisées dans les composants d’interface et les éléments graphiques porteurs d’informations sont-elles suffisamment contrastées (hors cas particuliers) ?</v>
      </c>
      <c r="F15" s="100" t="s">
        <v>13</v>
      </c>
      <c r="G15" s="101"/>
      <c r="H15" s="99"/>
      <c r="I15" s="102"/>
      <c r="J15" s="103"/>
    </row>
    <row r="16" spans="1:11" ht="30">
      <c r="A16" s="96" t="str">
        <f>Critères!$A15</f>
        <v>Couleurs</v>
      </c>
      <c r="B16" s="98">
        <v>13</v>
      </c>
      <c r="C16" s="98" t="str">
        <f>Critères!B15</f>
        <v>2.4</v>
      </c>
      <c r="D16" s="98" t="str">
        <f>Critères!C15</f>
        <v>AA</v>
      </c>
      <c r="E16" s="99" t="str">
        <f>Critères!D15</f>
        <v>Le rapport de contraste de chaque mécanisme de remplacement qui permet d’afficher l’écran avec un rapport de contraste conforme est-il suffisamment élevé ?</v>
      </c>
      <c r="F16" s="100" t="s">
        <v>13</v>
      </c>
      <c r="G16" s="101"/>
      <c r="H16" s="99"/>
      <c r="I16" s="102"/>
      <c r="J16" s="103"/>
    </row>
    <row r="17" spans="1:10" ht="30">
      <c r="A17" s="96" t="str">
        <f>Critères!$A16</f>
        <v>Multimédia</v>
      </c>
      <c r="B17" s="98">
        <v>14</v>
      </c>
      <c r="C17" s="98" t="str">
        <f>Critères!B16</f>
        <v>3.1</v>
      </c>
      <c r="D17" s="98" t="str">
        <f>Critères!C16</f>
        <v>A</v>
      </c>
      <c r="E17" s="99" t="str">
        <f>Critères!D16</f>
        <v>Chaque média temporel pré-enregistré seulement audio a-t-il, si nécessaire, une transcription textuelle adjacente clairement identifiable (hors cas particuliers) ?</v>
      </c>
      <c r="F17" s="100" t="s">
        <v>13</v>
      </c>
      <c r="G17" s="101"/>
      <c r="H17" s="99"/>
      <c r="I17" s="102"/>
      <c r="J17" s="103"/>
    </row>
    <row r="18" spans="1:10" ht="30">
      <c r="A18" s="96" t="str">
        <f>Critères!$A17</f>
        <v>Multimédia</v>
      </c>
      <c r="B18" s="98">
        <v>15</v>
      </c>
      <c r="C18" s="98" t="str">
        <f>Critères!B17</f>
        <v>3.2</v>
      </c>
      <c r="D18" s="98" t="str">
        <f>Critères!C17</f>
        <v>A</v>
      </c>
      <c r="E18" s="99" t="str">
        <f>Critères!D17</f>
        <v>Pour chaque média temporel pré-enregistré seulement audio ayant une transcription textuelle, celle-ci est-elle pertinente (hors cas particuliers) ?</v>
      </c>
      <c r="F18" s="100" t="s">
        <v>13</v>
      </c>
      <c r="G18" s="101"/>
      <c r="H18" s="99"/>
      <c r="I18" s="102"/>
      <c r="J18" s="103"/>
    </row>
    <row r="19" spans="1:10" ht="20">
      <c r="A19" s="96" t="str">
        <f>Critères!$A18</f>
        <v>Multimédia</v>
      </c>
      <c r="B19" s="98">
        <v>16</v>
      </c>
      <c r="C19" s="98" t="str">
        <f>Critères!B18</f>
        <v>3.3</v>
      </c>
      <c r="D19" s="98" t="str">
        <f>Critères!C18</f>
        <v>A</v>
      </c>
      <c r="E19" s="99" t="str">
        <f>Critères!D18</f>
        <v>Chaque média temporel pré-enregistré seulement vidéo a-t-il, si nécessaire, une alternative (hors cas particuliers) ?</v>
      </c>
      <c r="F19" s="100" t="s">
        <v>13</v>
      </c>
      <c r="G19" s="101"/>
      <c r="H19" s="99"/>
      <c r="I19" s="102"/>
      <c r="J19" s="103"/>
    </row>
    <row r="20" spans="1:10" ht="30">
      <c r="A20" s="96" t="str">
        <f>Critères!$A19</f>
        <v>Multimédia</v>
      </c>
      <c r="B20" s="98">
        <v>17</v>
      </c>
      <c r="C20" s="98" t="str">
        <f>Critères!B19</f>
        <v>3.4</v>
      </c>
      <c r="D20" s="98" t="str">
        <f>Critères!C19</f>
        <v>A</v>
      </c>
      <c r="E20" s="99" t="str">
        <f>Critères!D19</f>
        <v>Pour chaque média temporel pré-enregistré seulement vidéo ayant une alternative, celle-ci est-elle pertinente (hors cas particuliers) ?</v>
      </c>
      <c r="F20" s="100" t="s">
        <v>13</v>
      </c>
      <c r="G20" s="101"/>
      <c r="H20" s="99"/>
      <c r="I20" s="102"/>
      <c r="J20" s="103"/>
    </row>
    <row r="21" spans="1:10" ht="20">
      <c r="A21" s="96" t="str">
        <f>Critères!$A20</f>
        <v>Multimédia</v>
      </c>
      <c r="B21" s="98">
        <v>18</v>
      </c>
      <c r="C21" s="98" t="str">
        <f>Critères!B20</f>
        <v>3.5</v>
      </c>
      <c r="D21" s="98" t="str">
        <f>Critères!C20</f>
        <v>A</v>
      </c>
      <c r="E21" s="99" t="str">
        <f>Critères!D20</f>
        <v>Chaque média temporel synchronisé pré-enregistré a-t-il, si nécessaire, une alternative (hors cas particuliers) ?</v>
      </c>
      <c r="F21" s="100" t="s">
        <v>13</v>
      </c>
      <c r="G21" s="101"/>
      <c r="H21" s="99"/>
      <c r="I21" s="102"/>
      <c r="J21" s="103"/>
    </row>
    <row r="22" spans="1:10" ht="30">
      <c r="A22" s="96" t="str">
        <f>Critères!$A21</f>
        <v>Multimédia</v>
      </c>
      <c r="B22" s="98">
        <v>19</v>
      </c>
      <c r="C22" s="98" t="str">
        <f>Critères!B21</f>
        <v>3.6</v>
      </c>
      <c r="D22" s="98" t="str">
        <f>Critères!C21</f>
        <v>A</v>
      </c>
      <c r="E22" s="99" t="str">
        <f>Critères!D21</f>
        <v>Pour chaque média temporel synchronisé pré-enregistré ayant une alternative, celle-ci est-elle pertinente (hors cas particuliers) ?</v>
      </c>
      <c r="F22" s="100" t="s">
        <v>13</v>
      </c>
      <c r="G22" s="101"/>
      <c r="H22" s="99"/>
      <c r="I22" s="102"/>
      <c r="J22" s="103"/>
    </row>
    <row r="23" spans="1:10" ht="20">
      <c r="A23" s="96" t="str">
        <f>Critères!$A22</f>
        <v>Multimédia</v>
      </c>
      <c r="B23" s="98">
        <v>20</v>
      </c>
      <c r="C23" s="98" t="str">
        <f>Critères!B22</f>
        <v>3.7</v>
      </c>
      <c r="D23" s="98" t="str">
        <f>Critères!C22</f>
        <v>A</v>
      </c>
      <c r="E23" s="99" t="str">
        <f>Critères!D22</f>
        <v>Chaque média temporel synchronisé a-t-il, si nécessaire, des sous-titres synchronisés (hors cas particuliers) ?</v>
      </c>
      <c r="F23" s="100" t="s">
        <v>13</v>
      </c>
      <c r="G23" s="101"/>
      <c r="H23" s="99"/>
      <c r="I23" s="102"/>
      <c r="J23" s="103"/>
    </row>
    <row r="24" spans="1:10" ht="20">
      <c r="A24" s="96" t="str">
        <f>Critères!$A23</f>
        <v>Multimédia</v>
      </c>
      <c r="B24" s="98">
        <v>21</v>
      </c>
      <c r="C24" s="98" t="str">
        <f>Critères!B23</f>
        <v>3.8</v>
      </c>
      <c r="D24" s="98" t="str">
        <f>Critères!C23</f>
        <v>A</v>
      </c>
      <c r="E24" s="99" t="str">
        <f>Critères!D23</f>
        <v>Pour chaque média temporel synchronisé ayant des sous-titres synchronisés, ceux-ci sont-ils pertinents (hors cas particuliers) ?</v>
      </c>
      <c r="F24" s="100" t="s">
        <v>13</v>
      </c>
      <c r="G24" s="101"/>
      <c r="H24" s="99"/>
      <c r="I24" s="102"/>
      <c r="J24" s="103"/>
    </row>
    <row r="25" spans="1:10" ht="30">
      <c r="A25" s="96" t="str">
        <f>Critères!$A24</f>
        <v>Multimédia</v>
      </c>
      <c r="B25" s="98">
        <v>22</v>
      </c>
      <c r="C25" s="98" t="str">
        <f>Critères!B24</f>
        <v>3.9</v>
      </c>
      <c r="D25" s="98" t="str">
        <f>Critères!C24</f>
        <v>AA</v>
      </c>
      <c r="E25" s="99" t="str">
        <f>Critères!D24</f>
        <v>Chaque média temporel pré-enregistré (seulement vidéo ou synchronisé) a-t-il, si nécessaire, une audiodescription synchronisée (hors cas particuliers) ?</v>
      </c>
      <c r="F25" s="100" t="s">
        <v>13</v>
      </c>
      <c r="G25" s="101"/>
      <c r="H25" s="99"/>
      <c r="I25" s="102"/>
      <c r="J25" s="103"/>
    </row>
    <row r="26" spans="1:10" ht="30">
      <c r="A26" s="96" t="str">
        <f>Critères!$A25</f>
        <v>Multimédia</v>
      </c>
      <c r="B26" s="98">
        <v>23</v>
      </c>
      <c r="C26" s="98" t="str">
        <f>Critères!B25</f>
        <v>3.10</v>
      </c>
      <c r="D26" s="98" t="str">
        <f>Critères!C25</f>
        <v>AA</v>
      </c>
      <c r="E26" s="99" t="str">
        <f>Critères!D25</f>
        <v>Pour chaque média temporel pré-enregistré (seulement vidéo ou synchronisé) ayant une audiodescription synchronisée, celle-ci est-elle pertinente ?</v>
      </c>
      <c r="F26" s="100" t="s">
        <v>13</v>
      </c>
      <c r="G26" s="101"/>
      <c r="H26" s="99"/>
      <c r="I26" s="102"/>
      <c r="J26" s="103"/>
    </row>
    <row r="27" spans="1:10" ht="30">
      <c r="A27" s="96" t="str">
        <f>Critères!$A26</f>
        <v>Multimédia</v>
      </c>
      <c r="B27" s="98">
        <v>24</v>
      </c>
      <c r="C27" s="98" t="str">
        <f>Critères!B26</f>
        <v>3.11</v>
      </c>
      <c r="D27" s="98" t="str">
        <f>Critères!C26</f>
        <v>A</v>
      </c>
      <c r="E27" s="99" t="str">
        <f>Critères!D26</f>
        <v>Pour chaque média temporel pré-enregistré, le contenu textuel adjacent permet-il d’identifier clairement le média temporel (hors cas particuliers) ?</v>
      </c>
      <c r="F27" s="100" t="s">
        <v>13</v>
      </c>
      <c r="G27" s="101"/>
      <c r="H27" s="99"/>
      <c r="I27" s="102"/>
      <c r="J27" s="103"/>
    </row>
    <row r="28" spans="1:10" ht="20">
      <c r="A28" s="96" t="str">
        <f>Critères!$A27</f>
        <v>Multimédia</v>
      </c>
      <c r="B28" s="98">
        <v>25</v>
      </c>
      <c r="C28" s="98" t="str">
        <f>Critères!B27</f>
        <v>3.12</v>
      </c>
      <c r="D28" s="98" t="str">
        <f>Critères!C27</f>
        <v>A</v>
      </c>
      <c r="E28" s="99" t="str">
        <f>Critères!D27</f>
        <v>Chaque séquence sonore déclenchée automatiquement est-elle contrôlable par l’utilisateur ?</v>
      </c>
      <c r="F28" s="100" t="s">
        <v>13</v>
      </c>
      <c r="G28" s="101"/>
      <c r="H28" s="99"/>
      <c r="I28" s="102"/>
      <c r="J28" s="103"/>
    </row>
    <row r="29" spans="1:10" ht="20">
      <c r="A29" s="96" t="str">
        <f>Critères!$A28</f>
        <v>Multimédia</v>
      </c>
      <c r="B29" s="98">
        <v>26</v>
      </c>
      <c r="C29" s="98" t="str">
        <f>Critères!B28</f>
        <v>3.13</v>
      </c>
      <c r="D29" s="98" t="str">
        <f>Critères!C28</f>
        <v>A</v>
      </c>
      <c r="E29" s="99" t="str">
        <f>Critères!D28</f>
        <v>Chaque média temporel a-t-il, si nécessaire, les fonctionnalités de contrôle de sa consultation ?</v>
      </c>
      <c r="F29" s="100" t="s">
        <v>13</v>
      </c>
      <c r="G29" s="101"/>
      <c r="H29" s="99"/>
      <c r="I29" s="102"/>
      <c r="J29" s="103"/>
    </row>
    <row r="30" spans="1:10" ht="50">
      <c r="A30" s="96" t="str">
        <f>Critères!$A29</f>
        <v>Multimédia</v>
      </c>
      <c r="B30" s="98">
        <v>27</v>
      </c>
      <c r="C30" s="98" t="str">
        <f>Critères!B29</f>
        <v>3.14</v>
      </c>
      <c r="D30" s="98" t="str">
        <f>Critères!C29</f>
        <v>AA</v>
      </c>
      <c r="E30" s="99" t="str">
        <f>Critères!D29</f>
        <v>Pour chaque média temporel synchronisé pré-enregistré qui dispose d’une piste de sous-titres synchronisés ou d’une audiodescription, les fonctionnalités de contrôle de ces alternatives sont-elles présentées au même niveau que les fonctionnalités principales ?</v>
      </c>
      <c r="F30" s="100" t="s">
        <v>13</v>
      </c>
      <c r="G30" s="101"/>
      <c r="H30" s="99"/>
      <c r="I30" s="102"/>
      <c r="J30" s="103"/>
    </row>
    <row r="31" spans="1:10" ht="40">
      <c r="A31" s="96" t="str">
        <f>Critères!$A30</f>
        <v>Multimédia</v>
      </c>
      <c r="B31" s="98">
        <v>28</v>
      </c>
      <c r="C31" s="98" t="str">
        <f>Critères!B30</f>
        <v>3.15</v>
      </c>
      <c r="D31" s="98" t="str">
        <f>Critères!C30</f>
        <v>AA</v>
      </c>
      <c r="E31" s="99" t="str">
        <f>Critères!D30</f>
        <v>Pour chaque fonctionnalité qui transmet, convertit ou enregistre un média temporel synchronisé pré-enregistré qui possède une piste de sous-titres synchronisés, à l’issue du processus, les sous-titres sont-ils correctement conservés ?</v>
      </c>
      <c r="F31" s="100" t="s">
        <v>13</v>
      </c>
      <c r="G31" s="101"/>
      <c r="H31" s="99"/>
      <c r="I31" s="102"/>
      <c r="J31" s="103"/>
    </row>
    <row r="32" spans="1:10" ht="40">
      <c r="A32" s="96" t="str">
        <f>Critères!$A31</f>
        <v>Multimédia</v>
      </c>
      <c r="B32" s="98">
        <v>29</v>
      </c>
      <c r="C32" s="98" t="str">
        <f>Critères!B31</f>
        <v>3.16</v>
      </c>
      <c r="D32" s="98" t="str">
        <f>Critères!C31</f>
        <v>AA</v>
      </c>
      <c r="E32" s="99" t="str">
        <f>Critères!D31</f>
        <v>Pour chaque fonctionnalité qui transmet, convertit ou enregistre un média temporel synchronisé pré-enregistré avec une audiodescription synchronisée, à l’issue du processus, l’audiodescription est-elle correctement conservée ?</v>
      </c>
      <c r="F32" s="100" t="s">
        <v>13</v>
      </c>
      <c r="G32" s="101"/>
      <c r="H32" s="99"/>
      <c r="I32" s="102"/>
      <c r="J32" s="103"/>
    </row>
    <row r="33" spans="1:10" ht="30">
      <c r="A33" s="96" t="str">
        <f>Critères!$A32</f>
        <v>Multimédia</v>
      </c>
      <c r="B33" s="98">
        <v>30</v>
      </c>
      <c r="C33" s="98" t="str">
        <f>Critères!B32</f>
        <v>3.17</v>
      </c>
      <c r="D33" s="98" t="str">
        <f>Critères!C32</f>
        <v>AA</v>
      </c>
      <c r="E33" s="99" t="str">
        <f>Critères!D32</f>
        <v>Pour chaque média temporel pré-enregistré, la présentation des sous-titres est-elle contrôlable par l’utilisateur (hors cas particuliers) ?</v>
      </c>
      <c r="F33" s="100" t="s">
        <v>13</v>
      </c>
      <c r="G33" s="101"/>
      <c r="H33" s="99"/>
      <c r="I33" s="102"/>
      <c r="J33" s="103"/>
    </row>
    <row r="34" spans="1:10" ht="30">
      <c r="A34" s="96" t="str">
        <f>Critères!$A33</f>
        <v>Multimédia</v>
      </c>
      <c r="B34" s="98">
        <v>31</v>
      </c>
      <c r="C34" s="98" t="str">
        <f>Critères!B33</f>
        <v>3.18</v>
      </c>
      <c r="D34" s="98" t="str">
        <f>Critères!C33</f>
        <v>AA</v>
      </c>
      <c r="E34" s="99" t="str">
        <f>Critères!D33</f>
        <v>Pour chaque média temporel synchronisé pré-enregistré qui possède des sous-titres de traduction synchronisés, ceux-ci peuvent-ils être vocalisés (hors cas particuliers) ?</v>
      </c>
      <c r="F34" s="100" t="s">
        <v>13</v>
      </c>
      <c r="G34" s="101"/>
      <c r="H34" s="99"/>
      <c r="I34" s="102"/>
      <c r="J34" s="103"/>
    </row>
    <row r="35" spans="1:10">
      <c r="A35" s="96" t="str">
        <f>Critères!$A34</f>
        <v>Tableau</v>
      </c>
      <c r="B35" s="98">
        <v>32</v>
      </c>
      <c r="C35" s="98" t="str">
        <f>Critères!B34</f>
        <v>4.1</v>
      </c>
      <c r="D35" s="98" t="str">
        <f>Critères!C34</f>
        <v>A</v>
      </c>
      <c r="E35" s="99" t="str">
        <f>Critères!D34</f>
        <v>Chaque tableau de données complexe a-t-il un résumé ?</v>
      </c>
      <c r="F35" s="100" t="s">
        <v>13</v>
      </c>
      <c r="G35" s="101"/>
      <c r="H35" s="99"/>
      <c r="I35" s="102"/>
      <c r="J35" s="103"/>
    </row>
    <row r="36" spans="1:10" ht="20">
      <c r="A36" s="96" t="str">
        <f>Critères!$A35</f>
        <v>Tableau</v>
      </c>
      <c r="B36" s="98">
        <v>33</v>
      </c>
      <c r="C36" s="98" t="str">
        <f>Critères!B35</f>
        <v>4.2</v>
      </c>
      <c r="D36" s="98" t="str">
        <f>Critères!C35</f>
        <v>A</v>
      </c>
      <c r="E36" s="99" t="str">
        <f>Critères!D35</f>
        <v>Pour chaque tableau de données complexe ayant un résumé, celui-ci est-il pertinent ?</v>
      </c>
      <c r="F36" s="100" t="s">
        <v>13</v>
      </c>
      <c r="G36" s="101"/>
      <c r="H36" s="99"/>
      <c r="I36" s="102"/>
      <c r="J36" s="103"/>
    </row>
    <row r="37" spans="1:10">
      <c r="A37" s="96" t="str">
        <f>Critères!$A36</f>
        <v>Tableau</v>
      </c>
      <c r="B37" s="98">
        <v>34</v>
      </c>
      <c r="C37" s="98" t="str">
        <f>Critères!B36</f>
        <v>4.3</v>
      </c>
      <c r="D37" s="98" t="str">
        <f>Critères!C36</f>
        <v>A</v>
      </c>
      <c r="E37" s="99" t="str">
        <f>Critères!D36</f>
        <v>Chaque tableau de données a-t-il un titre ?</v>
      </c>
      <c r="F37" s="100" t="s">
        <v>13</v>
      </c>
      <c r="G37" s="101"/>
      <c r="H37" s="99"/>
      <c r="I37" s="102"/>
      <c r="J37" s="103"/>
    </row>
    <row r="38" spans="1:10" ht="20">
      <c r="A38" s="96" t="str">
        <f>Critères!$A37</f>
        <v>Tableau</v>
      </c>
      <c r="B38" s="98">
        <v>35</v>
      </c>
      <c r="C38" s="98" t="str">
        <f>Critères!B37</f>
        <v>4.4</v>
      </c>
      <c r="D38" s="98" t="str">
        <f>Critères!C37</f>
        <v>A</v>
      </c>
      <c r="E38" s="99" t="str">
        <f>Critères!D37</f>
        <v>Pour chaque tableau de données ayant un titre, celui-ci est-il pertinent ?</v>
      </c>
      <c r="F38" s="100" t="s">
        <v>13</v>
      </c>
      <c r="G38" s="101"/>
      <c r="H38" s="99"/>
      <c r="I38" s="102"/>
      <c r="J38" s="103"/>
    </row>
    <row r="39" spans="1:10" ht="20">
      <c r="A39" s="96" t="str">
        <f>Critères!$A38</f>
        <v>Tableau</v>
      </c>
      <c r="B39" s="98">
        <v>36</v>
      </c>
      <c r="C39" s="98" t="str">
        <f>Critères!B38</f>
        <v>4.5</v>
      </c>
      <c r="D39" s="98" t="str">
        <f>Critères!C38</f>
        <v>A</v>
      </c>
      <c r="E39" s="99" t="str">
        <f>Critères!D38</f>
        <v>Pour chaque tableau de données, les entêtes de lignes et de colonnes sont-ils correctement reliés aux cellules de données ?</v>
      </c>
      <c r="F39" s="100" t="s">
        <v>13</v>
      </c>
      <c r="G39" s="101"/>
      <c r="H39" s="99"/>
      <c r="I39" s="102"/>
      <c r="J39" s="103"/>
    </row>
    <row r="40" spans="1:10" ht="20">
      <c r="A40" s="96" t="str">
        <f>Critères!$A39</f>
        <v>Composants intéractifs</v>
      </c>
      <c r="B40" s="98">
        <v>37</v>
      </c>
      <c r="C40" s="98" t="str">
        <f>Critères!B39</f>
        <v>5.1</v>
      </c>
      <c r="D40" s="98" t="str">
        <f>Critères!C39</f>
        <v>A</v>
      </c>
      <c r="E40" s="99" t="str">
        <f>Critères!D39</f>
        <v>Chaque composant d’interface est-il, si nécessaire, compatible avec les technologies d’assistance (hors cas particuliers) ?</v>
      </c>
      <c r="F40" s="100" t="s">
        <v>13</v>
      </c>
      <c r="G40" s="101"/>
      <c r="H40" s="99"/>
      <c r="I40" s="102"/>
      <c r="J40" s="103"/>
    </row>
    <row r="41" spans="1:10" ht="20">
      <c r="A41" s="96" t="str">
        <f>Critères!$A40</f>
        <v>Composants intéractifs</v>
      </c>
      <c r="B41" s="98">
        <v>38</v>
      </c>
      <c r="C41" s="98" t="str">
        <f>Critères!B40</f>
        <v>5.2</v>
      </c>
      <c r="D41" s="98" t="str">
        <f>Critères!C40</f>
        <v>A</v>
      </c>
      <c r="E41" s="99" t="str">
        <f>Critères!D40</f>
        <v>Chaque composant d’interface est-il contrôlable par le clavier et tout dispositif de pointage (hors cas particuliers) ?</v>
      </c>
      <c r="F41" s="100" t="s">
        <v>13</v>
      </c>
      <c r="G41" s="101"/>
      <c r="H41" s="99"/>
      <c r="I41" s="102"/>
      <c r="J41" s="103"/>
    </row>
    <row r="42" spans="1:10" ht="20">
      <c r="A42" s="96" t="str">
        <f>Critères!$A41</f>
        <v>Composants intéractifs</v>
      </c>
      <c r="B42" s="98">
        <v>39</v>
      </c>
      <c r="C42" s="98" t="str">
        <f>Critères!B41</f>
        <v>5.3</v>
      </c>
      <c r="D42" s="98" t="str">
        <f>Critères!C41</f>
        <v>A</v>
      </c>
      <c r="E42" s="99" t="str">
        <f>Critères!D41</f>
        <v>Chaque changement de contexte respecte-t-il une de ces conditions ?</v>
      </c>
      <c r="F42" s="100" t="s">
        <v>13</v>
      </c>
      <c r="G42" s="101"/>
      <c r="H42" s="99"/>
      <c r="I42" s="102"/>
      <c r="J42" s="103"/>
    </row>
    <row r="43" spans="1:10" ht="20">
      <c r="A43" s="96" t="str">
        <f>Critères!$A42</f>
        <v>Composants intéractifs</v>
      </c>
      <c r="B43" s="98">
        <v>40</v>
      </c>
      <c r="C43" s="98" t="str">
        <f>Critères!B42</f>
        <v>5.4</v>
      </c>
      <c r="D43" s="98" t="str">
        <f>Critères!C42</f>
        <v>AA</v>
      </c>
      <c r="E43" s="99" t="str">
        <f>Critères!D42</f>
        <v>Dans chaque écran, les messages de statut sont-ils correctement restitués par les technologies d’assistance ?</v>
      </c>
      <c r="F43" s="100" t="s">
        <v>13</v>
      </c>
      <c r="G43" s="101"/>
      <c r="H43" s="99"/>
      <c r="I43" s="104"/>
      <c r="J43" s="103"/>
    </row>
    <row r="44" spans="1:10" ht="20">
      <c r="A44" s="96" t="str">
        <f>Critères!$A43</f>
        <v>Composants intéractifs</v>
      </c>
      <c r="B44" s="98">
        <v>41</v>
      </c>
      <c r="C44" s="98" t="str">
        <f>Critères!B43</f>
        <v>5.5</v>
      </c>
      <c r="D44" s="98" t="str">
        <f>Critères!C43</f>
        <v>A</v>
      </c>
      <c r="E44" s="99" t="str">
        <f>Critères!D43</f>
        <v>Chaque état d’un contrôle à bascule présenté à l’utilisateur est-il perceptible ?</v>
      </c>
      <c r="F44" s="100" t="s">
        <v>13</v>
      </c>
      <c r="G44" s="101"/>
      <c r="H44" s="99"/>
      <c r="I44" s="102"/>
      <c r="J44" s="103"/>
    </row>
    <row r="45" spans="1:10" ht="20">
      <c r="A45" s="96" t="str">
        <f>Critères!$A44</f>
        <v>Eléments obligatoires</v>
      </c>
      <c r="B45" s="98">
        <v>42</v>
      </c>
      <c r="C45" s="98" t="str">
        <f>Critères!B44</f>
        <v>6.1</v>
      </c>
      <c r="D45" s="98" t="str">
        <f>Critères!C44</f>
        <v>A</v>
      </c>
      <c r="E45" s="99" t="str">
        <f>Critères!D44</f>
        <v>Dans chaque écran, les textes sont-ils restitués par les technologies d’assistance dans la langue principale de l’écran ?</v>
      </c>
      <c r="F45" s="100" t="s">
        <v>13</v>
      </c>
      <c r="G45" s="101"/>
      <c r="H45" s="99"/>
      <c r="I45" s="102"/>
      <c r="J45" s="103"/>
    </row>
    <row r="46" spans="1:10" ht="30">
      <c r="A46" s="96" t="str">
        <f>Critères!$A45</f>
        <v>Eléments obligatoires</v>
      </c>
      <c r="B46" s="98">
        <v>43</v>
      </c>
      <c r="C46" s="98" t="str">
        <f>Critères!B45</f>
        <v>6.2</v>
      </c>
      <c r="D46" s="98" t="str">
        <f>Critères!C45</f>
        <v>A</v>
      </c>
      <c r="E46" s="99" t="str">
        <f>Critères!D45</f>
        <v>Dans chaque écran, les éléments de l’interface ne doivent pas être utilisés uniquement à des fins de présentation. Cette règle est-elle respectée ?</v>
      </c>
      <c r="F46" s="100" t="s">
        <v>13</v>
      </c>
      <c r="G46" s="101"/>
      <c r="H46" s="99"/>
      <c r="I46" s="102"/>
      <c r="J46" s="103"/>
    </row>
    <row r="47" spans="1:10" ht="20">
      <c r="A47" s="96" t="str">
        <f>Critères!$A46</f>
        <v>Structuration</v>
      </c>
      <c r="B47" s="98">
        <v>44</v>
      </c>
      <c r="C47" s="98" t="str">
        <f>Critères!B46</f>
        <v>7.1</v>
      </c>
      <c r="D47" s="98" t="str">
        <f>Critères!C46</f>
        <v>A</v>
      </c>
      <c r="E47" s="99" t="str">
        <f>Critères!D46</f>
        <v>Dans chaque écran, l’information est-elle structurée par l’utilisation appropriée de titres ?</v>
      </c>
      <c r="F47" s="100" t="s">
        <v>13</v>
      </c>
      <c r="G47" s="101"/>
      <c r="H47" s="99"/>
      <c r="I47" s="102"/>
      <c r="J47" s="103"/>
    </row>
    <row r="48" spans="1:10" ht="20">
      <c r="A48" s="96" t="str">
        <f>Critères!$A47</f>
        <v>Structuration</v>
      </c>
      <c r="B48" s="98">
        <v>45</v>
      </c>
      <c r="C48" s="98" t="str">
        <f>Critères!B47</f>
        <v>7.2</v>
      </c>
      <c r="D48" s="98" t="str">
        <f>Critères!C47</f>
        <v>A</v>
      </c>
      <c r="E48" s="99" t="str">
        <f>Critères!D47</f>
        <v>Dans chaque écran, chaque liste est-elle correctement structurée ?</v>
      </c>
      <c r="F48" s="100" t="s">
        <v>13</v>
      </c>
      <c r="G48" s="101"/>
      <c r="H48" s="99"/>
      <c r="I48" s="102"/>
      <c r="J48" s="103"/>
    </row>
    <row r="49" spans="1:10" ht="20">
      <c r="A49" s="96" t="str">
        <f>Critères!$A48</f>
        <v>Présentation</v>
      </c>
      <c r="B49" s="98">
        <v>46</v>
      </c>
      <c r="C49" s="98" t="str">
        <f>Critères!B48</f>
        <v>8.1</v>
      </c>
      <c r="D49" s="98" t="str">
        <f>Critères!C48</f>
        <v>A</v>
      </c>
      <c r="E49" s="99" t="str">
        <f>Critères!D48</f>
        <v>Dans chaque écran, le contenu visible porteur d’information est-il accessible aux technologies d’assistance ?</v>
      </c>
      <c r="F49" s="100" t="s">
        <v>13</v>
      </c>
      <c r="G49" s="101"/>
      <c r="H49" s="99"/>
      <c r="I49" s="102"/>
      <c r="J49" s="103"/>
    </row>
    <row r="50" spans="1:10" ht="20">
      <c r="A50" s="96" t="str">
        <f>Critères!$A49</f>
        <v>Présentation</v>
      </c>
      <c r="B50" s="98">
        <v>47</v>
      </c>
      <c r="C50" s="98" t="str">
        <f>Critères!B49</f>
        <v>8.2</v>
      </c>
      <c r="D50" s="98" t="str">
        <f>Critères!C49</f>
        <v>AA</v>
      </c>
      <c r="E50" s="99" t="str">
        <f>Critères!D49</f>
        <v>Dans chaque écran, l’utilisateur peut-il augmenter la taille des caractères de 200% au moins (hors cas particuliers) ?</v>
      </c>
      <c r="F50" s="100" t="s">
        <v>13</v>
      </c>
      <c r="G50" s="101"/>
      <c r="H50" s="99"/>
      <c r="I50" s="102"/>
      <c r="J50" s="103"/>
    </row>
    <row r="51" spans="1:10" ht="40">
      <c r="A51" s="96" t="str">
        <f>Critères!$A50</f>
        <v>Présentation</v>
      </c>
      <c r="B51" s="98">
        <v>48</v>
      </c>
      <c r="C51" s="98" t="str">
        <f>Critères!B50</f>
        <v>8.3</v>
      </c>
      <c r="D51" s="98" t="str">
        <f>Critères!C50</f>
        <v>A</v>
      </c>
      <c r="E51" s="99" t="str">
        <f>Critères!D50</f>
        <v>Dans chaque écran, chaque composant en environnement de texte dont la nature n’est pas évidente a-t-il un rapport de contraste supérieur ou égal à 3:1 par rapport au texte environnant ?</v>
      </c>
      <c r="F51" s="100" t="s">
        <v>13</v>
      </c>
      <c r="G51" s="101"/>
      <c r="H51" s="99"/>
      <c r="I51" s="102"/>
      <c r="J51" s="103"/>
    </row>
    <row r="52" spans="1:10" ht="40">
      <c r="A52" s="96" t="str">
        <f>Critères!$A51</f>
        <v>Présentation</v>
      </c>
      <c r="B52" s="98">
        <v>49</v>
      </c>
      <c r="C52" s="98" t="str">
        <f>Critères!B51</f>
        <v>8.4</v>
      </c>
      <c r="D52" s="98" t="str">
        <f>Critères!C51</f>
        <v>A</v>
      </c>
      <c r="E52" s="99" t="str">
        <f>Critères!D51</f>
        <v>Dans chaque écran, pour chaque composant en environnement de texte dont la nature n’est pas évidente, une indication autre que la couleur permet-elle de signaler la prise de focus et le survol à la souris ?</v>
      </c>
      <c r="F52" s="100" t="s">
        <v>13</v>
      </c>
      <c r="G52" s="101"/>
      <c r="H52" s="99"/>
      <c r="I52" s="102"/>
      <c r="J52" s="103"/>
    </row>
    <row r="53" spans="1:10" ht="20">
      <c r="A53" s="96" t="str">
        <f>Critères!$A52</f>
        <v>Présentation</v>
      </c>
      <c r="B53" s="98">
        <v>50</v>
      </c>
      <c r="C53" s="98" t="str">
        <f>Critères!B52</f>
        <v>8.5</v>
      </c>
      <c r="D53" s="98" t="str">
        <f>Critères!C52</f>
        <v>A</v>
      </c>
      <c r="E53" s="99" t="str">
        <f>Critères!D52</f>
        <v>Dans chaque écran, pour chaque élément recevant le focus, la prise de focus est-elle visible ?</v>
      </c>
      <c r="F53" s="100" t="s">
        <v>13</v>
      </c>
      <c r="G53" s="101"/>
      <c r="H53" s="99"/>
      <c r="I53" s="102"/>
      <c r="J53" s="103"/>
    </row>
    <row r="54" spans="1:10" ht="30">
      <c r="A54" s="96" t="str">
        <f>Critères!$A53</f>
        <v>Présentation</v>
      </c>
      <c r="B54" s="98">
        <v>51</v>
      </c>
      <c r="C54" s="98" t="str">
        <f>Critères!B53</f>
        <v>8.6</v>
      </c>
      <c r="D54" s="98" t="str">
        <f>Critères!C53</f>
        <v>A</v>
      </c>
      <c r="E54" s="99" t="str">
        <f>Critères!D53</f>
        <v>Dans chaque écran, l’information ne doit pas être donnée uniquement par la forme, taille ou position. Cette règle est-elle respectée ?</v>
      </c>
      <c r="F54" s="100" t="s">
        <v>13</v>
      </c>
      <c r="G54" s="101"/>
      <c r="H54" s="99"/>
      <c r="I54" s="102"/>
      <c r="J54" s="103"/>
    </row>
    <row r="55" spans="1:10" ht="30">
      <c r="A55" s="96" t="str">
        <f>Critères!$A54</f>
        <v>Présentation</v>
      </c>
      <c r="B55" s="98">
        <v>52</v>
      </c>
      <c r="C55" s="98" t="str">
        <f>Critères!B54</f>
        <v>8.7</v>
      </c>
      <c r="D55" s="98" t="str">
        <f>Critères!C54</f>
        <v>AA</v>
      </c>
      <c r="E55" s="99" t="str">
        <f>Critères!D54</f>
        <v>Dans chaque écran, les contenus additionnels apparaissant à la prise de focus ou au survol d’un composant d’interface sont-ils contrôlables par l’utilisateur (hors cas particuliers) ?</v>
      </c>
      <c r="F55" s="100" t="s">
        <v>13</v>
      </c>
      <c r="G55" s="101"/>
      <c r="H55" s="99"/>
      <c r="I55" s="102"/>
      <c r="J55" s="103"/>
    </row>
    <row r="56" spans="1:10">
      <c r="A56" s="96" t="str">
        <f>Critères!$A55</f>
        <v>Formulaires</v>
      </c>
      <c r="B56" s="98">
        <v>53</v>
      </c>
      <c r="C56" s="98" t="str">
        <f>Critères!B55</f>
        <v>9.1</v>
      </c>
      <c r="D56" s="98" t="str">
        <f>Critères!C55</f>
        <v>A</v>
      </c>
      <c r="E56" s="99" t="str">
        <f>Critères!D55</f>
        <v>Chaque champ de formulaire a-t-il une étiquette visible ?</v>
      </c>
      <c r="F56" s="100" t="s">
        <v>13</v>
      </c>
      <c r="G56" s="101"/>
      <c r="H56" s="99"/>
      <c r="I56" s="102"/>
      <c r="J56" s="103"/>
    </row>
    <row r="57" spans="1:10" ht="20">
      <c r="A57" s="96" t="str">
        <f>Critères!$A56</f>
        <v>Formulaires</v>
      </c>
      <c r="B57" s="98">
        <v>54</v>
      </c>
      <c r="C57" s="98" t="str">
        <f>Critères!B56</f>
        <v>9.2</v>
      </c>
      <c r="D57" s="98" t="str">
        <f>Critères!C56</f>
        <v>A</v>
      </c>
      <c r="E57" s="99" t="str">
        <f>Critères!D56</f>
        <v>Chaque champ de formulaire a-t-il une étiquette accessible aux technologies d’assistance ?</v>
      </c>
      <c r="F57" s="100" t="s">
        <v>13</v>
      </c>
      <c r="G57" s="101"/>
      <c r="H57" s="99"/>
      <c r="I57" s="102"/>
      <c r="J57" s="103"/>
    </row>
    <row r="58" spans="1:10" ht="20">
      <c r="A58" s="96" t="str">
        <f>Critères!$A57</f>
        <v>Formulaires</v>
      </c>
      <c r="B58" s="98">
        <v>55</v>
      </c>
      <c r="C58" s="98" t="str">
        <f>Critères!B57</f>
        <v>9.3</v>
      </c>
      <c r="D58" s="98" t="str">
        <f>Critères!C57</f>
        <v>A</v>
      </c>
      <c r="E58" s="99" t="str">
        <f>Critères!D57</f>
        <v>Chaque étiquette associée à un champ de formulaire est-elle pertinente ?</v>
      </c>
      <c r="F58" s="100" t="s">
        <v>13</v>
      </c>
      <c r="G58" s="101"/>
      <c r="H58" s="99"/>
      <c r="I58" s="102"/>
      <c r="J58" s="103"/>
    </row>
    <row r="59" spans="1:10" ht="20">
      <c r="A59" s="96" t="str">
        <f>Critères!$A58</f>
        <v>Formulaires</v>
      </c>
      <c r="B59" s="98">
        <v>56</v>
      </c>
      <c r="C59" s="98" t="str">
        <f>Critères!B58</f>
        <v>9.4</v>
      </c>
      <c r="D59" s="98" t="str">
        <f>Critères!C58</f>
        <v>A</v>
      </c>
      <c r="E59" s="99" t="str">
        <f>Critères!D58</f>
        <v>Chaque étiquette de champ et son champ associé sont-ils accolés ?</v>
      </c>
      <c r="F59" s="100" t="s">
        <v>13</v>
      </c>
      <c r="G59" s="101"/>
      <c r="H59" s="99"/>
      <c r="I59" s="102"/>
      <c r="J59" s="103"/>
    </row>
    <row r="60" spans="1:10" ht="20">
      <c r="A60" s="96" t="str">
        <f>Critères!$A59</f>
        <v>Formulaires</v>
      </c>
      <c r="B60" s="98">
        <v>57</v>
      </c>
      <c r="C60" s="98" t="str">
        <f>Critères!B59</f>
        <v>9.5</v>
      </c>
      <c r="D60" s="98" t="str">
        <f>Critères!C59</f>
        <v>A</v>
      </c>
      <c r="E60" s="99" t="str">
        <f>Critères!D59</f>
        <v>Dans chaque formulaire, l’intitulé de chaque bouton est-il pertinent ?</v>
      </c>
      <c r="F60" s="100" t="s">
        <v>13</v>
      </c>
      <c r="G60" s="101"/>
      <c r="H60" s="99"/>
      <c r="I60" s="102"/>
      <c r="J60" s="103"/>
    </row>
    <row r="61" spans="1:10" ht="20">
      <c r="A61" s="96" t="str">
        <f>Critères!$A60</f>
        <v>Formulaires</v>
      </c>
      <c r="B61" s="98">
        <v>58</v>
      </c>
      <c r="C61" s="98" t="str">
        <f>Critères!B60</f>
        <v>9.6</v>
      </c>
      <c r="D61" s="98" t="str">
        <f>Critères!C60</f>
        <v>A</v>
      </c>
      <c r="E61" s="99" t="str">
        <f>Critères!D60</f>
        <v>Dans chaque formulaire, les champs de même nature sont-ils identifiés, si nécessaire ?</v>
      </c>
      <c r="F61" s="100" t="s">
        <v>13</v>
      </c>
      <c r="G61" s="101"/>
      <c r="H61" s="99"/>
      <c r="I61" s="102"/>
      <c r="J61" s="103"/>
    </row>
    <row r="62" spans="1:10" ht="20">
      <c r="A62" s="96" t="str">
        <f>Critères!$A61</f>
        <v>Formulaires</v>
      </c>
      <c r="B62" s="98">
        <v>59</v>
      </c>
      <c r="C62" s="98" t="str">
        <f>Critères!B61</f>
        <v>9.7</v>
      </c>
      <c r="D62" s="98" t="str">
        <f>Critères!C61</f>
        <v>A</v>
      </c>
      <c r="E62" s="99" t="str">
        <f>Critères!D61</f>
        <v>Les champs de formulaire obligatoires sont-ils correctement identifiés (hors cas particuliers) ?</v>
      </c>
      <c r="F62" s="100" t="s">
        <v>13</v>
      </c>
      <c r="G62" s="101"/>
      <c r="H62" s="99"/>
      <c r="I62" s="102"/>
      <c r="J62" s="103"/>
    </row>
    <row r="63" spans="1:10" ht="30">
      <c r="A63" s="96" t="str">
        <f>Critères!$A62</f>
        <v>Formulaires</v>
      </c>
      <c r="B63" s="98">
        <v>60</v>
      </c>
      <c r="C63" s="98" t="str">
        <f>Critères!B62</f>
        <v>9.8</v>
      </c>
      <c r="D63" s="98" t="str">
        <f>Critères!C62</f>
        <v>A</v>
      </c>
      <c r="E63" s="99" t="str">
        <f>Critères!D62</f>
        <v>Pour chaque champ de formulaire qui attend un type de données et/ou un format spécifique, l’information correspondante est-elle disponible ?</v>
      </c>
      <c r="F63" s="100" t="s">
        <v>13</v>
      </c>
      <c r="G63" s="101"/>
      <c r="H63" s="99"/>
      <c r="I63" s="102"/>
      <c r="J63" s="103"/>
    </row>
    <row r="64" spans="1:10" ht="20">
      <c r="A64" s="96" t="str">
        <f>Critères!$A63</f>
        <v>Formulaires</v>
      </c>
      <c r="B64" s="98">
        <v>61</v>
      </c>
      <c r="C64" s="98" t="str">
        <f>Critères!B63</f>
        <v>9.9</v>
      </c>
      <c r="D64" s="98" t="str">
        <f>Critères!C63</f>
        <v>A</v>
      </c>
      <c r="E64" s="99" t="str">
        <f>Critères!D63</f>
        <v>Dans chaque formulaire, les erreurs de saisie sont-elles accessibles ?</v>
      </c>
      <c r="F64" s="100" t="s">
        <v>13</v>
      </c>
      <c r="G64" s="101"/>
      <c r="H64" s="99"/>
      <c r="I64" s="102"/>
      <c r="J64" s="103"/>
    </row>
    <row r="65" spans="1:10" ht="30">
      <c r="A65" s="96" t="str">
        <f>Critères!$A64</f>
        <v>Formulaires</v>
      </c>
      <c r="B65" s="98">
        <v>62</v>
      </c>
      <c r="C65" s="98" t="str">
        <f>Critères!B64</f>
        <v>9.10</v>
      </c>
      <c r="D65" s="98" t="str">
        <f>Critères!C64</f>
        <v>AA</v>
      </c>
      <c r="E65" s="99" t="str">
        <f>Critères!D64</f>
        <v>Dans chaque formulaire, le contrôle de saisie est-il accompagné, si nécessaire, de suggestions des types, formats de données ou valeurs attendus ?</v>
      </c>
      <c r="F65" s="100" t="s">
        <v>13</v>
      </c>
      <c r="G65" s="101"/>
      <c r="H65" s="99"/>
      <c r="I65" s="102"/>
      <c r="J65" s="103"/>
    </row>
    <row r="66" spans="1:10" ht="50">
      <c r="A66" s="96" t="str">
        <f>Critères!$A65</f>
        <v>Formulaires</v>
      </c>
      <c r="B66" s="98">
        <v>63</v>
      </c>
      <c r="C66" s="98" t="str">
        <f>Critères!B65</f>
        <v>9.11</v>
      </c>
      <c r="D66" s="98" t="str">
        <f>Critères!C65</f>
        <v>AA</v>
      </c>
      <c r="E66" s="99" t="str">
        <f>Critères!D65</f>
        <v>Pour chaque formulaire qui modifie ou supprime des données, ou qui transmet des réponses à un test ou à un examen, ou dont la validation a des conséquences financières ou juridiques, les données saisies peuvent-elles être modifiées, mises à jour ou récupérées par l’utilisateur ?</v>
      </c>
      <c r="F66" s="100" t="s">
        <v>13</v>
      </c>
      <c r="G66" s="101"/>
      <c r="H66" s="99"/>
      <c r="I66" s="102"/>
      <c r="J66" s="103"/>
    </row>
    <row r="67" spans="1:10" ht="20">
      <c r="A67" s="96" t="str">
        <f>Critères!$A66</f>
        <v>Formulaires</v>
      </c>
      <c r="B67" s="98">
        <v>64</v>
      </c>
      <c r="C67" s="98" t="str">
        <f>Critères!B66</f>
        <v>9.12</v>
      </c>
      <c r="D67" s="98" t="str">
        <f>Critères!C66</f>
        <v>AA</v>
      </c>
      <c r="E67" s="99" t="str">
        <f>Critères!D66</f>
        <v>Pour chaque champ qui attend une donnée personnelle de l’utilisateur, la saisie est-elle facilitée ?</v>
      </c>
      <c r="F67" s="100" t="s">
        <v>13</v>
      </c>
      <c r="G67" s="101"/>
      <c r="H67" s="99"/>
      <c r="I67" s="102"/>
      <c r="J67" s="103"/>
    </row>
    <row r="68" spans="1:10" ht="20">
      <c r="A68" s="96" t="str">
        <f>Critères!$A67</f>
        <v>Navigation</v>
      </c>
      <c r="B68" s="98">
        <v>65</v>
      </c>
      <c r="C68" s="98" t="str">
        <f>Critères!B67</f>
        <v>10.1</v>
      </c>
      <c r="D68" s="98" t="str">
        <f>Critères!C67</f>
        <v>A</v>
      </c>
      <c r="E68" s="99" t="str">
        <f>Critères!D67</f>
        <v>Dans chaque écran, l’ordre de tabulation au clavier est-il cohérent ?</v>
      </c>
      <c r="F68" s="100" t="s">
        <v>13</v>
      </c>
      <c r="G68" s="101"/>
      <c r="H68" s="99"/>
      <c r="I68" s="102"/>
      <c r="J68" s="103"/>
    </row>
    <row r="69" spans="1:10" ht="20">
      <c r="A69" s="96" t="str">
        <f>Critères!$A68</f>
        <v>Navigation</v>
      </c>
      <c r="B69" s="98">
        <v>66</v>
      </c>
      <c r="C69" s="98" t="str">
        <f>Critères!B68</f>
        <v>10.2</v>
      </c>
      <c r="D69" s="98" t="str">
        <f>Critères!C68</f>
        <v>A</v>
      </c>
      <c r="E69" s="99" t="str">
        <f>Critères!D68</f>
        <v>Dans chaque écran, l’ordre de restitution par les technologies d’assistance est-il cohérent ?</v>
      </c>
      <c r="F69" s="100" t="s">
        <v>13</v>
      </c>
      <c r="G69" s="101"/>
      <c r="H69" s="99"/>
      <c r="I69" s="102"/>
      <c r="J69" s="103"/>
    </row>
    <row r="70" spans="1:10" ht="20">
      <c r="A70" s="96" t="str">
        <f>Critères!$A69</f>
        <v>Navigation</v>
      </c>
      <c r="B70" s="98">
        <v>67</v>
      </c>
      <c r="C70" s="98" t="str">
        <f>Critères!B69</f>
        <v>10.3</v>
      </c>
      <c r="D70" s="98" t="str">
        <f>Critères!C69</f>
        <v>A</v>
      </c>
      <c r="E70" s="99" t="str">
        <f>Critères!D69</f>
        <v>Dans chaque écran, la navigation ne doit pas contenir de piège au clavier. Cette règle est-elle respectée ?</v>
      </c>
      <c r="F70" s="100" t="s">
        <v>13</v>
      </c>
      <c r="G70" s="101"/>
      <c r="H70" s="99"/>
      <c r="I70" s="102"/>
      <c r="J70" s="103"/>
    </row>
    <row r="71" spans="1:10" ht="30">
      <c r="A71" s="96" t="str">
        <f>Critères!$A70</f>
        <v>Navigation</v>
      </c>
      <c r="B71" s="98">
        <v>68</v>
      </c>
      <c r="C71" s="98" t="str">
        <f>Critères!B70</f>
        <v>10.4</v>
      </c>
      <c r="D71" s="98" t="str">
        <f>Critères!C70</f>
        <v>A</v>
      </c>
      <c r="E71" s="99" t="str">
        <f>Critères!D70</f>
        <v>Dans chaque écran, les raccourcis clavier n’utilisant qu’une seule touche (lettre minuscule ou majuscule, ponctuation, chiffre ou symbole) sont-ils contrôlables par l’utilisateur ?</v>
      </c>
      <c r="F71" s="100" t="s">
        <v>13</v>
      </c>
      <c r="G71" s="101"/>
      <c r="H71" s="99"/>
      <c r="I71" s="102"/>
      <c r="J71" s="103"/>
    </row>
    <row r="72" spans="1:10" ht="20">
      <c r="A72" s="96" t="str">
        <f>Critères!$A71</f>
        <v>Consultation</v>
      </c>
      <c r="B72" s="98">
        <v>69</v>
      </c>
      <c r="C72" s="98" t="str">
        <f>Critères!B71</f>
        <v>11.1</v>
      </c>
      <c r="D72" s="98" t="str">
        <f>Critères!C71</f>
        <v>A</v>
      </c>
      <c r="E72" s="99" t="str">
        <f>Critères!D71</f>
        <v>Pour chaque écran, l’utilisateur a-t-il le contrôle de chaque limite de temps modifiant le contenu (hors cas particuliers) ?</v>
      </c>
      <c r="F72" s="100" t="s">
        <v>13</v>
      </c>
      <c r="G72" s="101"/>
      <c r="H72" s="99"/>
      <c r="I72" s="102"/>
      <c r="J72" s="103"/>
    </row>
    <row r="73" spans="1:10" ht="20">
      <c r="A73" s="96" t="str">
        <f>Critères!$A72</f>
        <v>Consultation</v>
      </c>
      <c r="B73" s="98">
        <v>70</v>
      </c>
      <c r="C73" s="98" t="str">
        <f>Critères!B72</f>
        <v>11.2</v>
      </c>
      <c r="D73" s="98" t="str">
        <f>Critères!C72</f>
        <v>A</v>
      </c>
      <c r="E73" s="99" t="str">
        <f>Critères!D72</f>
        <v>Pour chaque écran, chaque procédé limitant le temps d’une session peut-il être arrêté ou supprimé (hors cas particuliers) ?</v>
      </c>
      <c r="F73" s="100" t="s">
        <v>13</v>
      </c>
      <c r="G73" s="101"/>
      <c r="H73" s="99"/>
      <c r="I73" s="102"/>
      <c r="J73" s="103"/>
    </row>
    <row r="74" spans="1:10" ht="30">
      <c r="A74" s="96" t="str">
        <f>Critères!$A73</f>
        <v>Consultation</v>
      </c>
      <c r="B74" s="98">
        <v>71</v>
      </c>
      <c r="C74" s="98" t="str">
        <f>Critères!B73</f>
        <v>11.3</v>
      </c>
      <c r="D74" s="98" t="str">
        <f>Critères!C73</f>
        <v>A</v>
      </c>
      <c r="E74" s="99" t="str">
        <f>Critères!D73</f>
        <v>Dans chaque écran, chaque document bureautique en téléchargement possède-t-il, si nécessaire, une version accessible (hors cas particuliers) ?</v>
      </c>
      <c r="F74" s="100" t="s">
        <v>13</v>
      </c>
      <c r="G74" s="101"/>
      <c r="H74" s="99"/>
      <c r="I74" s="102"/>
      <c r="J74" s="103"/>
    </row>
    <row r="75" spans="1:10" ht="30">
      <c r="A75" s="96" t="str">
        <f>Critères!$A74</f>
        <v>Consultation</v>
      </c>
      <c r="B75" s="98">
        <v>72</v>
      </c>
      <c r="C75" s="98" t="str">
        <f>Critères!B74</f>
        <v>11.4</v>
      </c>
      <c r="D75" s="98" t="str">
        <f>Critères!C74</f>
        <v>A</v>
      </c>
      <c r="E75" s="99" t="str">
        <f>Critères!D74</f>
        <v>Pour chaque document bureautique ayant une version accessible, cette version offre-t-elle la même information (hors cas particuliers) ?</v>
      </c>
      <c r="F75" s="100" t="s">
        <v>13</v>
      </c>
      <c r="G75" s="101"/>
      <c r="H75" s="99"/>
      <c r="I75" s="102"/>
      <c r="J75" s="103"/>
    </row>
    <row r="76" spans="1:10" ht="20">
      <c r="A76" s="96" t="str">
        <f>Critères!$A75</f>
        <v>Consultation</v>
      </c>
      <c r="B76" s="98">
        <v>73</v>
      </c>
      <c r="C76" s="98" t="str">
        <f>Critères!B75</f>
        <v>11.5</v>
      </c>
      <c r="D76" s="98" t="str">
        <f>Critères!C75</f>
        <v>A</v>
      </c>
      <c r="E76" s="99" t="str">
        <f>Critères!D75</f>
        <v>Dans chaque écran, chaque contenu cryptique (art ASCII, émoticon, syntaxe cryptique) a-t-il une alternative ?</v>
      </c>
      <c r="F76" s="100" t="s">
        <v>13</v>
      </c>
      <c r="G76" s="101"/>
      <c r="H76" s="99"/>
      <c r="I76" s="102"/>
      <c r="J76" s="103"/>
    </row>
    <row r="77" spans="1:10" ht="30">
      <c r="A77" s="96" t="str">
        <f>Critères!$A76</f>
        <v>Consultation</v>
      </c>
      <c r="B77" s="98">
        <v>74</v>
      </c>
      <c r="C77" s="98" t="str">
        <f>Critères!B76</f>
        <v>11.6</v>
      </c>
      <c r="D77" s="98" t="str">
        <f>Critères!C76</f>
        <v>A</v>
      </c>
      <c r="E77" s="99" t="str">
        <f>Critères!D76</f>
        <v>Dans chaque écran, pour chaque contenu cryptique (art ASCII, émoticône, syntaxe cryptique) ayant une alternative, cette alternative est-elle pertinente ?</v>
      </c>
      <c r="F77" s="100" t="s">
        <v>13</v>
      </c>
      <c r="G77" s="101"/>
      <c r="H77" s="99"/>
      <c r="I77" s="102"/>
      <c r="J77" s="103"/>
    </row>
    <row r="78" spans="1:10" ht="20">
      <c r="A78" s="96" t="str">
        <f>Critères!$A77</f>
        <v>Consultation</v>
      </c>
      <c r="B78" s="98">
        <v>75</v>
      </c>
      <c r="C78" s="98" t="str">
        <f>Critères!B77</f>
        <v>11.7</v>
      </c>
      <c r="D78" s="98" t="str">
        <f>Critères!C77</f>
        <v>A</v>
      </c>
      <c r="E78" s="99" t="str">
        <f>Critères!D77</f>
        <v>Dans chaque écran, les changements brusques de luminosité ou les effets de flash sont-ils correctement utilisés ?</v>
      </c>
      <c r="F78" s="100" t="s">
        <v>13</v>
      </c>
      <c r="G78" s="101"/>
      <c r="H78" s="99"/>
      <c r="I78" s="102"/>
      <c r="J78" s="103"/>
    </row>
    <row r="79" spans="1:10" ht="20">
      <c r="A79" s="96" t="str">
        <f>Critères!$A78</f>
        <v>Consultation</v>
      </c>
      <c r="B79" s="98">
        <v>76</v>
      </c>
      <c r="C79" s="98" t="str">
        <f>Critères!B78</f>
        <v>11.8</v>
      </c>
      <c r="D79" s="98" t="str">
        <f>Critères!C78</f>
        <v>A</v>
      </c>
      <c r="E79" s="99" t="str">
        <f>Critères!D78</f>
        <v>Dans chaque écran, chaque contenu en mouvement ou clignotant est-il contrôlable par l’utilisateur ?</v>
      </c>
      <c r="F79" s="100" t="s">
        <v>13</v>
      </c>
      <c r="G79" s="101"/>
      <c r="H79" s="99"/>
      <c r="I79" s="102"/>
      <c r="J79" s="103"/>
    </row>
    <row r="80" spans="1:10" ht="30">
      <c r="A80" s="96" t="str">
        <f>Critères!$A79</f>
        <v>Consultation</v>
      </c>
      <c r="B80" s="98">
        <v>77</v>
      </c>
      <c r="C80" s="98" t="str">
        <f>Critères!B79</f>
        <v>11.9</v>
      </c>
      <c r="D80" s="98" t="str">
        <f>Critères!C79</f>
        <v>AA</v>
      </c>
      <c r="E80" s="99" t="str">
        <f>Critères!D79</f>
        <v>Dans chaque écran, le contenu proposé est-il consultable quelle que soit l’orientation de l’écran (portrait ou paysage) (hors cas particuliers) ?</v>
      </c>
      <c r="F80" s="100" t="s">
        <v>13</v>
      </c>
      <c r="G80" s="101"/>
      <c r="H80" s="99"/>
      <c r="I80" s="102"/>
      <c r="J80" s="103"/>
    </row>
    <row r="81" spans="1:10" ht="30">
      <c r="A81" s="96" t="str">
        <f>Critères!$A80</f>
        <v>Consultation</v>
      </c>
      <c r="B81" s="98">
        <v>78</v>
      </c>
      <c r="C81" s="98" t="str">
        <f>Critères!B80</f>
        <v>11.10</v>
      </c>
      <c r="D81" s="98" t="str">
        <f>Critères!C80</f>
        <v>A</v>
      </c>
      <c r="E81" s="99" t="str">
        <f>Critères!D80</f>
        <v>Dans chaque écran, les fonctionnalités activables au moyen d’un geste complexe sont-elles activables au moyen d’un geste simple (hors cas particuliers) ?</v>
      </c>
      <c r="F81" s="100" t="s">
        <v>13</v>
      </c>
      <c r="G81" s="101"/>
      <c r="H81" s="99"/>
      <c r="I81" s="102"/>
      <c r="J81" s="103"/>
    </row>
    <row r="82" spans="1:10" ht="40">
      <c r="A82" s="96" t="str">
        <f>Critères!$A81</f>
        <v>Consultation</v>
      </c>
      <c r="B82" s="98">
        <v>79</v>
      </c>
      <c r="C82" s="98" t="str">
        <f>Critères!B81</f>
        <v>11.11</v>
      </c>
      <c r="D82" s="98" t="str">
        <f>Critères!C81</f>
        <v>A</v>
      </c>
      <c r="E82" s="99" t="str">
        <f>Critères!D81</f>
        <v>Dans chaque écran, les fonctionnalités activables par la réalisation d’actions simultanées sont-elles activables au moyen d’une action unique. Cette règle est-elle respectée (hors cas particuliers) ?</v>
      </c>
      <c r="F82" s="100" t="s">
        <v>13</v>
      </c>
      <c r="G82" s="101"/>
      <c r="H82" s="99"/>
      <c r="I82" s="102"/>
      <c r="J82" s="103"/>
    </row>
    <row r="83" spans="1:10" ht="30">
      <c r="A83" s="96" t="str">
        <f>Critères!$A82</f>
        <v>Consultation</v>
      </c>
      <c r="B83" s="98">
        <v>80</v>
      </c>
      <c r="C83" s="98" t="str">
        <f>Critères!B82</f>
        <v>11.12</v>
      </c>
      <c r="D83" s="98" t="str">
        <f>Critères!C82</f>
        <v>A</v>
      </c>
      <c r="E83" s="99" t="str">
        <f>Critères!D82</f>
        <v>Dans chaque écran, les actions déclenchées au moyen d’un dispositif de pointage sur un point unique de l’écran peuvent-elles faire l’objet d’une annulation (hors cas particuliers) ?</v>
      </c>
      <c r="F83" s="100" t="s">
        <v>13</v>
      </c>
      <c r="G83" s="101"/>
      <c r="H83" s="99"/>
      <c r="I83" s="102"/>
      <c r="J83" s="103"/>
    </row>
    <row r="84" spans="1:10" ht="30">
      <c r="A84" s="96" t="str">
        <f>Critères!$A83</f>
        <v>Consultation</v>
      </c>
      <c r="B84" s="98">
        <v>81</v>
      </c>
      <c r="C84" s="98" t="str">
        <f>Critères!B83</f>
        <v>11.13</v>
      </c>
      <c r="D84" s="98" t="str">
        <f>Critères!C83</f>
        <v>A</v>
      </c>
      <c r="E84" s="99" t="str">
        <f>Critères!D83</f>
        <v>Dans chaque écran, les fonctionnalités qui impliquent un mouvement de l’appareil ou vers l’appareil peuvent-elles être satisfaites de manière alternative (hors cas particuliers) ?</v>
      </c>
      <c r="F84" s="100" t="s">
        <v>13</v>
      </c>
      <c r="G84" s="101"/>
      <c r="H84" s="99"/>
      <c r="I84" s="102"/>
      <c r="J84" s="103"/>
    </row>
    <row r="85" spans="1:10" ht="40">
      <c r="A85" s="96" t="str">
        <f>Critères!$A84</f>
        <v>Consultation</v>
      </c>
      <c r="B85" s="98">
        <v>82</v>
      </c>
      <c r="C85" s="98" t="str">
        <f>Critères!B84</f>
        <v>11.14</v>
      </c>
      <c r="D85" s="98" t="str">
        <f>Critères!C84</f>
        <v>AA</v>
      </c>
      <c r="E85" s="99" t="str">
        <f>Critères!D84</f>
        <v>Pour chaque fonctionnalité de conversion d’un document, les informations relatives à l’accessibilité disponibles dans le document source sont-elles conservées dans le document de destination (hors cas particuliers) ?</v>
      </c>
      <c r="F85" s="100" t="s">
        <v>13</v>
      </c>
      <c r="G85" s="101"/>
      <c r="H85" s="99"/>
      <c r="I85" s="102"/>
      <c r="J85" s="103"/>
    </row>
    <row r="86" spans="1:10" ht="30">
      <c r="A86" s="96" t="str">
        <f>Critères!$A85</f>
        <v>Consultation</v>
      </c>
      <c r="B86" s="98">
        <v>83</v>
      </c>
      <c r="C86" s="98" t="str">
        <f>Critères!B85</f>
        <v>11.15</v>
      </c>
      <c r="D86" s="98" t="str">
        <f>Critères!C85</f>
        <v>A</v>
      </c>
      <c r="E86" s="99" t="str">
        <f>Critères!D85</f>
        <v>Chaque fonctionnalité d’identification ou de contrôle qui repose sur l’utilisation de caractéristiques biologiques de l’utilisateur dispose-t-elle d’une méthode alternative ?</v>
      </c>
      <c r="F86" s="100" t="s">
        <v>13</v>
      </c>
      <c r="G86" s="101"/>
      <c r="H86" s="99"/>
      <c r="I86" s="102"/>
      <c r="J86" s="103"/>
    </row>
    <row r="87" spans="1:10" ht="30">
      <c r="A87" s="96" t="str">
        <f>Critères!$A86</f>
        <v>Consultation</v>
      </c>
      <c r="B87" s="98">
        <v>84</v>
      </c>
      <c r="C87" s="98" t="str">
        <f>Critères!B86</f>
        <v>11.16</v>
      </c>
      <c r="D87" s="98" t="str">
        <f>Critères!C86</f>
        <v>A</v>
      </c>
      <c r="E87" s="99" t="str">
        <f>Critères!D86</f>
        <v>Pour chaque application qui intègre une fonctionnalité de répétition des touches, la répétition est-elle ajustable (hors cas particuliers) ?</v>
      </c>
      <c r="F87" s="100" t="s">
        <v>13</v>
      </c>
      <c r="G87" s="101"/>
      <c r="H87" s="99"/>
      <c r="I87" s="102"/>
      <c r="J87" s="103"/>
    </row>
    <row r="88" spans="1:10" ht="30">
      <c r="A88" s="96" t="str">
        <f>Critères!$A87</f>
        <v>Documentation et fonctionnalités d'accessibilité</v>
      </c>
      <c r="B88" s="98">
        <v>85</v>
      </c>
      <c r="C88" s="98" t="str">
        <f>Critères!B87</f>
        <v>12.1</v>
      </c>
      <c r="D88" s="98" t="str">
        <f>Critères!C87</f>
        <v>AA</v>
      </c>
      <c r="E88" s="99" t="str">
        <f>Critères!D87</f>
        <v>La documentation de l’application décrit-elle les fonctionnalités d’accessibilité disponibles et les informations relatives à la compatibilité avec l’accessibilité ?</v>
      </c>
      <c r="F88" s="100" t="s">
        <v>13</v>
      </c>
      <c r="G88" s="101"/>
      <c r="H88" s="99"/>
      <c r="I88" s="102"/>
      <c r="J88" s="103"/>
    </row>
    <row r="89" spans="1:10" ht="40">
      <c r="A89" s="96" t="str">
        <f>Critères!$A88</f>
        <v>Documentation et fonctionnalités d'accessibilité</v>
      </c>
      <c r="B89" s="98">
        <v>86</v>
      </c>
      <c r="C89" s="98" t="str">
        <f>Critères!B88</f>
        <v>12.2</v>
      </c>
      <c r="D89" s="98" t="str">
        <f>Critères!C88</f>
        <v>A</v>
      </c>
      <c r="E89" s="99" t="str">
        <f>Critères!D88</f>
        <v>Pour chaque fonctionnalité d’accessibilité décrite dans la documentation, le mécanisme qui permet de l’activer répond aux besoins d’accessibilité des utilisateurs concernés. Cette règle est-elle respectée (hors cas particuliers) ?</v>
      </c>
      <c r="F89" s="100" t="s">
        <v>13</v>
      </c>
      <c r="G89" s="101"/>
      <c r="H89" s="99"/>
      <c r="I89" s="102"/>
      <c r="J89" s="103"/>
    </row>
    <row r="90" spans="1:10" ht="30">
      <c r="A90" s="96" t="str">
        <f>Critères!$A89</f>
        <v>Documentation et fonctionnalités d'accessibilité</v>
      </c>
      <c r="B90" s="98">
        <v>87</v>
      </c>
      <c r="C90" s="98" t="str">
        <f>Critères!B89</f>
        <v>12.3</v>
      </c>
      <c r="D90" s="98" t="str">
        <f>Critères!C89</f>
        <v>A</v>
      </c>
      <c r="E90" s="99" t="str">
        <f>Critères!D89</f>
        <v>L’application ne perturbe pas les fonctionnalités d’accessibilité de la plateforme. Cette règle est-elle respectée ?</v>
      </c>
      <c r="F90" s="100" t="s">
        <v>13</v>
      </c>
      <c r="G90" s="101"/>
      <c r="H90" s="99"/>
      <c r="I90" s="102"/>
      <c r="J90" s="103"/>
    </row>
    <row r="91" spans="1:10" ht="30">
      <c r="A91" s="96" t="str">
        <f>Critères!$A90</f>
        <v>Documentation et fonctionnalités d'accessibilité</v>
      </c>
      <c r="B91" s="98">
        <v>88</v>
      </c>
      <c r="C91" s="98" t="str">
        <f>Critères!B90</f>
        <v>12.4</v>
      </c>
      <c r="D91" s="98" t="str">
        <f>Critères!C90</f>
        <v>A</v>
      </c>
      <c r="E91" s="99" t="str">
        <f>Critères!D90</f>
        <v>La documentation de l’application est-elle conforme aux règles d’accessibilité numérique ?</v>
      </c>
      <c r="F91" s="100" t="s">
        <v>13</v>
      </c>
      <c r="G91" s="101"/>
      <c r="H91" s="99"/>
      <c r="I91" s="102"/>
      <c r="J91" s="103"/>
    </row>
    <row r="92" spans="1:10" ht="30">
      <c r="A92" s="96" t="str">
        <f>Critères!$A91</f>
        <v>Outils d'édition</v>
      </c>
      <c r="B92" s="98">
        <v>89</v>
      </c>
      <c r="C92" s="98" t="str">
        <f>Critères!B91</f>
        <v>13.1</v>
      </c>
      <c r="D92" s="98" t="str">
        <f>Critères!C91</f>
        <v>A</v>
      </c>
      <c r="E92" s="99" t="str">
        <f>Critères!D91</f>
        <v>Chaque outil d’édition permet-il de définir les informations d’accessibilité nécessaires pour créer un contenu conforme aux règles d’accessibilité numérique ?</v>
      </c>
      <c r="F92" s="100" t="s">
        <v>13</v>
      </c>
      <c r="G92" s="101"/>
      <c r="H92" s="99"/>
      <c r="I92" s="102"/>
      <c r="J92" s="103"/>
    </row>
    <row r="93" spans="1:10" ht="30">
      <c r="A93" s="96" t="str">
        <f>Critères!$A92</f>
        <v>Outils d'édition</v>
      </c>
      <c r="B93" s="98">
        <v>90</v>
      </c>
      <c r="C93" s="98" t="str">
        <f>Critères!B92</f>
        <v>13.2</v>
      </c>
      <c r="D93" s="98" t="str">
        <f>Critères!C92</f>
        <v>A</v>
      </c>
      <c r="E93" s="99" t="str">
        <f>Critères!D92</f>
        <v>Chaque outil d’édition met-il à disposition des aides à la création de contenus conformes aux règles d’accessibilité numérique ?</v>
      </c>
      <c r="F93" s="100" t="s">
        <v>13</v>
      </c>
      <c r="G93" s="101"/>
      <c r="H93" s="99"/>
      <c r="I93" s="102"/>
      <c r="J93" s="103"/>
    </row>
    <row r="94" spans="1:10" ht="30">
      <c r="A94" s="96" t="str">
        <f>Critères!$A93</f>
        <v>Outils d'édition</v>
      </c>
      <c r="B94" s="98">
        <v>91</v>
      </c>
      <c r="C94" s="98" t="str">
        <f>Critères!B93</f>
        <v>13.3</v>
      </c>
      <c r="D94" s="98" t="str">
        <f>Critères!C93</f>
        <v>A</v>
      </c>
      <c r="E94" s="99" t="str">
        <f>Critères!D93</f>
        <v>Le contenu généré par chaque transformation des contenus est-il conforme aux règles d’accessibilité numérique (hors cas particuliers) ?</v>
      </c>
      <c r="F94" s="100" t="s">
        <v>13</v>
      </c>
      <c r="G94" s="101"/>
      <c r="H94" s="99"/>
      <c r="I94" s="102"/>
      <c r="J94" s="103"/>
    </row>
    <row r="95" spans="1:10" ht="30">
      <c r="A95" s="96" t="str">
        <f>Critères!$A94</f>
        <v>Outils d'édition</v>
      </c>
      <c r="B95" s="98">
        <v>92</v>
      </c>
      <c r="C95" s="98" t="str">
        <f>Critères!B94</f>
        <v>13.4</v>
      </c>
      <c r="D95" s="98" t="str">
        <f>Critères!C94</f>
        <v>AA</v>
      </c>
      <c r="E95" s="99" t="str">
        <f>Critères!D94</f>
        <v>Pour chaque erreur d’accessibilité relevée par un test d’accessibilité automatique ou semi-automatique, l’outil d’édition fournit-il des suggestions de réparation ?</v>
      </c>
      <c r="F95" s="100" t="s">
        <v>13</v>
      </c>
      <c r="G95" s="101"/>
      <c r="H95" s="99"/>
      <c r="I95" s="102"/>
      <c r="J95" s="103"/>
    </row>
    <row r="96" spans="1:10" ht="30">
      <c r="A96" s="96" t="str">
        <f>Critères!$A95</f>
        <v>Outils d'édition</v>
      </c>
      <c r="B96" s="98">
        <v>93</v>
      </c>
      <c r="C96" s="98" t="str">
        <f>Critères!B95</f>
        <v>13.5</v>
      </c>
      <c r="D96" s="98" t="str">
        <f>Critères!C95</f>
        <v>A</v>
      </c>
      <c r="E96" s="99" t="str">
        <f>Critères!D95</f>
        <v>Pour chaque ensemble de gabarits, un gabarit au moins permet de répondre aux règles d’accessibilité numérique. Cette règle est-elle respectée ?</v>
      </c>
      <c r="F96" s="100" t="s">
        <v>13</v>
      </c>
      <c r="G96" s="101"/>
      <c r="H96" s="99"/>
      <c r="I96" s="102"/>
      <c r="J96" s="103"/>
    </row>
    <row r="97" spans="1:10" ht="20">
      <c r="A97" s="96" t="str">
        <f>Critères!$A96</f>
        <v>Outils d'édition</v>
      </c>
      <c r="B97" s="98">
        <v>94</v>
      </c>
      <c r="C97" s="98" t="str">
        <f>Critères!B96</f>
        <v>13.6</v>
      </c>
      <c r="D97" s="98" t="str">
        <f>Critères!C96</f>
        <v>A</v>
      </c>
      <c r="E97" s="99" t="str">
        <f>Critères!D96</f>
        <v>Chaque gabarit qui permet de répondre aux règles d’accessibilité numérique est-il clairement identifiable ?</v>
      </c>
      <c r="F97" s="100" t="s">
        <v>13</v>
      </c>
      <c r="G97" s="101"/>
      <c r="H97" s="99"/>
      <c r="I97" s="102"/>
      <c r="J97" s="103"/>
    </row>
    <row r="98" spans="1:10" ht="30">
      <c r="A98" s="96" t="str">
        <f>Critères!$A97</f>
        <v>Services d'assistance</v>
      </c>
      <c r="B98" s="98">
        <v>95</v>
      </c>
      <c r="C98" s="98" t="str">
        <f>Critères!B97</f>
        <v>14.1</v>
      </c>
      <c r="D98" s="98" t="str">
        <f>Critères!C97</f>
        <v>AA</v>
      </c>
      <c r="E98" s="99" t="str">
        <f>Critères!D97</f>
        <v>Chaque service d’assistance fournit-il des informations relatives aux fonctionnalités d’accessibilité et à la compatibilité avec l’accessibilité, décrites dans la documentation ?</v>
      </c>
      <c r="F98" s="100" t="s">
        <v>13</v>
      </c>
      <c r="G98" s="101"/>
      <c r="H98" s="99"/>
      <c r="I98" s="102"/>
      <c r="J98" s="103"/>
    </row>
    <row r="99" spans="1:10" ht="30">
      <c r="A99" s="96" t="str">
        <f>Critères!$A98</f>
        <v>Services d'assistance</v>
      </c>
      <c r="B99" s="98">
        <v>96</v>
      </c>
      <c r="C99" s="98" t="str">
        <f>Critères!B98</f>
        <v>14.2</v>
      </c>
      <c r="D99" s="98" t="str">
        <f>Critères!C98</f>
        <v>A</v>
      </c>
      <c r="E99" s="99" t="str">
        <f>Critères!D98</f>
        <v>Le service d’assistance répond aux besoins de communication des personnes handicapées directement ou par l’intermédiaire d’un service de relais. Cette règle est-elle respectée ?</v>
      </c>
      <c r="F99" s="100" t="s">
        <v>13</v>
      </c>
      <c r="G99" s="101"/>
      <c r="H99" s="99"/>
      <c r="I99" s="102"/>
      <c r="J99" s="103"/>
    </row>
    <row r="100" spans="1:10" ht="20">
      <c r="A100" s="96" t="str">
        <f>Critères!$A99</f>
        <v>Services d'assistance</v>
      </c>
      <c r="B100" s="98">
        <v>97</v>
      </c>
      <c r="C100" s="98" t="str">
        <f>Critères!B99</f>
        <v>14.3</v>
      </c>
      <c r="D100" s="98" t="str">
        <f>Critères!C99</f>
        <v>A</v>
      </c>
      <c r="E100" s="99" t="str">
        <f>Critères!D99</f>
        <v>La documentation fournie par le service d’assistance est-elle conforme aux règles d’accessibilité numérique ?</v>
      </c>
      <c r="F100" s="100" t="s">
        <v>13</v>
      </c>
      <c r="G100" s="101"/>
      <c r="H100" s="99"/>
      <c r="I100" s="102"/>
      <c r="J100" s="103"/>
    </row>
    <row r="101" spans="1:10" ht="40">
      <c r="A101" s="96" t="str">
        <f>Critères!$A100</f>
        <v>Communication en temps réel</v>
      </c>
      <c r="B101" s="98">
        <v>98</v>
      </c>
      <c r="C101" s="98" t="str">
        <f>Critères!B100</f>
        <v>15.1</v>
      </c>
      <c r="D101" s="98" t="str">
        <f>Critères!C100</f>
        <v>A</v>
      </c>
      <c r="E101" s="99" t="str">
        <f>Critères!D100</f>
        <v>Pour chaque application de communication orale bidirectionnelle, l’application est-elle capable d’encoder et de décoder cette communication avec une gamme de fréquences dont la limite supérieure est de 7 000 Hz au moins ?</v>
      </c>
      <c r="F101" s="100" t="s">
        <v>13</v>
      </c>
      <c r="G101" s="101"/>
      <c r="H101" s="99"/>
      <c r="I101" s="102"/>
      <c r="J101" s="103"/>
    </row>
    <row r="102" spans="1:10" ht="30">
      <c r="A102" s="96" t="str">
        <f>Critères!$A101</f>
        <v>Communication en temps réel</v>
      </c>
      <c r="B102" s="98">
        <v>99</v>
      </c>
      <c r="C102" s="98" t="str">
        <f>Critères!B101</f>
        <v>15.2</v>
      </c>
      <c r="D102" s="98" t="str">
        <f>Critères!C101</f>
        <v>A</v>
      </c>
      <c r="E102" s="99" t="str">
        <f>Critères!D101</f>
        <v>Chaque application qui permet une communication orale bidirectionnelle dispose-t-elle d’une fonctionnalité de communication écrite en temps réel ?</v>
      </c>
      <c r="F102" s="100" t="s">
        <v>13</v>
      </c>
      <c r="G102" s="101"/>
      <c r="H102" s="99"/>
      <c r="I102" s="102"/>
      <c r="J102" s="103"/>
    </row>
    <row r="103" spans="1:10" ht="30">
      <c r="A103" s="96" t="str">
        <f>Critères!$A102</f>
        <v>Communication en temps réel</v>
      </c>
      <c r="B103" s="98">
        <v>100</v>
      </c>
      <c r="C103" s="98" t="str">
        <f>Critères!B102</f>
        <v>15.3</v>
      </c>
      <c r="D103" s="98" t="str">
        <f>Critères!C102</f>
        <v>A</v>
      </c>
      <c r="E103" s="99" t="str">
        <f>Critères!D102</f>
        <v>Pour chaque application qui permet une communication orale bidirectionnelle et écrite en temps réel, les deux modes sont-ils utilisables simultanément ?</v>
      </c>
      <c r="F103" s="100" t="s">
        <v>13</v>
      </c>
      <c r="G103" s="101"/>
      <c r="H103" s="99"/>
      <c r="I103" s="102"/>
      <c r="J103" s="103"/>
    </row>
    <row r="104" spans="1:10" ht="30">
      <c r="A104" s="96" t="str">
        <f>Critères!$A103</f>
        <v>Communication en temps réel</v>
      </c>
      <c r="B104" s="98">
        <v>101</v>
      </c>
      <c r="C104" s="98" t="str">
        <f>Critères!B103</f>
        <v>15.4</v>
      </c>
      <c r="D104" s="98" t="str">
        <f>Critères!C103</f>
        <v>A</v>
      </c>
      <c r="E104" s="99" t="str">
        <f>Critères!D103</f>
        <v>Pour chaque fonctionnalité de communication écrite en temps réel, les messages peuvent-ils être identifiés (hors cas particuliers) ?</v>
      </c>
      <c r="F104" s="100" t="s">
        <v>13</v>
      </c>
      <c r="G104" s="101"/>
      <c r="H104" s="99"/>
      <c r="I104" s="102"/>
      <c r="J104" s="103"/>
    </row>
    <row r="105" spans="1:10" ht="30">
      <c r="A105" s="96" t="str">
        <f>Critères!$A104</f>
        <v>Communication en temps réel</v>
      </c>
      <c r="B105" s="98">
        <v>102</v>
      </c>
      <c r="C105" s="98" t="str">
        <f>Critères!B104</f>
        <v>15.5</v>
      </c>
      <c r="D105" s="98" t="str">
        <f>Critères!C104</f>
        <v>A</v>
      </c>
      <c r="E105" s="99" t="str">
        <f>Critères!D104</f>
        <v>Pour chaque application de communication orale bidirectionnelle, un indicateur visuel de l’activité orale est-il présent ?</v>
      </c>
      <c r="F105" s="100" t="s">
        <v>13</v>
      </c>
      <c r="G105" s="101"/>
      <c r="H105" s="99"/>
      <c r="I105" s="102"/>
      <c r="J105" s="103"/>
    </row>
    <row r="106" spans="1:10" ht="40">
      <c r="A106" s="96" t="str">
        <f>Critères!$A105</f>
        <v>Communication en temps réel</v>
      </c>
      <c r="B106" s="98">
        <v>103</v>
      </c>
      <c r="C106" s="98" t="str">
        <f>Critères!B105</f>
        <v>15.6</v>
      </c>
      <c r="D106" s="98" t="str">
        <f>Critères!C105</f>
        <v>A</v>
      </c>
      <c r="E106" s="99" t="str">
        <f>Critères!D105</f>
        <v>Chaque application de communication écrite en temps réel qui peut interagir avec d’autres applications de communication écrite en temps réel respecte-t-elle les règles d’interopérabilité en vigueur ?</v>
      </c>
      <c r="F106" s="100" t="s">
        <v>13</v>
      </c>
      <c r="G106" s="101"/>
      <c r="H106" s="99"/>
      <c r="I106" s="102"/>
      <c r="J106" s="103"/>
    </row>
    <row r="107" spans="1:10" ht="30">
      <c r="A107" s="96" t="str">
        <f>Critères!$A106</f>
        <v>Communication en temps réel</v>
      </c>
      <c r="B107" s="98">
        <v>104</v>
      </c>
      <c r="C107" s="98" t="str">
        <f>Critères!B106</f>
        <v>15.7</v>
      </c>
      <c r="D107" s="98" t="str">
        <f>Critères!C106</f>
        <v>AA</v>
      </c>
      <c r="E107" s="99" t="str">
        <f>Critères!D106</f>
        <v>Pour chaque application qui permet une communication écrite en temps réel, le délai de transmission de chaque unité de saisie est de 500ms ou moins. Cette règle est-elle respectée ?</v>
      </c>
      <c r="F107" s="100" t="s">
        <v>13</v>
      </c>
      <c r="G107" s="101"/>
      <c r="H107" s="99"/>
      <c r="I107" s="102"/>
      <c r="J107" s="103"/>
    </row>
    <row r="108" spans="1:10" ht="20">
      <c r="A108" s="96" t="str">
        <f>Critères!$A107</f>
        <v>Communication en temps réel</v>
      </c>
      <c r="B108" s="98">
        <v>105</v>
      </c>
      <c r="C108" s="98" t="str">
        <f>Critères!B107</f>
        <v>15.8</v>
      </c>
      <c r="D108" s="98" t="str">
        <f>Critères!C107</f>
        <v>A</v>
      </c>
      <c r="E108" s="99" t="str">
        <f>Critères!D107</f>
        <v>Pour chaque application de télécommunication, l’identification de l’interlocuteur qui initie un appel est-elle accessible ?</v>
      </c>
      <c r="F108" s="100" t="s">
        <v>13</v>
      </c>
      <c r="G108" s="101"/>
      <c r="H108" s="99"/>
      <c r="I108" s="102"/>
      <c r="J108" s="103"/>
    </row>
    <row r="109" spans="1:10" ht="40">
      <c r="A109" s="96" t="str">
        <f>Critères!$A108</f>
        <v>Communication en temps réel</v>
      </c>
      <c r="B109" s="98">
        <v>106</v>
      </c>
      <c r="C109" s="98" t="str">
        <f>Critères!B108</f>
        <v>15.9</v>
      </c>
      <c r="D109" s="98" t="str">
        <f>Critères!C108</f>
        <v>A</v>
      </c>
      <c r="E109" s="99" t="str">
        <f>Critères!D108</f>
        <v>Pour chaque application de communication orale bidirectionnelle qui permet d’identifier l’activité d’un interlocuteur oralisant, il est possible d’identifier l’activité d’un interlocuteur signant. Cette règle est-elle respectée ?</v>
      </c>
      <c r="F109" s="100" t="s">
        <v>13</v>
      </c>
      <c r="G109" s="110"/>
      <c r="H109" s="111"/>
      <c r="I109" s="112"/>
      <c r="J109" s="113"/>
    </row>
    <row r="110" spans="1:10" ht="30">
      <c r="A110" s="96" t="str">
        <f>Critères!$A109</f>
        <v>Communication en temps réel</v>
      </c>
      <c r="B110" s="98">
        <v>107</v>
      </c>
      <c r="C110" s="98" t="str">
        <f>Critères!B109</f>
        <v>15.10</v>
      </c>
      <c r="D110" s="98" t="str">
        <f>Critères!C109</f>
        <v>A</v>
      </c>
      <c r="E110" s="99" t="str">
        <f>Critères!D109</f>
        <v>Pour chaque application de communication orale bidirectionnelle qui dispose de fonctionnalités vocales, celles-ci sont-elles utilisables sans la nécessité d’écouter ou parler ?</v>
      </c>
      <c r="F110" s="109" t="s">
        <v>13</v>
      </c>
      <c r="G110" s="110"/>
      <c r="H110" s="113"/>
      <c r="I110" s="113"/>
      <c r="J110" s="113"/>
    </row>
    <row r="111" spans="1:10" ht="30">
      <c r="A111" s="96" t="str">
        <f>Critères!$A110</f>
        <v>Communication en temps réel</v>
      </c>
      <c r="B111" s="98">
        <v>109</v>
      </c>
      <c r="C111" s="98" t="str">
        <f>Critères!B110</f>
        <v>15.11</v>
      </c>
      <c r="D111" s="98" t="str">
        <f>Critères!C110</f>
        <v>AA</v>
      </c>
      <c r="E111" s="99" t="str">
        <f>Critères!D110</f>
        <v>Pour chaque application de communication orale bidirectionnelle qui dispose d’une vidéo en temps réel, la qualité de la vidéo est-elle suffisante ?</v>
      </c>
      <c r="F111" s="109" t="s">
        <v>13</v>
      </c>
      <c r="G111" s="101"/>
      <c r="H111" s="103"/>
      <c r="I111" s="103"/>
      <c r="J111" s="103"/>
    </row>
  </sheetData>
  <autoFilter ref="A3:M157" xr:uid="{00000000-0009-0000-0000-000004000000}"/>
  <mergeCells count="4">
    <mergeCell ref="A1:D1"/>
    <mergeCell ref="A2:D2"/>
    <mergeCell ref="E1:I1"/>
    <mergeCell ref="E2:I2"/>
  </mergeCells>
  <conditionalFormatting sqref="F4:F111">
    <cfRule type="cellIs" dxfId="83" priority="3" operator="equal">
      <formula>"c"</formula>
    </cfRule>
    <cfRule type="cellIs" dxfId="82" priority="4" operator="equal">
      <formula>"nc"</formula>
    </cfRule>
    <cfRule type="cellIs" dxfId="81" priority="5" operator="equal">
      <formula>"na"</formula>
    </cfRule>
    <cfRule type="cellIs" dxfId="80" priority="6" operator="equal">
      <formula>"nt"</formula>
    </cfRule>
  </conditionalFormatting>
  <conditionalFormatting sqref="G4:G111">
    <cfRule type="cellIs" dxfId="79" priority="1" operator="equal">
      <formula>"D"</formula>
    </cfRule>
    <cfRule type="cellIs" dxfId="78" priority="2" operator="equal">
      <formula>"E"</formula>
    </cfRule>
  </conditionalFormatting>
  <pageMargins left="0.7" right="0.7" top="0.75" bottom="0.75" header="0.3" footer="0.3"/>
  <pageSetup paperSize="9" orientation="landscape" horizontalDpi="4294967293" verticalDpi="4294967293" r:id="rId1"/>
  <extLst>
    <ext xmlns:x14="http://schemas.microsoft.com/office/spreadsheetml/2009/9/main" uri="{CCE6A557-97BC-4b89-ADB6-D9C93CAAB3DF}">
      <x14:dataValidations xmlns:xm="http://schemas.microsoft.com/office/excel/2006/main" count="1">
        <x14:dataValidation type="list" allowBlank="1" showInputMessage="1" showErrorMessage="1" xr:uid="{E14DE805-4B50-5A4C-911B-3E99014D2A6C}">
          <x14:formula1>
            <xm:f>BaseDeCalcul!$AH$7:$AH$10</xm:f>
          </x14:formula1>
          <xm:sqref>F4:F111</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88AC1A-FC02-48B7-951F-D437FD6EF5BF}">
  <dimension ref="A1:K111"/>
  <sheetViews>
    <sheetView zoomScale="115" zoomScaleNormal="115" workbookViewId="0">
      <selection activeCell="H7" sqref="H7"/>
    </sheetView>
  </sheetViews>
  <sheetFormatPr defaultColWidth="8.453125" defaultRowHeight="14"/>
  <cols>
    <col min="1" max="1" width="13.26953125" style="92" bestFit="1" customWidth="1"/>
    <col min="2" max="2" width="7.453125" style="105" hidden="1" customWidth="1"/>
    <col min="3" max="3" width="6.1796875" style="105" customWidth="1"/>
    <col min="4" max="4" width="4.453125" style="105" customWidth="1"/>
    <col min="5" max="5" width="42.26953125" style="94" customWidth="1"/>
    <col min="6" max="6" width="5.1796875" style="94" customWidth="1"/>
    <col min="7" max="7" width="5.453125" style="94" customWidth="1"/>
    <col min="8" max="8" width="66" style="94" customWidth="1"/>
    <col min="9" max="9" width="26.1796875" style="94" bestFit="1" customWidth="1"/>
    <col min="10" max="10" width="16" style="94" bestFit="1" customWidth="1"/>
    <col min="11" max="11" width="8.453125" style="94"/>
    <col min="12" max="16384" width="8.453125" style="92"/>
  </cols>
  <sheetData>
    <row r="1" spans="1:11">
      <c r="A1" s="160" t="s">
        <v>88</v>
      </c>
      <c r="B1" s="160"/>
      <c r="C1" s="160"/>
      <c r="D1" s="160"/>
      <c r="E1" s="161" t="str">
        <f ca="1">IF(LOOKUP(J1,Échantillon!A13:A71,Échantillon!B13:B71)&lt;&gt;0,LOOKUP(J1,Échantillon!A13:A71,Échantillon!B13:B71),"-")</f>
        <v>E08</v>
      </c>
      <c r="F1" s="161"/>
      <c r="G1" s="161"/>
      <c r="H1" s="161"/>
      <c r="I1" s="161"/>
      <c r="J1" s="91" t="str">
        <f ca="1">IFERROR(RIGHT(CELL("nomfichier",$A$2),LEN(CELL("nomfichier",$A$2))-SEARCH("]",CELL("nomfichier",$A$2))), RIGHT(CELL("filename",$A$2),LEN(CELL("filename",$A$2))-SEARCH("]",CELL("filename",$A$2))))</f>
        <v>E08</v>
      </c>
      <c r="K1" s="92"/>
    </row>
    <row r="2" spans="1:11">
      <c r="A2" s="162" t="s">
        <v>109</v>
      </c>
      <c r="B2" s="162"/>
      <c r="C2" s="162"/>
      <c r="D2" s="162"/>
      <c r="E2" s="163" t="str">
        <f ca="1">IF(LOOKUP(J1,Échantillon!A13:A71,Échantillon!C13:C71)&lt;&gt;0,LOOKUP(J1,Échantillon!A13:A71,Échantillon!C13:C71),"-")</f>
        <v>-</v>
      </c>
      <c r="F2" s="163"/>
      <c r="G2" s="163"/>
      <c r="H2" s="163"/>
      <c r="I2" s="163"/>
      <c r="J2" s="93"/>
    </row>
    <row r="3" spans="1:11" s="97" customFormat="1" ht="41">
      <c r="A3" s="95" t="s">
        <v>9</v>
      </c>
      <c r="B3" s="95" t="s">
        <v>42</v>
      </c>
      <c r="C3" s="95" t="s">
        <v>50</v>
      </c>
      <c r="D3" s="95" t="s">
        <v>51</v>
      </c>
      <c r="E3" s="96" t="s">
        <v>52</v>
      </c>
      <c r="F3" s="95" t="s">
        <v>10</v>
      </c>
      <c r="G3" s="95" t="s">
        <v>11</v>
      </c>
      <c r="H3" s="96" t="s">
        <v>12</v>
      </c>
      <c r="I3" s="96" t="s">
        <v>318</v>
      </c>
      <c r="J3" s="96" t="s">
        <v>29</v>
      </c>
    </row>
    <row r="4" spans="1:11" s="94" customFormat="1" ht="20">
      <c r="A4" s="96" t="str">
        <f>Critères!$A3</f>
        <v>Eléments graphiques</v>
      </c>
      <c r="B4" s="98">
        <v>1</v>
      </c>
      <c r="C4" s="98" t="str">
        <f>Critères!B3</f>
        <v>1.1</v>
      </c>
      <c r="D4" s="98" t="str">
        <f>Critères!C3</f>
        <v>A</v>
      </c>
      <c r="E4" s="99" t="str">
        <f>Critères!D3</f>
        <v>Chaque élément graphique de décoration est-il ignoré par les technologies d’assistance ?</v>
      </c>
      <c r="F4" s="100" t="s">
        <v>13</v>
      </c>
      <c r="G4" s="101"/>
      <c r="H4" s="99"/>
      <c r="I4" s="102"/>
      <c r="J4" s="106"/>
    </row>
    <row r="5" spans="1:11" s="94" customFormat="1" ht="20">
      <c r="A5" s="96" t="str">
        <f>Critères!$A4</f>
        <v>Eléments graphiques</v>
      </c>
      <c r="B5" s="98">
        <v>2</v>
      </c>
      <c r="C5" s="98" t="str">
        <f>Critères!B4</f>
        <v>1.2</v>
      </c>
      <c r="D5" s="98" t="str">
        <f>Critères!C4</f>
        <v>A</v>
      </c>
      <c r="E5" s="99" t="str">
        <f>Critères!D4</f>
        <v>Chaque élément graphique porteur d’information possède-t-il une alternative accessible aux technologies d’assistance ?</v>
      </c>
      <c r="F5" s="100" t="s">
        <v>13</v>
      </c>
      <c r="G5" s="101"/>
      <c r="H5" s="99"/>
      <c r="I5" s="102"/>
      <c r="J5" s="103"/>
    </row>
    <row r="6" spans="1:11" s="94" customFormat="1" ht="30">
      <c r="A6" s="96" t="str">
        <f>Critères!$A5</f>
        <v>Eléments graphiques</v>
      </c>
      <c r="B6" s="98">
        <v>3</v>
      </c>
      <c r="C6" s="98" t="str">
        <f>Critères!B5</f>
        <v>1.3</v>
      </c>
      <c r="D6" s="98" t="str">
        <f>Critères!C5</f>
        <v>A</v>
      </c>
      <c r="E6" s="99" t="str">
        <f>Critères!D5</f>
        <v>Pour chaque élément graphique porteur d’information, l’alternative accessible aux technologies d’assistance est-elle pertinente (hors cas particuliers) ?</v>
      </c>
      <c r="F6" s="100" t="s">
        <v>13</v>
      </c>
      <c r="G6" s="101"/>
      <c r="H6" s="99"/>
      <c r="I6" s="102"/>
      <c r="J6" s="103"/>
    </row>
    <row r="7" spans="1:11" ht="40">
      <c r="A7" s="96" t="str">
        <f>Critères!$A6</f>
        <v>Eléments graphiques</v>
      </c>
      <c r="B7" s="98">
        <v>4</v>
      </c>
      <c r="C7" s="98" t="str">
        <f>Critères!B6</f>
        <v>1.4</v>
      </c>
      <c r="D7" s="98" t="str">
        <f>Critères!C6</f>
        <v>A</v>
      </c>
      <c r="E7" s="99" t="str">
        <f>Critères!D6</f>
        <v>Pour chaque élément graphique utilisé comme CAPTCHA ou comme élément graphique de test, l’alternative restituée par les technologies d’assistance permet-elle d’identifier la nature et la fonction de l’élément graphique ?</v>
      </c>
      <c r="F7" s="100" t="s">
        <v>13</v>
      </c>
      <c r="G7" s="101"/>
      <c r="H7" s="99"/>
      <c r="I7" s="102"/>
      <c r="J7" s="103"/>
    </row>
    <row r="8" spans="1:11" ht="20">
      <c r="A8" s="96" t="str">
        <f>Critères!$A7</f>
        <v>Eléments graphiques</v>
      </c>
      <c r="B8" s="98">
        <v>5</v>
      </c>
      <c r="C8" s="98" t="str">
        <f>Critères!B7</f>
        <v>1.5</v>
      </c>
      <c r="D8" s="98" t="str">
        <f>Critères!C7</f>
        <v>A</v>
      </c>
      <c r="E8" s="99" t="str">
        <f>Critères!D7</f>
        <v>Chaque élément graphique utilisé comme CAPTCHA possède-t-il une alternative ?</v>
      </c>
      <c r="F8" s="100" t="s">
        <v>13</v>
      </c>
      <c r="G8" s="101"/>
      <c r="H8" s="99"/>
      <c r="I8" s="102"/>
      <c r="J8" s="103"/>
    </row>
    <row r="9" spans="1:11" ht="20">
      <c r="A9" s="96" t="str">
        <f>Critères!$A8</f>
        <v>Eléments graphiques</v>
      </c>
      <c r="B9" s="98">
        <v>6</v>
      </c>
      <c r="C9" s="98" t="str">
        <f>Critères!B8</f>
        <v>1.6</v>
      </c>
      <c r="D9" s="98" t="str">
        <f>Critères!C8</f>
        <v>A</v>
      </c>
      <c r="E9" s="99" t="str">
        <f>Critères!D8</f>
        <v>Chaque élément graphique porteur d’information a-t-il, si nécessaire, une description détaillée ?</v>
      </c>
      <c r="F9" s="100" t="s">
        <v>13</v>
      </c>
      <c r="G9" s="101"/>
      <c r="H9" s="99"/>
      <c r="I9" s="102"/>
      <c r="J9" s="103"/>
    </row>
    <row r="10" spans="1:11" ht="20">
      <c r="A10" s="96" t="str">
        <f>Critères!$A9</f>
        <v>Eléments graphiques</v>
      </c>
      <c r="B10" s="98">
        <v>7</v>
      </c>
      <c r="C10" s="98" t="str">
        <f>Critères!B9</f>
        <v>1.7</v>
      </c>
      <c r="D10" s="98" t="str">
        <f>Critères!C9</f>
        <v>A</v>
      </c>
      <c r="E10" s="99" t="str">
        <f>Critères!D9</f>
        <v>Pour chaque élément graphique porteur d’information ayant une description détaillée, celle-ci est-elle pertinente ?</v>
      </c>
      <c r="F10" s="100" t="s">
        <v>13</v>
      </c>
      <c r="G10" s="101"/>
      <c r="H10" s="99"/>
      <c r="I10" s="102"/>
      <c r="J10" s="103"/>
    </row>
    <row r="11" spans="1:11" ht="40">
      <c r="A11" s="96" t="str">
        <f>Critères!$A10</f>
        <v>Eléments graphiques</v>
      </c>
      <c r="B11" s="98">
        <v>8</v>
      </c>
      <c r="C11" s="98" t="str">
        <f>Critères!B10</f>
        <v>1.8</v>
      </c>
      <c r="D11" s="98" t="str">
        <f>Critères!C10</f>
        <v>AA</v>
      </c>
      <c r="E11" s="99" t="str">
        <f>Critères!D10</f>
        <v>Chaque élément graphique texte porteur d’information, en l’absence d’un mécanisme de remplacement, doit, si possible être remplacé par du texte stylé. Cette règle est-elle respectée (hors cas particuliers) ?</v>
      </c>
      <c r="F11" s="100" t="s">
        <v>13</v>
      </c>
      <c r="G11" s="101"/>
      <c r="H11" s="99"/>
      <c r="I11" s="102"/>
      <c r="J11" s="103"/>
    </row>
    <row r="12" spans="1:11" ht="20">
      <c r="A12" s="96" t="str">
        <f>Critères!$A11</f>
        <v>Eléments graphiques</v>
      </c>
      <c r="B12" s="98">
        <v>9</v>
      </c>
      <c r="C12" s="98" t="str">
        <f>Critères!B11</f>
        <v>1.9</v>
      </c>
      <c r="D12" s="98" t="str">
        <f>Critères!C11</f>
        <v>AA</v>
      </c>
      <c r="E12" s="99" t="str">
        <f>Critères!D11</f>
        <v>Chaque élément graphique légendé est-il correctement restitué par les technologies d’assistance ?</v>
      </c>
      <c r="F12" s="100" t="s">
        <v>13</v>
      </c>
      <c r="G12" s="101"/>
      <c r="H12" s="99"/>
      <c r="I12" s="102"/>
      <c r="J12" s="103"/>
    </row>
    <row r="13" spans="1:11" ht="20">
      <c r="A13" s="96" t="str">
        <f>Critères!$A12</f>
        <v>Couleurs</v>
      </c>
      <c r="B13" s="98">
        <v>10</v>
      </c>
      <c r="C13" s="98" t="str">
        <f>Critères!B12</f>
        <v>2.1</v>
      </c>
      <c r="D13" s="98" t="str">
        <f>Critères!C12</f>
        <v>A</v>
      </c>
      <c r="E13" s="99" t="str">
        <f>Critères!D12</f>
        <v>Dans chaque écran, l’information ne doit pas être donnée uniquement par la couleur. Cette règle est-elle respectée ?</v>
      </c>
      <c r="F13" s="100" t="s">
        <v>13</v>
      </c>
      <c r="G13" s="101"/>
      <c r="H13" s="99"/>
      <c r="I13" s="102"/>
      <c r="J13" s="103"/>
    </row>
    <row r="14" spans="1:11" ht="30">
      <c r="A14" s="96" t="str">
        <f>Critères!$A13</f>
        <v>Couleurs</v>
      </c>
      <c r="B14" s="98">
        <v>11</v>
      </c>
      <c r="C14" s="98" t="str">
        <f>Critères!B13</f>
        <v>2.2</v>
      </c>
      <c r="D14" s="98" t="str">
        <f>Critères!C13</f>
        <v>AA</v>
      </c>
      <c r="E14" s="99" t="str">
        <f>Critères!D13</f>
        <v>Dans chaque écran, le contraste entre la couleur du texte et la couleur de son arrière-plan est-il suffisamment élevé (hors cas particuliers) ?</v>
      </c>
      <c r="F14" s="100" t="s">
        <v>13</v>
      </c>
      <c r="G14" s="101"/>
      <c r="H14" s="99"/>
      <c r="I14" s="102"/>
      <c r="J14" s="103"/>
    </row>
    <row r="15" spans="1:11" ht="30">
      <c r="A15" s="96" t="str">
        <f>Critères!$A14</f>
        <v>Couleurs</v>
      </c>
      <c r="B15" s="98">
        <v>12</v>
      </c>
      <c r="C15" s="98" t="str">
        <f>Critères!B14</f>
        <v>2.3</v>
      </c>
      <c r="D15" s="98" t="str">
        <f>Critères!C14</f>
        <v>AA</v>
      </c>
      <c r="E15" s="99" t="str">
        <f>Critères!D14</f>
        <v>Dans chaque écran, les couleurs utilisées dans les composants d’interface et les éléments graphiques porteurs d’informations sont-elles suffisamment contrastées (hors cas particuliers) ?</v>
      </c>
      <c r="F15" s="100" t="s">
        <v>13</v>
      </c>
      <c r="G15" s="101"/>
      <c r="H15" s="99"/>
      <c r="I15" s="102"/>
      <c r="J15" s="103"/>
    </row>
    <row r="16" spans="1:11" ht="30">
      <c r="A16" s="96" t="str">
        <f>Critères!$A15</f>
        <v>Couleurs</v>
      </c>
      <c r="B16" s="98">
        <v>13</v>
      </c>
      <c r="C16" s="98" t="str">
        <f>Critères!B15</f>
        <v>2.4</v>
      </c>
      <c r="D16" s="98" t="str">
        <f>Critères!C15</f>
        <v>AA</v>
      </c>
      <c r="E16" s="99" t="str">
        <f>Critères!D15</f>
        <v>Le rapport de contraste de chaque mécanisme de remplacement qui permet d’afficher l’écran avec un rapport de contraste conforme est-il suffisamment élevé ?</v>
      </c>
      <c r="F16" s="100" t="s">
        <v>13</v>
      </c>
      <c r="G16" s="101"/>
      <c r="H16" s="99"/>
      <c r="I16" s="102"/>
      <c r="J16" s="103"/>
    </row>
    <row r="17" spans="1:10" ht="30">
      <c r="A17" s="96" t="str">
        <f>Critères!$A16</f>
        <v>Multimédia</v>
      </c>
      <c r="B17" s="98">
        <v>14</v>
      </c>
      <c r="C17" s="98" t="str">
        <f>Critères!B16</f>
        <v>3.1</v>
      </c>
      <c r="D17" s="98" t="str">
        <f>Critères!C16</f>
        <v>A</v>
      </c>
      <c r="E17" s="99" t="str">
        <f>Critères!D16</f>
        <v>Chaque média temporel pré-enregistré seulement audio a-t-il, si nécessaire, une transcription textuelle adjacente clairement identifiable (hors cas particuliers) ?</v>
      </c>
      <c r="F17" s="100" t="s">
        <v>13</v>
      </c>
      <c r="G17" s="101"/>
      <c r="H17" s="99"/>
      <c r="I17" s="102"/>
      <c r="J17" s="103"/>
    </row>
    <row r="18" spans="1:10" ht="30">
      <c r="A18" s="96" t="str">
        <f>Critères!$A17</f>
        <v>Multimédia</v>
      </c>
      <c r="B18" s="98">
        <v>15</v>
      </c>
      <c r="C18" s="98" t="str">
        <f>Critères!B17</f>
        <v>3.2</v>
      </c>
      <c r="D18" s="98" t="str">
        <f>Critères!C17</f>
        <v>A</v>
      </c>
      <c r="E18" s="99" t="str">
        <f>Critères!D17</f>
        <v>Pour chaque média temporel pré-enregistré seulement audio ayant une transcription textuelle, celle-ci est-elle pertinente (hors cas particuliers) ?</v>
      </c>
      <c r="F18" s="100" t="s">
        <v>13</v>
      </c>
      <c r="G18" s="101"/>
      <c r="H18" s="99"/>
      <c r="I18" s="102"/>
      <c r="J18" s="103"/>
    </row>
    <row r="19" spans="1:10" ht="20">
      <c r="A19" s="96" t="str">
        <f>Critères!$A18</f>
        <v>Multimédia</v>
      </c>
      <c r="B19" s="98">
        <v>16</v>
      </c>
      <c r="C19" s="98" t="str">
        <f>Critères!B18</f>
        <v>3.3</v>
      </c>
      <c r="D19" s="98" t="str">
        <f>Critères!C18</f>
        <v>A</v>
      </c>
      <c r="E19" s="99" t="str">
        <f>Critères!D18</f>
        <v>Chaque média temporel pré-enregistré seulement vidéo a-t-il, si nécessaire, une alternative (hors cas particuliers) ?</v>
      </c>
      <c r="F19" s="100" t="s">
        <v>13</v>
      </c>
      <c r="G19" s="101"/>
      <c r="H19" s="99"/>
      <c r="I19" s="102"/>
      <c r="J19" s="103"/>
    </row>
    <row r="20" spans="1:10" ht="30">
      <c r="A20" s="96" t="str">
        <f>Critères!$A19</f>
        <v>Multimédia</v>
      </c>
      <c r="B20" s="98">
        <v>17</v>
      </c>
      <c r="C20" s="98" t="str">
        <f>Critères!B19</f>
        <v>3.4</v>
      </c>
      <c r="D20" s="98" t="str">
        <f>Critères!C19</f>
        <v>A</v>
      </c>
      <c r="E20" s="99" t="str">
        <f>Critères!D19</f>
        <v>Pour chaque média temporel pré-enregistré seulement vidéo ayant une alternative, celle-ci est-elle pertinente (hors cas particuliers) ?</v>
      </c>
      <c r="F20" s="100" t="s">
        <v>13</v>
      </c>
      <c r="G20" s="101"/>
      <c r="H20" s="99"/>
      <c r="I20" s="102"/>
      <c r="J20" s="103"/>
    </row>
    <row r="21" spans="1:10" ht="20">
      <c r="A21" s="96" t="str">
        <f>Critères!$A20</f>
        <v>Multimédia</v>
      </c>
      <c r="B21" s="98">
        <v>18</v>
      </c>
      <c r="C21" s="98" t="str">
        <f>Critères!B20</f>
        <v>3.5</v>
      </c>
      <c r="D21" s="98" t="str">
        <f>Critères!C20</f>
        <v>A</v>
      </c>
      <c r="E21" s="99" t="str">
        <f>Critères!D20</f>
        <v>Chaque média temporel synchronisé pré-enregistré a-t-il, si nécessaire, une alternative (hors cas particuliers) ?</v>
      </c>
      <c r="F21" s="100" t="s">
        <v>13</v>
      </c>
      <c r="G21" s="101"/>
      <c r="H21" s="99"/>
      <c r="I21" s="102"/>
      <c r="J21" s="103"/>
    </row>
    <row r="22" spans="1:10" ht="30">
      <c r="A22" s="96" t="str">
        <f>Critères!$A21</f>
        <v>Multimédia</v>
      </c>
      <c r="B22" s="98">
        <v>19</v>
      </c>
      <c r="C22" s="98" t="str">
        <f>Critères!B21</f>
        <v>3.6</v>
      </c>
      <c r="D22" s="98" t="str">
        <f>Critères!C21</f>
        <v>A</v>
      </c>
      <c r="E22" s="99" t="str">
        <f>Critères!D21</f>
        <v>Pour chaque média temporel synchronisé pré-enregistré ayant une alternative, celle-ci est-elle pertinente (hors cas particuliers) ?</v>
      </c>
      <c r="F22" s="100" t="s">
        <v>13</v>
      </c>
      <c r="G22" s="101"/>
      <c r="H22" s="99"/>
      <c r="I22" s="102"/>
      <c r="J22" s="103"/>
    </row>
    <row r="23" spans="1:10" ht="20">
      <c r="A23" s="96" t="str">
        <f>Critères!$A22</f>
        <v>Multimédia</v>
      </c>
      <c r="B23" s="98">
        <v>20</v>
      </c>
      <c r="C23" s="98" t="str">
        <f>Critères!B22</f>
        <v>3.7</v>
      </c>
      <c r="D23" s="98" t="str">
        <f>Critères!C22</f>
        <v>A</v>
      </c>
      <c r="E23" s="99" t="str">
        <f>Critères!D22</f>
        <v>Chaque média temporel synchronisé a-t-il, si nécessaire, des sous-titres synchronisés (hors cas particuliers) ?</v>
      </c>
      <c r="F23" s="100" t="s">
        <v>13</v>
      </c>
      <c r="G23" s="101"/>
      <c r="H23" s="99"/>
      <c r="I23" s="102"/>
      <c r="J23" s="103"/>
    </row>
    <row r="24" spans="1:10" ht="20">
      <c r="A24" s="96" t="str">
        <f>Critères!$A23</f>
        <v>Multimédia</v>
      </c>
      <c r="B24" s="98">
        <v>21</v>
      </c>
      <c r="C24" s="98" t="str">
        <f>Critères!B23</f>
        <v>3.8</v>
      </c>
      <c r="D24" s="98" t="str">
        <f>Critères!C23</f>
        <v>A</v>
      </c>
      <c r="E24" s="99" t="str">
        <f>Critères!D23</f>
        <v>Pour chaque média temporel synchronisé ayant des sous-titres synchronisés, ceux-ci sont-ils pertinents (hors cas particuliers) ?</v>
      </c>
      <c r="F24" s="100" t="s">
        <v>13</v>
      </c>
      <c r="G24" s="101"/>
      <c r="H24" s="99"/>
      <c r="I24" s="102"/>
      <c r="J24" s="103"/>
    </row>
    <row r="25" spans="1:10" ht="30">
      <c r="A25" s="96" t="str">
        <f>Critères!$A24</f>
        <v>Multimédia</v>
      </c>
      <c r="B25" s="98">
        <v>22</v>
      </c>
      <c r="C25" s="98" t="str">
        <f>Critères!B24</f>
        <v>3.9</v>
      </c>
      <c r="D25" s="98" t="str">
        <f>Critères!C24</f>
        <v>AA</v>
      </c>
      <c r="E25" s="99" t="str">
        <f>Critères!D24</f>
        <v>Chaque média temporel pré-enregistré (seulement vidéo ou synchronisé) a-t-il, si nécessaire, une audiodescription synchronisée (hors cas particuliers) ?</v>
      </c>
      <c r="F25" s="100" t="s">
        <v>13</v>
      </c>
      <c r="G25" s="101"/>
      <c r="H25" s="99"/>
      <c r="I25" s="102"/>
      <c r="J25" s="103"/>
    </row>
    <row r="26" spans="1:10" ht="30">
      <c r="A26" s="96" t="str">
        <f>Critères!$A25</f>
        <v>Multimédia</v>
      </c>
      <c r="B26" s="98">
        <v>23</v>
      </c>
      <c r="C26" s="98" t="str">
        <f>Critères!B25</f>
        <v>3.10</v>
      </c>
      <c r="D26" s="98" t="str">
        <f>Critères!C25</f>
        <v>AA</v>
      </c>
      <c r="E26" s="99" t="str">
        <f>Critères!D25</f>
        <v>Pour chaque média temporel pré-enregistré (seulement vidéo ou synchronisé) ayant une audiodescription synchronisée, celle-ci est-elle pertinente ?</v>
      </c>
      <c r="F26" s="100" t="s">
        <v>13</v>
      </c>
      <c r="G26" s="101"/>
      <c r="H26" s="99"/>
      <c r="I26" s="102"/>
      <c r="J26" s="103"/>
    </row>
    <row r="27" spans="1:10" ht="30">
      <c r="A27" s="96" t="str">
        <f>Critères!$A26</f>
        <v>Multimédia</v>
      </c>
      <c r="B27" s="98">
        <v>24</v>
      </c>
      <c r="C27" s="98" t="str">
        <f>Critères!B26</f>
        <v>3.11</v>
      </c>
      <c r="D27" s="98" t="str">
        <f>Critères!C26</f>
        <v>A</v>
      </c>
      <c r="E27" s="99" t="str">
        <f>Critères!D26</f>
        <v>Pour chaque média temporel pré-enregistré, le contenu textuel adjacent permet-il d’identifier clairement le média temporel (hors cas particuliers) ?</v>
      </c>
      <c r="F27" s="100" t="s">
        <v>13</v>
      </c>
      <c r="G27" s="101"/>
      <c r="H27" s="99"/>
      <c r="I27" s="102"/>
      <c r="J27" s="103"/>
    </row>
    <row r="28" spans="1:10" ht="20">
      <c r="A28" s="96" t="str">
        <f>Critères!$A27</f>
        <v>Multimédia</v>
      </c>
      <c r="B28" s="98">
        <v>25</v>
      </c>
      <c r="C28" s="98" t="str">
        <f>Critères!B27</f>
        <v>3.12</v>
      </c>
      <c r="D28" s="98" t="str">
        <f>Critères!C27</f>
        <v>A</v>
      </c>
      <c r="E28" s="99" t="str">
        <f>Critères!D27</f>
        <v>Chaque séquence sonore déclenchée automatiquement est-elle contrôlable par l’utilisateur ?</v>
      </c>
      <c r="F28" s="100" t="s">
        <v>13</v>
      </c>
      <c r="G28" s="101"/>
      <c r="H28" s="99"/>
      <c r="I28" s="102"/>
      <c r="J28" s="103"/>
    </row>
    <row r="29" spans="1:10" ht="20">
      <c r="A29" s="96" t="str">
        <f>Critères!$A28</f>
        <v>Multimédia</v>
      </c>
      <c r="B29" s="98">
        <v>26</v>
      </c>
      <c r="C29" s="98" t="str">
        <f>Critères!B28</f>
        <v>3.13</v>
      </c>
      <c r="D29" s="98" t="str">
        <f>Critères!C28</f>
        <v>A</v>
      </c>
      <c r="E29" s="99" t="str">
        <f>Critères!D28</f>
        <v>Chaque média temporel a-t-il, si nécessaire, les fonctionnalités de contrôle de sa consultation ?</v>
      </c>
      <c r="F29" s="100" t="s">
        <v>13</v>
      </c>
      <c r="G29" s="101"/>
      <c r="H29" s="99"/>
      <c r="I29" s="102"/>
      <c r="J29" s="103"/>
    </row>
    <row r="30" spans="1:10" ht="50">
      <c r="A30" s="96" t="str">
        <f>Critères!$A29</f>
        <v>Multimédia</v>
      </c>
      <c r="B30" s="98">
        <v>27</v>
      </c>
      <c r="C30" s="98" t="str">
        <f>Critères!B29</f>
        <v>3.14</v>
      </c>
      <c r="D30" s="98" t="str">
        <f>Critères!C29</f>
        <v>AA</v>
      </c>
      <c r="E30" s="99" t="str">
        <f>Critères!D29</f>
        <v>Pour chaque média temporel synchronisé pré-enregistré qui dispose d’une piste de sous-titres synchronisés ou d’une audiodescription, les fonctionnalités de contrôle de ces alternatives sont-elles présentées au même niveau que les fonctionnalités principales ?</v>
      </c>
      <c r="F30" s="100" t="s">
        <v>13</v>
      </c>
      <c r="G30" s="101"/>
      <c r="H30" s="99"/>
      <c r="I30" s="102"/>
      <c r="J30" s="103"/>
    </row>
    <row r="31" spans="1:10" ht="40">
      <c r="A31" s="96" t="str">
        <f>Critères!$A30</f>
        <v>Multimédia</v>
      </c>
      <c r="B31" s="98">
        <v>28</v>
      </c>
      <c r="C31" s="98" t="str">
        <f>Critères!B30</f>
        <v>3.15</v>
      </c>
      <c r="D31" s="98" t="str">
        <f>Critères!C30</f>
        <v>AA</v>
      </c>
      <c r="E31" s="99" t="str">
        <f>Critères!D30</f>
        <v>Pour chaque fonctionnalité qui transmet, convertit ou enregistre un média temporel synchronisé pré-enregistré qui possède une piste de sous-titres synchronisés, à l’issue du processus, les sous-titres sont-ils correctement conservés ?</v>
      </c>
      <c r="F31" s="100" t="s">
        <v>13</v>
      </c>
      <c r="G31" s="101"/>
      <c r="H31" s="99"/>
      <c r="I31" s="102"/>
      <c r="J31" s="103"/>
    </row>
    <row r="32" spans="1:10" ht="40">
      <c r="A32" s="96" t="str">
        <f>Critères!$A31</f>
        <v>Multimédia</v>
      </c>
      <c r="B32" s="98">
        <v>29</v>
      </c>
      <c r="C32" s="98" t="str">
        <f>Critères!B31</f>
        <v>3.16</v>
      </c>
      <c r="D32" s="98" t="str">
        <f>Critères!C31</f>
        <v>AA</v>
      </c>
      <c r="E32" s="99" t="str">
        <f>Critères!D31</f>
        <v>Pour chaque fonctionnalité qui transmet, convertit ou enregistre un média temporel synchronisé pré-enregistré avec une audiodescription synchronisée, à l’issue du processus, l’audiodescription est-elle correctement conservée ?</v>
      </c>
      <c r="F32" s="100" t="s">
        <v>13</v>
      </c>
      <c r="G32" s="101"/>
      <c r="H32" s="99"/>
      <c r="I32" s="102"/>
      <c r="J32" s="103"/>
    </row>
    <row r="33" spans="1:10" ht="30">
      <c r="A33" s="96" t="str">
        <f>Critères!$A32</f>
        <v>Multimédia</v>
      </c>
      <c r="B33" s="98">
        <v>30</v>
      </c>
      <c r="C33" s="98" t="str">
        <f>Critères!B32</f>
        <v>3.17</v>
      </c>
      <c r="D33" s="98" t="str">
        <f>Critères!C32</f>
        <v>AA</v>
      </c>
      <c r="E33" s="99" t="str">
        <f>Critères!D32</f>
        <v>Pour chaque média temporel pré-enregistré, la présentation des sous-titres est-elle contrôlable par l’utilisateur (hors cas particuliers) ?</v>
      </c>
      <c r="F33" s="100" t="s">
        <v>13</v>
      </c>
      <c r="G33" s="101"/>
      <c r="H33" s="99"/>
      <c r="I33" s="102"/>
      <c r="J33" s="103"/>
    </row>
    <row r="34" spans="1:10" ht="30">
      <c r="A34" s="96" t="str">
        <f>Critères!$A33</f>
        <v>Multimédia</v>
      </c>
      <c r="B34" s="98">
        <v>31</v>
      </c>
      <c r="C34" s="98" t="str">
        <f>Critères!B33</f>
        <v>3.18</v>
      </c>
      <c r="D34" s="98" t="str">
        <f>Critères!C33</f>
        <v>AA</v>
      </c>
      <c r="E34" s="99" t="str">
        <f>Critères!D33</f>
        <v>Pour chaque média temporel synchronisé pré-enregistré qui possède des sous-titres de traduction synchronisés, ceux-ci peuvent-ils être vocalisés (hors cas particuliers) ?</v>
      </c>
      <c r="F34" s="100" t="s">
        <v>13</v>
      </c>
      <c r="G34" s="101"/>
      <c r="H34" s="99"/>
      <c r="I34" s="102"/>
      <c r="J34" s="103"/>
    </row>
    <row r="35" spans="1:10">
      <c r="A35" s="96" t="str">
        <f>Critères!$A34</f>
        <v>Tableau</v>
      </c>
      <c r="B35" s="98">
        <v>32</v>
      </c>
      <c r="C35" s="98" t="str">
        <f>Critères!B34</f>
        <v>4.1</v>
      </c>
      <c r="D35" s="98" t="str">
        <f>Critères!C34</f>
        <v>A</v>
      </c>
      <c r="E35" s="99" t="str">
        <f>Critères!D34</f>
        <v>Chaque tableau de données complexe a-t-il un résumé ?</v>
      </c>
      <c r="F35" s="100" t="s">
        <v>13</v>
      </c>
      <c r="G35" s="101"/>
      <c r="H35" s="99"/>
      <c r="I35" s="102"/>
      <c r="J35" s="103"/>
    </row>
    <row r="36" spans="1:10" ht="20">
      <c r="A36" s="96" t="str">
        <f>Critères!$A35</f>
        <v>Tableau</v>
      </c>
      <c r="B36" s="98">
        <v>33</v>
      </c>
      <c r="C36" s="98" t="str">
        <f>Critères!B35</f>
        <v>4.2</v>
      </c>
      <c r="D36" s="98" t="str">
        <f>Critères!C35</f>
        <v>A</v>
      </c>
      <c r="E36" s="99" t="str">
        <f>Critères!D35</f>
        <v>Pour chaque tableau de données complexe ayant un résumé, celui-ci est-il pertinent ?</v>
      </c>
      <c r="F36" s="100" t="s">
        <v>13</v>
      </c>
      <c r="G36" s="101"/>
      <c r="H36" s="99"/>
      <c r="I36" s="102"/>
      <c r="J36" s="103"/>
    </row>
    <row r="37" spans="1:10">
      <c r="A37" s="96" t="str">
        <f>Critères!$A36</f>
        <v>Tableau</v>
      </c>
      <c r="B37" s="98">
        <v>34</v>
      </c>
      <c r="C37" s="98" t="str">
        <f>Critères!B36</f>
        <v>4.3</v>
      </c>
      <c r="D37" s="98" t="str">
        <f>Critères!C36</f>
        <v>A</v>
      </c>
      <c r="E37" s="99" t="str">
        <f>Critères!D36</f>
        <v>Chaque tableau de données a-t-il un titre ?</v>
      </c>
      <c r="F37" s="100" t="s">
        <v>13</v>
      </c>
      <c r="G37" s="101"/>
      <c r="H37" s="99"/>
      <c r="I37" s="102"/>
      <c r="J37" s="103"/>
    </row>
    <row r="38" spans="1:10" ht="20">
      <c r="A38" s="96" t="str">
        <f>Critères!$A37</f>
        <v>Tableau</v>
      </c>
      <c r="B38" s="98">
        <v>35</v>
      </c>
      <c r="C38" s="98" t="str">
        <f>Critères!B37</f>
        <v>4.4</v>
      </c>
      <c r="D38" s="98" t="str">
        <f>Critères!C37</f>
        <v>A</v>
      </c>
      <c r="E38" s="99" t="str">
        <f>Critères!D37</f>
        <v>Pour chaque tableau de données ayant un titre, celui-ci est-il pertinent ?</v>
      </c>
      <c r="F38" s="100" t="s">
        <v>13</v>
      </c>
      <c r="G38" s="101"/>
      <c r="H38" s="99"/>
      <c r="I38" s="102"/>
      <c r="J38" s="103"/>
    </row>
    <row r="39" spans="1:10" ht="20">
      <c r="A39" s="96" t="str">
        <f>Critères!$A38</f>
        <v>Tableau</v>
      </c>
      <c r="B39" s="98">
        <v>36</v>
      </c>
      <c r="C39" s="98" t="str">
        <f>Critères!B38</f>
        <v>4.5</v>
      </c>
      <c r="D39" s="98" t="str">
        <f>Critères!C38</f>
        <v>A</v>
      </c>
      <c r="E39" s="99" t="str">
        <f>Critères!D38</f>
        <v>Pour chaque tableau de données, les entêtes de lignes et de colonnes sont-ils correctement reliés aux cellules de données ?</v>
      </c>
      <c r="F39" s="100" t="s">
        <v>13</v>
      </c>
      <c r="G39" s="101"/>
      <c r="H39" s="99"/>
      <c r="I39" s="102"/>
      <c r="J39" s="103"/>
    </row>
    <row r="40" spans="1:10" ht="20">
      <c r="A40" s="96" t="str">
        <f>Critères!$A39</f>
        <v>Composants intéractifs</v>
      </c>
      <c r="B40" s="98">
        <v>37</v>
      </c>
      <c r="C40" s="98" t="str">
        <f>Critères!B39</f>
        <v>5.1</v>
      </c>
      <c r="D40" s="98" t="str">
        <f>Critères!C39</f>
        <v>A</v>
      </c>
      <c r="E40" s="99" t="str">
        <f>Critères!D39</f>
        <v>Chaque composant d’interface est-il, si nécessaire, compatible avec les technologies d’assistance (hors cas particuliers) ?</v>
      </c>
      <c r="F40" s="100" t="s">
        <v>13</v>
      </c>
      <c r="G40" s="101"/>
      <c r="H40" s="99"/>
      <c r="I40" s="102"/>
      <c r="J40" s="103"/>
    </row>
    <row r="41" spans="1:10" ht="20">
      <c r="A41" s="96" t="str">
        <f>Critères!$A40</f>
        <v>Composants intéractifs</v>
      </c>
      <c r="B41" s="98">
        <v>38</v>
      </c>
      <c r="C41" s="98" t="str">
        <f>Critères!B40</f>
        <v>5.2</v>
      </c>
      <c r="D41" s="98" t="str">
        <f>Critères!C40</f>
        <v>A</v>
      </c>
      <c r="E41" s="99" t="str">
        <f>Critères!D40</f>
        <v>Chaque composant d’interface est-il contrôlable par le clavier et tout dispositif de pointage (hors cas particuliers) ?</v>
      </c>
      <c r="F41" s="100" t="s">
        <v>13</v>
      </c>
      <c r="G41" s="101"/>
      <c r="H41" s="99"/>
      <c r="I41" s="102"/>
      <c r="J41" s="103"/>
    </row>
    <row r="42" spans="1:10" ht="20">
      <c r="A42" s="96" t="str">
        <f>Critères!$A41</f>
        <v>Composants intéractifs</v>
      </c>
      <c r="B42" s="98">
        <v>39</v>
      </c>
      <c r="C42" s="98" t="str">
        <f>Critères!B41</f>
        <v>5.3</v>
      </c>
      <c r="D42" s="98" t="str">
        <f>Critères!C41</f>
        <v>A</v>
      </c>
      <c r="E42" s="99" t="str">
        <f>Critères!D41</f>
        <v>Chaque changement de contexte respecte-t-il une de ces conditions ?</v>
      </c>
      <c r="F42" s="100" t="s">
        <v>13</v>
      </c>
      <c r="G42" s="101"/>
      <c r="H42" s="99"/>
      <c r="I42" s="102"/>
      <c r="J42" s="103"/>
    </row>
    <row r="43" spans="1:10" ht="20">
      <c r="A43" s="96" t="str">
        <f>Critères!$A42</f>
        <v>Composants intéractifs</v>
      </c>
      <c r="B43" s="98">
        <v>40</v>
      </c>
      <c r="C43" s="98" t="str">
        <f>Critères!B42</f>
        <v>5.4</v>
      </c>
      <c r="D43" s="98" t="str">
        <f>Critères!C42</f>
        <v>AA</v>
      </c>
      <c r="E43" s="99" t="str">
        <f>Critères!D42</f>
        <v>Dans chaque écran, les messages de statut sont-ils correctement restitués par les technologies d’assistance ?</v>
      </c>
      <c r="F43" s="100" t="s">
        <v>13</v>
      </c>
      <c r="G43" s="101"/>
      <c r="H43" s="99"/>
      <c r="I43" s="104"/>
      <c r="J43" s="103"/>
    </row>
    <row r="44" spans="1:10" ht="20">
      <c r="A44" s="96" t="str">
        <f>Critères!$A43</f>
        <v>Composants intéractifs</v>
      </c>
      <c r="B44" s="98">
        <v>41</v>
      </c>
      <c r="C44" s="98" t="str">
        <f>Critères!B43</f>
        <v>5.5</v>
      </c>
      <c r="D44" s="98" t="str">
        <f>Critères!C43</f>
        <v>A</v>
      </c>
      <c r="E44" s="99" t="str">
        <f>Critères!D43</f>
        <v>Chaque état d’un contrôle à bascule présenté à l’utilisateur est-il perceptible ?</v>
      </c>
      <c r="F44" s="100" t="s">
        <v>13</v>
      </c>
      <c r="G44" s="101"/>
      <c r="H44" s="99"/>
      <c r="I44" s="102"/>
      <c r="J44" s="103"/>
    </row>
    <row r="45" spans="1:10" ht="20">
      <c r="A45" s="96" t="str">
        <f>Critères!$A44</f>
        <v>Eléments obligatoires</v>
      </c>
      <c r="B45" s="98">
        <v>42</v>
      </c>
      <c r="C45" s="98" t="str">
        <f>Critères!B44</f>
        <v>6.1</v>
      </c>
      <c r="D45" s="98" t="str">
        <f>Critères!C44</f>
        <v>A</v>
      </c>
      <c r="E45" s="99" t="str">
        <f>Critères!D44</f>
        <v>Dans chaque écran, les textes sont-ils restitués par les technologies d’assistance dans la langue principale de l’écran ?</v>
      </c>
      <c r="F45" s="100" t="s">
        <v>13</v>
      </c>
      <c r="G45" s="101"/>
      <c r="H45" s="99"/>
      <c r="I45" s="102"/>
      <c r="J45" s="103"/>
    </row>
    <row r="46" spans="1:10" ht="30">
      <c r="A46" s="96" t="str">
        <f>Critères!$A45</f>
        <v>Eléments obligatoires</v>
      </c>
      <c r="B46" s="98">
        <v>43</v>
      </c>
      <c r="C46" s="98" t="str">
        <f>Critères!B45</f>
        <v>6.2</v>
      </c>
      <c r="D46" s="98" t="str">
        <f>Critères!C45</f>
        <v>A</v>
      </c>
      <c r="E46" s="99" t="str">
        <f>Critères!D45</f>
        <v>Dans chaque écran, les éléments de l’interface ne doivent pas être utilisés uniquement à des fins de présentation. Cette règle est-elle respectée ?</v>
      </c>
      <c r="F46" s="100" t="s">
        <v>13</v>
      </c>
      <c r="G46" s="101"/>
      <c r="H46" s="99"/>
      <c r="I46" s="102"/>
      <c r="J46" s="103"/>
    </row>
    <row r="47" spans="1:10" ht="20">
      <c r="A47" s="96" t="str">
        <f>Critères!$A46</f>
        <v>Structuration</v>
      </c>
      <c r="B47" s="98">
        <v>44</v>
      </c>
      <c r="C47" s="98" t="str">
        <f>Critères!B46</f>
        <v>7.1</v>
      </c>
      <c r="D47" s="98" t="str">
        <f>Critères!C46</f>
        <v>A</v>
      </c>
      <c r="E47" s="99" t="str">
        <f>Critères!D46</f>
        <v>Dans chaque écran, l’information est-elle structurée par l’utilisation appropriée de titres ?</v>
      </c>
      <c r="F47" s="100" t="s">
        <v>13</v>
      </c>
      <c r="G47" s="101"/>
      <c r="H47" s="99"/>
      <c r="I47" s="102"/>
      <c r="J47" s="103"/>
    </row>
    <row r="48" spans="1:10" ht="20">
      <c r="A48" s="96" t="str">
        <f>Critères!$A47</f>
        <v>Structuration</v>
      </c>
      <c r="B48" s="98">
        <v>45</v>
      </c>
      <c r="C48" s="98" t="str">
        <f>Critères!B47</f>
        <v>7.2</v>
      </c>
      <c r="D48" s="98" t="str">
        <f>Critères!C47</f>
        <v>A</v>
      </c>
      <c r="E48" s="99" t="str">
        <f>Critères!D47</f>
        <v>Dans chaque écran, chaque liste est-elle correctement structurée ?</v>
      </c>
      <c r="F48" s="100" t="s">
        <v>13</v>
      </c>
      <c r="G48" s="101"/>
      <c r="H48" s="99"/>
      <c r="I48" s="102"/>
      <c r="J48" s="103"/>
    </row>
    <row r="49" spans="1:10" ht="20">
      <c r="A49" s="96" t="str">
        <f>Critères!$A48</f>
        <v>Présentation</v>
      </c>
      <c r="B49" s="98">
        <v>46</v>
      </c>
      <c r="C49" s="98" t="str">
        <f>Critères!B48</f>
        <v>8.1</v>
      </c>
      <c r="D49" s="98" t="str">
        <f>Critères!C48</f>
        <v>A</v>
      </c>
      <c r="E49" s="99" t="str">
        <f>Critères!D48</f>
        <v>Dans chaque écran, le contenu visible porteur d’information est-il accessible aux technologies d’assistance ?</v>
      </c>
      <c r="F49" s="100" t="s">
        <v>13</v>
      </c>
      <c r="G49" s="101"/>
      <c r="H49" s="99"/>
      <c r="I49" s="102"/>
      <c r="J49" s="103"/>
    </row>
    <row r="50" spans="1:10" ht="20">
      <c r="A50" s="96" t="str">
        <f>Critères!$A49</f>
        <v>Présentation</v>
      </c>
      <c r="B50" s="98">
        <v>47</v>
      </c>
      <c r="C50" s="98" t="str">
        <f>Critères!B49</f>
        <v>8.2</v>
      </c>
      <c r="D50" s="98" t="str">
        <f>Critères!C49</f>
        <v>AA</v>
      </c>
      <c r="E50" s="99" t="str">
        <f>Critères!D49</f>
        <v>Dans chaque écran, l’utilisateur peut-il augmenter la taille des caractères de 200% au moins (hors cas particuliers) ?</v>
      </c>
      <c r="F50" s="100" t="s">
        <v>13</v>
      </c>
      <c r="G50" s="101"/>
      <c r="H50" s="99"/>
      <c r="I50" s="102"/>
      <c r="J50" s="103"/>
    </row>
    <row r="51" spans="1:10" ht="40">
      <c r="A51" s="96" t="str">
        <f>Critères!$A50</f>
        <v>Présentation</v>
      </c>
      <c r="B51" s="98">
        <v>48</v>
      </c>
      <c r="C51" s="98" t="str">
        <f>Critères!B50</f>
        <v>8.3</v>
      </c>
      <c r="D51" s="98" t="str">
        <f>Critères!C50</f>
        <v>A</v>
      </c>
      <c r="E51" s="99" t="str">
        <f>Critères!D50</f>
        <v>Dans chaque écran, chaque composant en environnement de texte dont la nature n’est pas évidente a-t-il un rapport de contraste supérieur ou égal à 3:1 par rapport au texte environnant ?</v>
      </c>
      <c r="F51" s="100" t="s">
        <v>13</v>
      </c>
      <c r="G51" s="101"/>
      <c r="H51" s="99"/>
      <c r="I51" s="102"/>
      <c r="J51" s="103"/>
    </row>
    <row r="52" spans="1:10" ht="40">
      <c r="A52" s="96" t="str">
        <f>Critères!$A51</f>
        <v>Présentation</v>
      </c>
      <c r="B52" s="98">
        <v>49</v>
      </c>
      <c r="C52" s="98" t="str">
        <f>Critères!B51</f>
        <v>8.4</v>
      </c>
      <c r="D52" s="98" t="str">
        <f>Critères!C51</f>
        <v>A</v>
      </c>
      <c r="E52" s="99" t="str">
        <f>Critères!D51</f>
        <v>Dans chaque écran, pour chaque composant en environnement de texte dont la nature n’est pas évidente, une indication autre que la couleur permet-elle de signaler la prise de focus et le survol à la souris ?</v>
      </c>
      <c r="F52" s="100" t="s">
        <v>13</v>
      </c>
      <c r="G52" s="101"/>
      <c r="H52" s="99"/>
      <c r="I52" s="102"/>
      <c r="J52" s="103"/>
    </row>
    <row r="53" spans="1:10" ht="20">
      <c r="A53" s="96" t="str">
        <f>Critères!$A52</f>
        <v>Présentation</v>
      </c>
      <c r="B53" s="98">
        <v>50</v>
      </c>
      <c r="C53" s="98" t="str">
        <f>Critères!B52</f>
        <v>8.5</v>
      </c>
      <c r="D53" s="98" t="str">
        <f>Critères!C52</f>
        <v>A</v>
      </c>
      <c r="E53" s="99" t="str">
        <f>Critères!D52</f>
        <v>Dans chaque écran, pour chaque élément recevant le focus, la prise de focus est-elle visible ?</v>
      </c>
      <c r="F53" s="100" t="s">
        <v>13</v>
      </c>
      <c r="G53" s="101"/>
      <c r="H53" s="99"/>
      <c r="I53" s="102"/>
      <c r="J53" s="103"/>
    </row>
    <row r="54" spans="1:10" ht="30">
      <c r="A54" s="96" t="str">
        <f>Critères!$A53</f>
        <v>Présentation</v>
      </c>
      <c r="B54" s="98">
        <v>51</v>
      </c>
      <c r="C54" s="98" t="str">
        <f>Critères!B53</f>
        <v>8.6</v>
      </c>
      <c r="D54" s="98" t="str">
        <f>Critères!C53</f>
        <v>A</v>
      </c>
      <c r="E54" s="99" t="str">
        <f>Critères!D53</f>
        <v>Dans chaque écran, l’information ne doit pas être donnée uniquement par la forme, taille ou position. Cette règle est-elle respectée ?</v>
      </c>
      <c r="F54" s="100" t="s">
        <v>13</v>
      </c>
      <c r="G54" s="101"/>
      <c r="H54" s="99"/>
      <c r="I54" s="102"/>
      <c r="J54" s="103"/>
    </row>
    <row r="55" spans="1:10" ht="30">
      <c r="A55" s="96" t="str">
        <f>Critères!$A54</f>
        <v>Présentation</v>
      </c>
      <c r="B55" s="98">
        <v>52</v>
      </c>
      <c r="C55" s="98" t="str">
        <f>Critères!B54</f>
        <v>8.7</v>
      </c>
      <c r="D55" s="98" t="str">
        <f>Critères!C54</f>
        <v>AA</v>
      </c>
      <c r="E55" s="99" t="str">
        <f>Critères!D54</f>
        <v>Dans chaque écran, les contenus additionnels apparaissant à la prise de focus ou au survol d’un composant d’interface sont-ils contrôlables par l’utilisateur (hors cas particuliers) ?</v>
      </c>
      <c r="F55" s="100" t="s">
        <v>13</v>
      </c>
      <c r="G55" s="101"/>
      <c r="H55" s="99"/>
      <c r="I55" s="102"/>
      <c r="J55" s="103"/>
    </row>
    <row r="56" spans="1:10">
      <c r="A56" s="96" t="str">
        <f>Critères!$A55</f>
        <v>Formulaires</v>
      </c>
      <c r="B56" s="98">
        <v>53</v>
      </c>
      <c r="C56" s="98" t="str">
        <f>Critères!B55</f>
        <v>9.1</v>
      </c>
      <c r="D56" s="98" t="str">
        <f>Critères!C55</f>
        <v>A</v>
      </c>
      <c r="E56" s="99" t="str">
        <f>Critères!D55</f>
        <v>Chaque champ de formulaire a-t-il une étiquette visible ?</v>
      </c>
      <c r="F56" s="100" t="s">
        <v>13</v>
      </c>
      <c r="G56" s="101"/>
      <c r="H56" s="99"/>
      <c r="I56" s="102"/>
      <c r="J56" s="103"/>
    </row>
    <row r="57" spans="1:10" ht="20">
      <c r="A57" s="96" t="str">
        <f>Critères!$A56</f>
        <v>Formulaires</v>
      </c>
      <c r="B57" s="98">
        <v>54</v>
      </c>
      <c r="C57" s="98" t="str">
        <f>Critères!B56</f>
        <v>9.2</v>
      </c>
      <c r="D57" s="98" t="str">
        <f>Critères!C56</f>
        <v>A</v>
      </c>
      <c r="E57" s="99" t="str">
        <f>Critères!D56</f>
        <v>Chaque champ de formulaire a-t-il une étiquette accessible aux technologies d’assistance ?</v>
      </c>
      <c r="F57" s="100" t="s">
        <v>13</v>
      </c>
      <c r="G57" s="101"/>
      <c r="H57" s="99"/>
      <c r="I57" s="102"/>
      <c r="J57" s="103"/>
    </row>
    <row r="58" spans="1:10" ht="20">
      <c r="A58" s="96" t="str">
        <f>Critères!$A57</f>
        <v>Formulaires</v>
      </c>
      <c r="B58" s="98">
        <v>55</v>
      </c>
      <c r="C58" s="98" t="str">
        <f>Critères!B57</f>
        <v>9.3</v>
      </c>
      <c r="D58" s="98" t="str">
        <f>Critères!C57</f>
        <v>A</v>
      </c>
      <c r="E58" s="99" t="str">
        <f>Critères!D57</f>
        <v>Chaque étiquette associée à un champ de formulaire est-elle pertinente ?</v>
      </c>
      <c r="F58" s="100" t="s">
        <v>13</v>
      </c>
      <c r="G58" s="101"/>
      <c r="H58" s="99"/>
      <c r="I58" s="102"/>
      <c r="J58" s="103"/>
    </row>
    <row r="59" spans="1:10" ht="20">
      <c r="A59" s="96" t="str">
        <f>Critères!$A58</f>
        <v>Formulaires</v>
      </c>
      <c r="B59" s="98">
        <v>56</v>
      </c>
      <c r="C59" s="98" t="str">
        <f>Critères!B58</f>
        <v>9.4</v>
      </c>
      <c r="D59" s="98" t="str">
        <f>Critères!C58</f>
        <v>A</v>
      </c>
      <c r="E59" s="99" t="str">
        <f>Critères!D58</f>
        <v>Chaque étiquette de champ et son champ associé sont-ils accolés ?</v>
      </c>
      <c r="F59" s="100" t="s">
        <v>13</v>
      </c>
      <c r="G59" s="101"/>
      <c r="H59" s="99"/>
      <c r="I59" s="102"/>
      <c r="J59" s="103"/>
    </row>
    <row r="60" spans="1:10" ht="20">
      <c r="A60" s="96" t="str">
        <f>Critères!$A59</f>
        <v>Formulaires</v>
      </c>
      <c r="B60" s="98">
        <v>57</v>
      </c>
      <c r="C60" s="98" t="str">
        <f>Critères!B59</f>
        <v>9.5</v>
      </c>
      <c r="D60" s="98" t="str">
        <f>Critères!C59</f>
        <v>A</v>
      </c>
      <c r="E60" s="99" t="str">
        <f>Critères!D59</f>
        <v>Dans chaque formulaire, l’intitulé de chaque bouton est-il pertinent ?</v>
      </c>
      <c r="F60" s="100" t="s">
        <v>13</v>
      </c>
      <c r="G60" s="101"/>
      <c r="H60" s="99"/>
      <c r="I60" s="102"/>
      <c r="J60" s="103"/>
    </row>
    <row r="61" spans="1:10" ht="20">
      <c r="A61" s="96" t="str">
        <f>Critères!$A60</f>
        <v>Formulaires</v>
      </c>
      <c r="B61" s="98">
        <v>58</v>
      </c>
      <c r="C61" s="98" t="str">
        <f>Critères!B60</f>
        <v>9.6</v>
      </c>
      <c r="D61" s="98" t="str">
        <f>Critères!C60</f>
        <v>A</v>
      </c>
      <c r="E61" s="99" t="str">
        <f>Critères!D60</f>
        <v>Dans chaque formulaire, les champs de même nature sont-ils identifiés, si nécessaire ?</v>
      </c>
      <c r="F61" s="100" t="s">
        <v>13</v>
      </c>
      <c r="G61" s="101"/>
      <c r="H61" s="99"/>
      <c r="I61" s="102"/>
      <c r="J61" s="103"/>
    </row>
    <row r="62" spans="1:10" ht="20">
      <c r="A62" s="96" t="str">
        <f>Critères!$A61</f>
        <v>Formulaires</v>
      </c>
      <c r="B62" s="98">
        <v>59</v>
      </c>
      <c r="C62" s="98" t="str">
        <f>Critères!B61</f>
        <v>9.7</v>
      </c>
      <c r="D62" s="98" t="str">
        <f>Critères!C61</f>
        <v>A</v>
      </c>
      <c r="E62" s="99" t="str">
        <f>Critères!D61</f>
        <v>Les champs de formulaire obligatoires sont-ils correctement identifiés (hors cas particuliers) ?</v>
      </c>
      <c r="F62" s="100" t="s">
        <v>13</v>
      </c>
      <c r="G62" s="101"/>
      <c r="H62" s="99"/>
      <c r="I62" s="102"/>
      <c r="J62" s="103"/>
    </row>
    <row r="63" spans="1:10" ht="30">
      <c r="A63" s="96" t="str">
        <f>Critères!$A62</f>
        <v>Formulaires</v>
      </c>
      <c r="B63" s="98">
        <v>60</v>
      </c>
      <c r="C63" s="98" t="str">
        <f>Critères!B62</f>
        <v>9.8</v>
      </c>
      <c r="D63" s="98" t="str">
        <f>Critères!C62</f>
        <v>A</v>
      </c>
      <c r="E63" s="99" t="str">
        <f>Critères!D62</f>
        <v>Pour chaque champ de formulaire qui attend un type de données et/ou un format spécifique, l’information correspondante est-elle disponible ?</v>
      </c>
      <c r="F63" s="100" t="s">
        <v>13</v>
      </c>
      <c r="G63" s="101"/>
      <c r="H63" s="99"/>
      <c r="I63" s="102"/>
      <c r="J63" s="103"/>
    </row>
    <row r="64" spans="1:10" ht="20">
      <c r="A64" s="96" t="str">
        <f>Critères!$A63</f>
        <v>Formulaires</v>
      </c>
      <c r="B64" s="98">
        <v>61</v>
      </c>
      <c r="C64" s="98" t="str">
        <f>Critères!B63</f>
        <v>9.9</v>
      </c>
      <c r="D64" s="98" t="str">
        <f>Critères!C63</f>
        <v>A</v>
      </c>
      <c r="E64" s="99" t="str">
        <f>Critères!D63</f>
        <v>Dans chaque formulaire, les erreurs de saisie sont-elles accessibles ?</v>
      </c>
      <c r="F64" s="100" t="s">
        <v>13</v>
      </c>
      <c r="G64" s="101"/>
      <c r="H64" s="99"/>
      <c r="I64" s="102"/>
      <c r="J64" s="103"/>
    </row>
    <row r="65" spans="1:10" ht="30">
      <c r="A65" s="96" t="str">
        <f>Critères!$A64</f>
        <v>Formulaires</v>
      </c>
      <c r="B65" s="98">
        <v>62</v>
      </c>
      <c r="C65" s="98" t="str">
        <f>Critères!B64</f>
        <v>9.10</v>
      </c>
      <c r="D65" s="98" t="str">
        <f>Critères!C64</f>
        <v>AA</v>
      </c>
      <c r="E65" s="99" t="str">
        <f>Critères!D64</f>
        <v>Dans chaque formulaire, le contrôle de saisie est-il accompagné, si nécessaire, de suggestions des types, formats de données ou valeurs attendus ?</v>
      </c>
      <c r="F65" s="100" t="s">
        <v>13</v>
      </c>
      <c r="G65" s="101"/>
      <c r="H65" s="99"/>
      <c r="I65" s="102"/>
      <c r="J65" s="103"/>
    </row>
    <row r="66" spans="1:10" ht="50">
      <c r="A66" s="96" t="str">
        <f>Critères!$A65</f>
        <v>Formulaires</v>
      </c>
      <c r="B66" s="98">
        <v>63</v>
      </c>
      <c r="C66" s="98" t="str">
        <f>Critères!B65</f>
        <v>9.11</v>
      </c>
      <c r="D66" s="98" t="str">
        <f>Critères!C65</f>
        <v>AA</v>
      </c>
      <c r="E66" s="99" t="str">
        <f>Critères!D65</f>
        <v>Pour chaque formulaire qui modifie ou supprime des données, ou qui transmet des réponses à un test ou à un examen, ou dont la validation a des conséquences financières ou juridiques, les données saisies peuvent-elles être modifiées, mises à jour ou récupérées par l’utilisateur ?</v>
      </c>
      <c r="F66" s="100" t="s">
        <v>13</v>
      </c>
      <c r="G66" s="101"/>
      <c r="H66" s="99"/>
      <c r="I66" s="102"/>
      <c r="J66" s="103"/>
    </row>
    <row r="67" spans="1:10" ht="20">
      <c r="A67" s="96" t="str">
        <f>Critères!$A66</f>
        <v>Formulaires</v>
      </c>
      <c r="B67" s="98">
        <v>64</v>
      </c>
      <c r="C67" s="98" t="str">
        <f>Critères!B66</f>
        <v>9.12</v>
      </c>
      <c r="D67" s="98" t="str">
        <f>Critères!C66</f>
        <v>AA</v>
      </c>
      <c r="E67" s="99" t="str">
        <f>Critères!D66</f>
        <v>Pour chaque champ qui attend une donnée personnelle de l’utilisateur, la saisie est-elle facilitée ?</v>
      </c>
      <c r="F67" s="100" t="s">
        <v>13</v>
      </c>
      <c r="G67" s="101"/>
      <c r="H67" s="99"/>
      <c r="I67" s="102"/>
      <c r="J67" s="103"/>
    </row>
    <row r="68" spans="1:10" ht="20">
      <c r="A68" s="96" t="str">
        <f>Critères!$A67</f>
        <v>Navigation</v>
      </c>
      <c r="B68" s="98">
        <v>65</v>
      </c>
      <c r="C68" s="98" t="str">
        <f>Critères!B67</f>
        <v>10.1</v>
      </c>
      <c r="D68" s="98" t="str">
        <f>Critères!C67</f>
        <v>A</v>
      </c>
      <c r="E68" s="99" t="str">
        <f>Critères!D67</f>
        <v>Dans chaque écran, l’ordre de tabulation au clavier est-il cohérent ?</v>
      </c>
      <c r="F68" s="100" t="s">
        <v>13</v>
      </c>
      <c r="G68" s="101"/>
      <c r="H68" s="99"/>
      <c r="I68" s="102"/>
      <c r="J68" s="103"/>
    </row>
    <row r="69" spans="1:10" ht="20">
      <c r="A69" s="96" t="str">
        <f>Critères!$A68</f>
        <v>Navigation</v>
      </c>
      <c r="B69" s="98">
        <v>66</v>
      </c>
      <c r="C69" s="98" t="str">
        <f>Critères!B68</f>
        <v>10.2</v>
      </c>
      <c r="D69" s="98" t="str">
        <f>Critères!C68</f>
        <v>A</v>
      </c>
      <c r="E69" s="99" t="str">
        <f>Critères!D68</f>
        <v>Dans chaque écran, l’ordre de restitution par les technologies d’assistance est-il cohérent ?</v>
      </c>
      <c r="F69" s="100" t="s">
        <v>13</v>
      </c>
      <c r="G69" s="101"/>
      <c r="H69" s="99"/>
      <c r="I69" s="102"/>
      <c r="J69" s="103"/>
    </row>
    <row r="70" spans="1:10" ht="20">
      <c r="A70" s="96" t="str">
        <f>Critères!$A69</f>
        <v>Navigation</v>
      </c>
      <c r="B70" s="98">
        <v>67</v>
      </c>
      <c r="C70" s="98" t="str">
        <f>Critères!B69</f>
        <v>10.3</v>
      </c>
      <c r="D70" s="98" t="str">
        <f>Critères!C69</f>
        <v>A</v>
      </c>
      <c r="E70" s="99" t="str">
        <f>Critères!D69</f>
        <v>Dans chaque écran, la navigation ne doit pas contenir de piège au clavier. Cette règle est-elle respectée ?</v>
      </c>
      <c r="F70" s="100" t="s">
        <v>13</v>
      </c>
      <c r="G70" s="101"/>
      <c r="H70" s="99"/>
      <c r="I70" s="102"/>
      <c r="J70" s="103"/>
    </row>
    <row r="71" spans="1:10" ht="30">
      <c r="A71" s="96" t="str">
        <f>Critères!$A70</f>
        <v>Navigation</v>
      </c>
      <c r="B71" s="98">
        <v>68</v>
      </c>
      <c r="C71" s="98" t="str">
        <f>Critères!B70</f>
        <v>10.4</v>
      </c>
      <c r="D71" s="98" t="str">
        <f>Critères!C70</f>
        <v>A</v>
      </c>
      <c r="E71" s="99" t="str">
        <f>Critères!D70</f>
        <v>Dans chaque écran, les raccourcis clavier n’utilisant qu’une seule touche (lettre minuscule ou majuscule, ponctuation, chiffre ou symbole) sont-ils contrôlables par l’utilisateur ?</v>
      </c>
      <c r="F71" s="100" t="s">
        <v>13</v>
      </c>
      <c r="G71" s="101"/>
      <c r="H71" s="99"/>
      <c r="I71" s="102"/>
      <c r="J71" s="103"/>
    </row>
    <row r="72" spans="1:10" ht="20">
      <c r="A72" s="96" t="str">
        <f>Critères!$A71</f>
        <v>Consultation</v>
      </c>
      <c r="B72" s="98">
        <v>69</v>
      </c>
      <c r="C72" s="98" t="str">
        <f>Critères!B71</f>
        <v>11.1</v>
      </c>
      <c r="D72" s="98" t="str">
        <f>Critères!C71</f>
        <v>A</v>
      </c>
      <c r="E72" s="99" t="str">
        <f>Critères!D71</f>
        <v>Pour chaque écran, l’utilisateur a-t-il le contrôle de chaque limite de temps modifiant le contenu (hors cas particuliers) ?</v>
      </c>
      <c r="F72" s="100" t="s">
        <v>13</v>
      </c>
      <c r="G72" s="101"/>
      <c r="H72" s="99"/>
      <c r="I72" s="102"/>
      <c r="J72" s="103"/>
    </row>
    <row r="73" spans="1:10" ht="20">
      <c r="A73" s="96" t="str">
        <f>Critères!$A72</f>
        <v>Consultation</v>
      </c>
      <c r="B73" s="98">
        <v>70</v>
      </c>
      <c r="C73" s="98" t="str">
        <f>Critères!B72</f>
        <v>11.2</v>
      </c>
      <c r="D73" s="98" t="str">
        <f>Critères!C72</f>
        <v>A</v>
      </c>
      <c r="E73" s="99" t="str">
        <f>Critères!D72</f>
        <v>Pour chaque écran, chaque procédé limitant le temps d’une session peut-il être arrêté ou supprimé (hors cas particuliers) ?</v>
      </c>
      <c r="F73" s="100" t="s">
        <v>13</v>
      </c>
      <c r="G73" s="101"/>
      <c r="H73" s="99"/>
      <c r="I73" s="102"/>
      <c r="J73" s="103"/>
    </row>
    <row r="74" spans="1:10" ht="30">
      <c r="A74" s="96" t="str">
        <f>Critères!$A73</f>
        <v>Consultation</v>
      </c>
      <c r="B74" s="98">
        <v>71</v>
      </c>
      <c r="C74" s="98" t="str">
        <f>Critères!B73</f>
        <v>11.3</v>
      </c>
      <c r="D74" s="98" t="str">
        <f>Critères!C73</f>
        <v>A</v>
      </c>
      <c r="E74" s="99" t="str">
        <f>Critères!D73</f>
        <v>Dans chaque écran, chaque document bureautique en téléchargement possède-t-il, si nécessaire, une version accessible (hors cas particuliers) ?</v>
      </c>
      <c r="F74" s="100" t="s">
        <v>13</v>
      </c>
      <c r="G74" s="101"/>
      <c r="H74" s="99"/>
      <c r="I74" s="102"/>
      <c r="J74" s="103"/>
    </row>
    <row r="75" spans="1:10" ht="30">
      <c r="A75" s="96" t="str">
        <f>Critères!$A74</f>
        <v>Consultation</v>
      </c>
      <c r="B75" s="98">
        <v>72</v>
      </c>
      <c r="C75" s="98" t="str">
        <f>Critères!B74</f>
        <v>11.4</v>
      </c>
      <c r="D75" s="98" t="str">
        <f>Critères!C74</f>
        <v>A</v>
      </c>
      <c r="E75" s="99" t="str">
        <f>Critères!D74</f>
        <v>Pour chaque document bureautique ayant une version accessible, cette version offre-t-elle la même information (hors cas particuliers) ?</v>
      </c>
      <c r="F75" s="100" t="s">
        <v>13</v>
      </c>
      <c r="G75" s="101"/>
      <c r="H75" s="99"/>
      <c r="I75" s="102"/>
      <c r="J75" s="103"/>
    </row>
    <row r="76" spans="1:10" ht="20">
      <c r="A76" s="96" t="str">
        <f>Critères!$A75</f>
        <v>Consultation</v>
      </c>
      <c r="B76" s="98">
        <v>73</v>
      </c>
      <c r="C76" s="98" t="str">
        <f>Critères!B75</f>
        <v>11.5</v>
      </c>
      <c r="D76" s="98" t="str">
        <f>Critères!C75</f>
        <v>A</v>
      </c>
      <c r="E76" s="99" t="str">
        <f>Critères!D75</f>
        <v>Dans chaque écran, chaque contenu cryptique (art ASCII, émoticon, syntaxe cryptique) a-t-il une alternative ?</v>
      </c>
      <c r="F76" s="100" t="s">
        <v>13</v>
      </c>
      <c r="G76" s="101"/>
      <c r="H76" s="99"/>
      <c r="I76" s="102"/>
      <c r="J76" s="103"/>
    </row>
    <row r="77" spans="1:10" ht="30">
      <c r="A77" s="96" t="str">
        <f>Critères!$A76</f>
        <v>Consultation</v>
      </c>
      <c r="B77" s="98">
        <v>74</v>
      </c>
      <c r="C77" s="98" t="str">
        <f>Critères!B76</f>
        <v>11.6</v>
      </c>
      <c r="D77" s="98" t="str">
        <f>Critères!C76</f>
        <v>A</v>
      </c>
      <c r="E77" s="99" t="str">
        <f>Critères!D76</f>
        <v>Dans chaque écran, pour chaque contenu cryptique (art ASCII, émoticône, syntaxe cryptique) ayant une alternative, cette alternative est-elle pertinente ?</v>
      </c>
      <c r="F77" s="100" t="s">
        <v>13</v>
      </c>
      <c r="G77" s="101"/>
      <c r="H77" s="99"/>
      <c r="I77" s="102"/>
      <c r="J77" s="103"/>
    </row>
    <row r="78" spans="1:10" ht="20">
      <c r="A78" s="96" t="str">
        <f>Critères!$A77</f>
        <v>Consultation</v>
      </c>
      <c r="B78" s="98">
        <v>75</v>
      </c>
      <c r="C78" s="98" t="str">
        <f>Critères!B77</f>
        <v>11.7</v>
      </c>
      <c r="D78" s="98" t="str">
        <f>Critères!C77</f>
        <v>A</v>
      </c>
      <c r="E78" s="99" t="str">
        <f>Critères!D77</f>
        <v>Dans chaque écran, les changements brusques de luminosité ou les effets de flash sont-ils correctement utilisés ?</v>
      </c>
      <c r="F78" s="100" t="s">
        <v>13</v>
      </c>
      <c r="G78" s="101"/>
      <c r="H78" s="99"/>
      <c r="I78" s="102"/>
      <c r="J78" s="103"/>
    </row>
    <row r="79" spans="1:10" ht="20">
      <c r="A79" s="96" t="str">
        <f>Critères!$A78</f>
        <v>Consultation</v>
      </c>
      <c r="B79" s="98">
        <v>76</v>
      </c>
      <c r="C79" s="98" t="str">
        <f>Critères!B78</f>
        <v>11.8</v>
      </c>
      <c r="D79" s="98" t="str">
        <f>Critères!C78</f>
        <v>A</v>
      </c>
      <c r="E79" s="99" t="str">
        <f>Critères!D78</f>
        <v>Dans chaque écran, chaque contenu en mouvement ou clignotant est-il contrôlable par l’utilisateur ?</v>
      </c>
      <c r="F79" s="100" t="s">
        <v>13</v>
      </c>
      <c r="G79" s="101"/>
      <c r="H79" s="99"/>
      <c r="I79" s="102"/>
      <c r="J79" s="103"/>
    </row>
    <row r="80" spans="1:10" ht="30">
      <c r="A80" s="96" t="str">
        <f>Critères!$A79</f>
        <v>Consultation</v>
      </c>
      <c r="B80" s="98">
        <v>77</v>
      </c>
      <c r="C80" s="98" t="str">
        <f>Critères!B79</f>
        <v>11.9</v>
      </c>
      <c r="D80" s="98" t="str">
        <f>Critères!C79</f>
        <v>AA</v>
      </c>
      <c r="E80" s="99" t="str">
        <f>Critères!D79</f>
        <v>Dans chaque écran, le contenu proposé est-il consultable quelle que soit l’orientation de l’écran (portrait ou paysage) (hors cas particuliers) ?</v>
      </c>
      <c r="F80" s="100" t="s">
        <v>13</v>
      </c>
      <c r="G80" s="101"/>
      <c r="H80" s="99"/>
      <c r="I80" s="102"/>
      <c r="J80" s="103"/>
    </row>
    <row r="81" spans="1:10" ht="30">
      <c r="A81" s="96" t="str">
        <f>Critères!$A80</f>
        <v>Consultation</v>
      </c>
      <c r="B81" s="98">
        <v>78</v>
      </c>
      <c r="C81" s="98" t="str">
        <f>Critères!B80</f>
        <v>11.10</v>
      </c>
      <c r="D81" s="98" t="str">
        <f>Critères!C80</f>
        <v>A</v>
      </c>
      <c r="E81" s="99" t="str">
        <f>Critères!D80</f>
        <v>Dans chaque écran, les fonctionnalités activables au moyen d’un geste complexe sont-elles activables au moyen d’un geste simple (hors cas particuliers) ?</v>
      </c>
      <c r="F81" s="100" t="s">
        <v>13</v>
      </c>
      <c r="G81" s="101"/>
      <c r="H81" s="99"/>
      <c r="I81" s="102"/>
      <c r="J81" s="103"/>
    </row>
    <row r="82" spans="1:10" ht="40">
      <c r="A82" s="96" t="str">
        <f>Critères!$A81</f>
        <v>Consultation</v>
      </c>
      <c r="B82" s="98">
        <v>79</v>
      </c>
      <c r="C82" s="98" t="str">
        <f>Critères!B81</f>
        <v>11.11</v>
      </c>
      <c r="D82" s="98" t="str">
        <f>Critères!C81</f>
        <v>A</v>
      </c>
      <c r="E82" s="99" t="str">
        <f>Critères!D81</f>
        <v>Dans chaque écran, les fonctionnalités activables par la réalisation d’actions simultanées sont-elles activables au moyen d’une action unique. Cette règle est-elle respectée (hors cas particuliers) ?</v>
      </c>
      <c r="F82" s="100" t="s">
        <v>13</v>
      </c>
      <c r="G82" s="101"/>
      <c r="H82" s="99"/>
      <c r="I82" s="102"/>
      <c r="J82" s="103"/>
    </row>
    <row r="83" spans="1:10" ht="30">
      <c r="A83" s="96" t="str">
        <f>Critères!$A82</f>
        <v>Consultation</v>
      </c>
      <c r="B83" s="98">
        <v>80</v>
      </c>
      <c r="C83" s="98" t="str">
        <f>Critères!B82</f>
        <v>11.12</v>
      </c>
      <c r="D83" s="98" t="str">
        <f>Critères!C82</f>
        <v>A</v>
      </c>
      <c r="E83" s="99" t="str">
        <f>Critères!D82</f>
        <v>Dans chaque écran, les actions déclenchées au moyen d’un dispositif de pointage sur un point unique de l’écran peuvent-elles faire l’objet d’une annulation (hors cas particuliers) ?</v>
      </c>
      <c r="F83" s="100" t="s">
        <v>13</v>
      </c>
      <c r="G83" s="101"/>
      <c r="H83" s="99"/>
      <c r="I83" s="102"/>
      <c r="J83" s="103"/>
    </row>
    <row r="84" spans="1:10" ht="30">
      <c r="A84" s="96" t="str">
        <f>Critères!$A83</f>
        <v>Consultation</v>
      </c>
      <c r="B84" s="98">
        <v>81</v>
      </c>
      <c r="C84" s="98" t="str">
        <f>Critères!B83</f>
        <v>11.13</v>
      </c>
      <c r="D84" s="98" t="str">
        <f>Critères!C83</f>
        <v>A</v>
      </c>
      <c r="E84" s="99" t="str">
        <f>Critères!D83</f>
        <v>Dans chaque écran, les fonctionnalités qui impliquent un mouvement de l’appareil ou vers l’appareil peuvent-elles être satisfaites de manière alternative (hors cas particuliers) ?</v>
      </c>
      <c r="F84" s="100" t="s">
        <v>13</v>
      </c>
      <c r="G84" s="101"/>
      <c r="H84" s="99"/>
      <c r="I84" s="102"/>
      <c r="J84" s="103"/>
    </row>
    <row r="85" spans="1:10" ht="40">
      <c r="A85" s="96" t="str">
        <f>Critères!$A84</f>
        <v>Consultation</v>
      </c>
      <c r="B85" s="98">
        <v>82</v>
      </c>
      <c r="C85" s="98" t="str">
        <f>Critères!B84</f>
        <v>11.14</v>
      </c>
      <c r="D85" s="98" t="str">
        <f>Critères!C84</f>
        <v>AA</v>
      </c>
      <c r="E85" s="99" t="str">
        <f>Critères!D84</f>
        <v>Pour chaque fonctionnalité de conversion d’un document, les informations relatives à l’accessibilité disponibles dans le document source sont-elles conservées dans le document de destination (hors cas particuliers) ?</v>
      </c>
      <c r="F85" s="100" t="s">
        <v>13</v>
      </c>
      <c r="G85" s="101"/>
      <c r="H85" s="99"/>
      <c r="I85" s="102"/>
      <c r="J85" s="103"/>
    </row>
    <row r="86" spans="1:10" ht="30">
      <c r="A86" s="96" t="str">
        <f>Critères!$A85</f>
        <v>Consultation</v>
      </c>
      <c r="B86" s="98">
        <v>83</v>
      </c>
      <c r="C86" s="98" t="str">
        <f>Critères!B85</f>
        <v>11.15</v>
      </c>
      <c r="D86" s="98" t="str">
        <f>Critères!C85</f>
        <v>A</v>
      </c>
      <c r="E86" s="99" t="str">
        <f>Critères!D85</f>
        <v>Chaque fonctionnalité d’identification ou de contrôle qui repose sur l’utilisation de caractéristiques biologiques de l’utilisateur dispose-t-elle d’une méthode alternative ?</v>
      </c>
      <c r="F86" s="100" t="s">
        <v>13</v>
      </c>
      <c r="G86" s="101"/>
      <c r="H86" s="99"/>
      <c r="I86" s="102"/>
      <c r="J86" s="103"/>
    </row>
    <row r="87" spans="1:10" ht="30">
      <c r="A87" s="96" t="str">
        <f>Critères!$A86</f>
        <v>Consultation</v>
      </c>
      <c r="B87" s="98">
        <v>84</v>
      </c>
      <c r="C87" s="98" t="str">
        <f>Critères!B86</f>
        <v>11.16</v>
      </c>
      <c r="D87" s="98" t="str">
        <f>Critères!C86</f>
        <v>A</v>
      </c>
      <c r="E87" s="99" t="str">
        <f>Critères!D86</f>
        <v>Pour chaque application qui intègre une fonctionnalité de répétition des touches, la répétition est-elle ajustable (hors cas particuliers) ?</v>
      </c>
      <c r="F87" s="100" t="s">
        <v>13</v>
      </c>
      <c r="G87" s="101"/>
      <c r="H87" s="99"/>
      <c r="I87" s="102"/>
      <c r="J87" s="103"/>
    </row>
    <row r="88" spans="1:10" ht="30">
      <c r="A88" s="96" t="str">
        <f>Critères!$A87</f>
        <v>Documentation et fonctionnalités d'accessibilité</v>
      </c>
      <c r="B88" s="98">
        <v>85</v>
      </c>
      <c r="C88" s="98" t="str">
        <f>Critères!B87</f>
        <v>12.1</v>
      </c>
      <c r="D88" s="98" t="str">
        <f>Critères!C87</f>
        <v>AA</v>
      </c>
      <c r="E88" s="99" t="str">
        <f>Critères!D87</f>
        <v>La documentation de l’application décrit-elle les fonctionnalités d’accessibilité disponibles et les informations relatives à la compatibilité avec l’accessibilité ?</v>
      </c>
      <c r="F88" s="100" t="s">
        <v>13</v>
      </c>
      <c r="G88" s="101"/>
      <c r="H88" s="99"/>
      <c r="I88" s="102"/>
      <c r="J88" s="103"/>
    </row>
    <row r="89" spans="1:10" ht="40">
      <c r="A89" s="96" t="str">
        <f>Critères!$A88</f>
        <v>Documentation et fonctionnalités d'accessibilité</v>
      </c>
      <c r="B89" s="98">
        <v>86</v>
      </c>
      <c r="C89" s="98" t="str">
        <f>Critères!B88</f>
        <v>12.2</v>
      </c>
      <c r="D89" s="98" t="str">
        <f>Critères!C88</f>
        <v>A</v>
      </c>
      <c r="E89" s="99" t="str">
        <f>Critères!D88</f>
        <v>Pour chaque fonctionnalité d’accessibilité décrite dans la documentation, le mécanisme qui permet de l’activer répond aux besoins d’accessibilité des utilisateurs concernés. Cette règle est-elle respectée (hors cas particuliers) ?</v>
      </c>
      <c r="F89" s="100" t="s">
        <v>13</v>
      </c>
      <c r="G89" s="101"/>
      <c r="H89" s="99"/>
      <c r="I89" s="102"/>
      <c r="J89" s="103"/>
    </row>
    <row r="90" spans="1:10" ht="30">
      <c r="A90" s="96" t="str">
        <f>Critères!$A89</f>
        <v>Documentation et fonctionnalités d'accessibilité</v>
      </c>
      <c r="B90" s="98">
        <v>87</v>
      </c>
      <c r="C90" s="98" t="str">
        <f>Critères!B89</f>
        <v>12.3</v>
      </c>
      <c r="D90" s="98" t="str">
        <f>Critères!C89</f>
        <v>A</v>
      </c>
      <c r="E90" s="99" t="str">
        <f>Critères!D89</f>
        <v>L’application ne perturbe pas les fonctionnalités d’accessibilité de la plateforme. Cette règle est-elle respectée ?</v>
      </c>
      <c r="F90" s="100" t="s">
        <v>13</v>
      </c>
      <c r="G90" s="101"/>
      <c r="H90" s="99"/>
      <c r="I90" s="102"/>
      <c r="J90" s="103"/>
    </row>
    <row r="91" spans="1:10" ht="30">
      <c r="A91" s="96" t="str">
        <f>Critères!$A90</f>
        <v>Documentation et fonctionnalités d'accessibilité</v>
      </c>
      <c r="B91" s="98">
        <v>88</v>
      </c>
      <c r="C91" s="98" t="str">
        <f>Critères!B90</f>
        <v>12.4</v>
      </c>
      <c r="D91" s="98" t="str">
        <f>Critères!C90</f>
        <v>A</v>
      </c>
      <c r="E91" s="99" t="str">
        <f>Critères!D90</f>
        <v>La documentation de l’application est-elle conforme aux règles d’accessibilité numérique ?</v>
      </c>
      <c r="F91" s="100" t="s">
        <v>13</v>
      </c>
      <c r="G91" s="101"/>
      <c r="H91" s="99"/>
      <c r="I91" s="102"/>
      <c r="J91" s="103"/>
    </row>
    <row r="92" spans="1:10" ht="30">
      <c r="A92" s="96" t="str">
        <f>Critères!$A91</f>
        <v>Outils d'édition</v>
      </c>
      <c r="B92" s="98">
        <v>89</v>
      </c>
      <c r="C92" s="98" t="str">
        <f>Critères!B91</f>
        <v>13.1</v>
      </c>
      <c r="D92" s="98" t="str">
        <f>Critères!C91</f>
        <v>A</v>
      </c>
      <c r="E92" s="99" t="str">
        <f>Critères!D91</f>
        <v>Chaque outil d’édition permet-il de définir les informations d’accessibilité nécessaires pour créer un contenu conforme aux règles d’accessibilité numérique ?</v>
      </c>
      <c r="F92" s="100" t="s">
        <v>13</v>
      </c>
      <c r="G92" s="101"/>
      <c r="H92" s="99"/>
      <c r="I92" s="102"/>
      <c r="J92" s="103"/>
    </row>
    <row r="93" spans="1:10" ht="30">
      <c r="A93" s="96" t="str">
        <f>Critères!$A92</f>
        <v>Outils d'édition</v>
      </c>
      <c r="B93" s="98">
        <v>90</v>
      </c>
      <c r="C93" s="98" t="str">
        <f>Critères!B92</f>
        <v>13.2</v>
      </c>
      <c r="D93" s="98" t="str">
        <f>Critères!C92</f>
        <v>A</v>
      </c>
      <c r="E93" s="99" t="str">
        <f>Critères!D92</f>
        <v>Chaque outil d’édition met-il à disposition des aides à la création de contenus conformes aux règles d’accessibilité numérique ?</v>
      </c>
      <c r="F93" s="100" t="s">
        <v>13</v>
      </c>
      <c r="G93" s="101"/>
      <c r="H93" s="99"/>
      <c r="I93" s="102"/>
      <c r="J93" s="103"/>
    </row>
    <row r="94" spans="1:10" ht="30">
      <c r="A94" s="96" t="str">
        <f>Critères!$A93</f>
        <v>Outils d'édition</v>
      </c>
      <c r="B94" s="98">
        <v>91</v>
      </c>
      <c r="C94" s="98" t="str">
        <f>Critères!B93</f>
        <v>13.3</v>
      </c>
      <c r="D94" s="98" t="str">
        <f>Critères!C93</f>
        <v>A</v>
      </c>
      <c r="E94" s="99" t="str">
        <f>Critères!D93</f>
        <v>Le contenu généré par chaque transformation des contenus est-il conforme aux règles d’accessibilité numérique (hors cas particuliers) ?</v>
      </c>
      <c r="F94" s="100" t="s">
        <v>13</v>
      </c>
      <c r="G94" s="101"/>
      <c r="H94" s="99"/>
      <c r="I94" s="102"/>
      <c r="J94" s="103"/>
    </row>
    <row r="95" spans="1:10" ht="30">
      <c r="A95" s="96" t="str">
        <f>Critères!$A94</f>
        <v>Outils d'édition</v>
      </c>
      <c r="B95" s="98">
        <v>92</v>
      </c>
      <c r="C95" s="98" t="str">
        <f>Critères!B94</f>
        <v>13.4</v>
      </c>
      <c r="D95" s="98" t="str">
        <f>Critères!C94</f>
        <v>AA</v>
      </c>
      <c r="E95" s="99" t="str">
        <f>Critères!D94</f>
        <v>Pour chaque erreur d’accessibilité relevée par un test d’accessibilité automatique ou semi-automatique, l’outil d’édition fournit-il des suggestions de réparation ?</v>
      </c>
      <c r="F95" s="100" t="s">
        <v>13</v>
      </c>
      <c r="G95" s="101"/>
      <c r="H95" s="99"/>
      <c r="I95" s="102"/>
      <c r="J95" s="103"/>
    </row>
    <row r="96" spans="1:10" ht="30">
      <c r="A96" s="96" t="str">
        <f>Critères!$A95</f>
        <v>Outils d'édition</v>
      </c>
      <c r="B96" s="98">
        <v>93</v>
      </c>
      <c r="C96" s="98" t="str">
        <f>Critères!B95</f>
        <v>13.5</v>
      </c>
      <c r="D96" s="98" t="str">
        <f>Critères!C95</f>
        <v>A</v>
      </c>
      <c r="E96" s="99" t="str">
        <f>Critères!D95</f>
        <v>Pour chaque ensemble de gabarits, un gabarit au moins permet de répondre aux règles d’accessibilité numérique. Cette règle est-elle respectée ?</v>
      </c>
      <c r="F96" s="100" t="s">
        <v>13</v>
      </c>
      <c r="G96" s="101"/>
      <c r="H96" s="99"/>
      <c r="I96" s="102"/>
      <c r="J96" s="103"/>
    </row>
    <row r="97" spans="1:10" ht="20">
      <c r="A97" s="96" t="str">
        <f>Critères!$A96</f>
        <v>Outils d'édition</v>
      </c>
      <c r="B97" s="98">
        <v>94</v>
      </c>
      <c r="C97" s="98" t="str">
        <f>Critères!B96</f>
        <v>13.6</v>
      </c>
      <c r="D97" s="98" t="str">
        <f>Critères!C96</f>
        <v>A</v>
      </c>
      <c r="E97" s="99" t="str">
        <f>Critères!D96</f>
        <v>Chaque gabarit qui permet de répondre aux règles d’accessibilité numérique est-il clairement identifiable ?</v>
      </c>
      <c r="F97" s="100" t="s">
        <v>13</v>
      </c>
      <c r="G97" s="101"/>
      <c r="H97" s="99"/>
      <c r="I97" s="102"/>
      <c r="J97" s="103"/>
    </row>
    <row r="98" spans="1:10" ht="30">
      <c r="A98" s="96" t="str">
        <f>Critères!$A97</f>
        <v>Services d'assistance</v>
      </c>
      <c r="B98" s="98">
        <v>95</v>
      </c>
      <c r="C98" s="98" t="str">
        <f>Critères!B97</f>
        <v>14.1</v>
      </c>
      <c r="D98" s="98" t="str">
        <f>Critères!C97</f>
        <v>AA</v>
      </c>
      <c r="E98" s="99" t="str">
        <f>Critères!D97</f>
        <v>Chaque service d’assistance fournit-il des informations relatives aux fonctionnalités d’accessibilité et à la compatibilité avec l’accessibilité, décrites dans la documentation ?</v>
      </c>
      <c r="F98" s="100" t="s">
        <v>13</v>
      </c>
      <c r="G98" s="101"/>
      <c r="H98" s="99"/>
      <c r="I98" s="102"/>
      <c r="J98" s="103"/>
    </row>
    <row r="99" spans="1:10" ht="30">
      <c r="A99" s="96" t="str">
        <f>Critères!$A98</f>
        <v>Services d'assistance</v>
      </c>
      <c r="B99" s="98">
        <v>96</v>
      </c>
      <c r="C99" s="98" t="str">
        <f>Critères!B98</f>
        <v>14.2</v>
      </c>
      <c r="D99" s="98" t="str">
        <f>Critères!C98</f>
        <v>A</v>
      </c>
      <c r="E99" s="99" t="str">
        <f>Critères!D98</f>
        <v>Le service d’assistance répond aux besoins de communication des personnes handicapées directement ou par l’intermédiaire d’un service de relais. Cette règle est-elle respectée ?</v>
      </c>
      <c r="F99" s="100" t="s">
        <v>13</v>
      </c>
      <c r="G99" s="101"/>
      <c r="H99" s="99"/>
      <c r="I99" s="102"/>
      <c r="J99" s="103"/>
    </row>
    <row r="100" spans="1:10" ht="20">
      <c r="A100" s="96" t="str">
        <f>Critères!$A99</f>
        <v>Services d'assistance</v>
      </c>
      <c r="B100" s="98">
        <v>97</v>
      </c>
      <c r="C100" s="98" t="str">
        <f>Critères!B99</f>
        <v>14.3</v>
      </c>
      <c r="D100" s="98" t="str">
        <f>Critères!C99</f>
        <v>A</v>
      </c>
      <c r="E100" s="99" t="str">
        <f>Critères!D99</f>
        <v>La documentation fournie par le service d’assistance est-elle conforme aux règles d’accessibilité numérique ?</v>
      </c>
      <c r="F100" s="100" t="s">
        <v>13</v>
      </c>
      <c r="G100" s="101"/>
      <c r="H100" s="99"/>
      <c r="I100" s="102"/>
      <c r="J100" s="103"/>
    </row>
    <row r="101" spans="1:10" ht="40">
      <c r="A101" s="96" t="str">
        <f>Critères!$A100</f>
        <v>Communication en temps réel</v>
      </c>
      <c r="B101" s="98">
        <v>98</v>
      </c>
      <c r="C101" s="98" t="str">
        <f>Critères!B100</f>
        <v>15.1</v>
      </c>
      <c r="D101" s="98" t="str">
        <f>Critères!C100</f>
        <v>A</v>
      </c>
      <c r="E101" s="99" t="str">
        <f>Critères!D100</f>
        <v>Pour chaque application de communication orale bidirectionnelle, l’application est-elle capable d’encoder et de décoder cette communication avec une gamme de fréquences dont la limite supérieure est de 7 000 Hz au moins ?</v>
      </c>
      <c r="F101" s="100" t="s">
        <v>13</v>
      </c>
      <c r="G101" s="101"/>
      <c r="H101" s="99"/>
      <c r="I101" s="102"/>
      <c r="J101" s="103"/>
    </row>
    <row r="102" spans="1:10" ht="30">
      <c r="A102" s="96" t="str">
        <f>Critères!$A101</f>
        <v>Communication en temps réel</v>
      </c>
      <c r="B102" s="98">
        <v>99</v>
      </c>
      <c r="C102" s="98" t="str">
        <f>Critères!B101</f>
        <v>15.2</v>
      </c>
      <c r="D102" s="98" t="str">
        <f>Critères!C101</f>
        <v>A</v>
      </c>
      <c r="E102" s="99" t="str">
        <f>Critères!D101</f>
        <v>Chaque application qui permet une communication orale bidirectionnelle dispose-t-elle d’une fonctionnalité de communication écrite en temps réel ?</v>
      </c>
      <c r="F102" s="100" t="s">
        <v>13</v>
      </c>
      <c r="G102" s="101"/>
      <c r="H102" s="99"/>
      <c r="I102" s="102"/>
      <c r="J102" s="103"/>
    </row>
    <row r="103" spans="1:10" ht="30">
      <c r="A103" s="96" t="str">
        <f>Critères!$A102</f>
        <v>Communication en temps réel</v>
      </c>
      <c r="B103" s="98">
        <v>100</v>
      </c>
      <c r="C103" s="98" t="str">
        <f>Critères!B102</f>
        <v>15.3</v>
      </c>
      <c r="D103" s="98" t="str">
        <f>Critères!C102</f>
        <v>A</v>
      </c>
      <c r="E103" s="99" t="str">
        <f>Critères!D102</f>
        <v>Pour chaque application qui permet une communication orale bidirectionnelle et écrite en temps réel, les deux modes sont-ils utilisables simultanément ?</v>
      </c>
      <c r="F103" s="100" t="s">
        <v>13</v>
      </c>
      <c r="G103" s="101"/>
      <c r="H103" s="99"/>
      <c r="I103" s="102"/>
      <c r="J103" s="103"/>
    </row>
    <row r="104" spans="1:10" ht="30">
      <c r="A104" s="96" t="str">
        <f>Critères!$A103</f>
        <v>Communication en temps réel</v>
      </c>
      <c r="B104" s="98">
        <v>101</v>
      </c>
      <c r="C104" s="98" t="str">
        <f>Critères!B103</f>
        <v>15.4</v>
      </c>
      <c r="D104" s="98" t="str">
        <f>Critères!C103</f>
        <v>A</v>
      </c>
      <c r="E104" s="99" t="str">
        <f>Critères!D103</f>
        <v>Pour chaque fonctionnalité de communication écrite en temps réel, les messages peuvent-ils être identifiés (hors cas particuliers) ?</v>
      </c>
      <c r="F104" s="100" t="s">
        <v>13</v>
      </c>
      <c r="G104" s="101"/>
      <c r="H104" s="99"/>
      <c r="I104" s="102"/>
      <c r="J104" s="103"/>
    </row>
    <row r="105" spans="1:10" ht="30">
      <c r="A105" s="96" t="str">
        <f>Critères!$A104</f>
        <v>Communication en temps réel</v>
      </c>
      <c r="B105" s="98">
        <v>102</v>
      </c>
      <c r="C105" s="98" t="str">
        <f>Critères!B104</f>
        <v>15.5</v>
      </c>
      <c r="D105" s="98" t="str">
        <f>Critères!C104</f>
        <v>A</v>
      </c>
      <c r="E105" s="99" t="str">
        <f>Critères!D104</f>
        <v>Pour chaque application de communication orale bidirectionnelle, un indicateur visuel de l’activité orale est-il présent ?</v>
      </c>
      <c r="F105" s="100" t="s">
        <v>13</v>
      </c>
      <c r="G105" s="101"/>
      <c r="H105" s="99"/>
      <c r="I105" s="102"/>
      <c r="J105" s="103"/>
    </row>
    <row r="106" spans="1:10" ht="40">
      <c r="A106" s="96" t="str">
        <f>Critères!$A105</f>
        <v>Communication en temps réel</v>
      </c>
      <c r="B106" s="98">
        <v>103</v>
      </c>
      <c r="C106" s="98" t="str">
        <f>Critères!B105</f>
        <v>15.6</v>
      </c>
      <c r="D106" s="98" t="str">
        <f>Critères!C105</f>
        <v>A</v>
      </c>
      <c r="E106" s="99" t="str">
        <f>Critères!D105</f>
        <v>Chaque application de communication écrite en temps réel qui peut interagir avec d’autres applications de communication écrite en temps réel respecte-t-elle les règles d’interopérabilité en vigueur ?</v>
      </c>
      <c r="F106" s="100" t="s">
        <v>13</v>
      </c>
      <c r="G106" s="101"/>
      <c r="H106" s="99"/>
      <c r="I106" s="102"/>
      <c r="J106" s="103"/>
    </row>
    <row r="107" spans="1:10" ht="30">
      <c r="A107" s="96" t="str">
        <f>Critères!$A106</f>
        <v>Communication en temps réel</v>
      </c>
      <c r="B107" s="98">
        <v>104</v>
      </c>
      <c r="C107" s="98" t="str">
        <f>Critères!B106</f>
        <v>15.7</v>
      </c>
      <c r="D107" s="98" t="str">
        <f>Critères!C106</f>
        <v>AA</v>
      </c>
      <c r="E107" s="99" t="str">
        <f>Critères!D106</f>
        <v>Pour chaque application qui permet une communication écrite en temps réel, le délai de transmission de chaque unité de saisie est de 500ms ou moins. Cette règle est-elle respectée ?</v>
      </c>
      <c r="F107" s="100" t="s">
        <v>13</v>
      </c>
      <c r="G107" s="101"/>
      <c r="H107" s="99"/>
      <c r="I107" s="102"/>
      <c r="J107" s="103"/>
    </row>
    <row r="108" spans="1:10" ht="20">
      <c r="A108" s="96" t="str">
        <f>Critères!$A107</f>
        <v>Communication en temps réel</v>
      </c>
      <c r="B108" s="98">
        <v>105</v>
      </c>
      <c r="C108" s="98" t="str">
        <f>Critères!B107</f>
        <v>15.8</v>
      </c>
      <c r="D108" s="98" t="str">
        <f>Critères!C107</f>
        <v>A</v>
      </c>
      <c r="E108" s="99" t="str">
        <f>Critères!D107</f>
        <v>Pour chaque application de télécommunication, l’identification de l’interlocuteur qui initie un appel est-elle accessible ?</v>
      </c>
      <c r="F108" s="100" t="s">
        <v>13</v>
      </c>
      <c r="G108" s="101"/>
      <c r="H108" s="99"/>
      <c r="I108" s="102"/>
      <c r="J108" s="103"/>
    </row>
    <row r="109" spans="1:10" ht="40">
      <c r="A109" s="96" t="str">
        <f>Critères!$A108</f>
        <v>Communication en temps réel</v>
      </c>
      <c r="B109" s="98">
        <v>106</v>
      </c>
      <c r="C109" s="98" t="str">
        <f>Critères!B108</f>
        <v>15.9</v>
      </c>
      <c r="D109" s="98" t="str">
        <f>Critères!C108</f>
        <v>A</v>
      </c>
      <c r="E109" s="99" t="str">
        <f>Critères!D108</f>
        <v>Pour chaque application de communication orale bidirectionnelle qui permet d’identifier l’activité d’un interlocuteur oralisant, il est possible d’identifier l’activité d’un interlocuteur signant. Cette règle est-elle respectée ?</v>
      </c>
      <c r="F109" s="100" t="s">
        <v>13</v>
      </c>
      <c r="G109" s="110"/>
      <c r="H109" s="111"/>
      <c r="I109" s="112"/>
      <c r="J109" s="113"/>
    </row>
    <row r="110" spans="1:10" ht="30">
      <c r="A110" s="96" t="str">
        <f>Critères!$A109</f>
        <v>Communication en temps réel</v>
      </c>
      <c r="B110" s="98">
        <v>107</v>
      </c>
      <c r="C110" s="98" t="str">
        <f>Critères!B109</f>
        <v>15.10</v>
      </c>
      <c r="D110" s="98" t="str">
        <f>Critères!C109</f>
        <v>A</v>
      </c>
      <c r="E110" s="99" t="str">
        <f>Critères!D109</f>
        <v>Pour chaque application de communication orale bidirectionnelle qui dispose de fonctionnalités vocales, celles-ci sont-elles utilisables sans la nécessité d’écouter ou parler ?</v>
      </c>
      <c r="F110" s="109" t="s">
        <v>13</v>
      </c>
      <c r="G110" s="110"/>
      <c r="H110" s="113"/>
      <c r="I110" s="113"/>
      <c r="J110" s="113"/>
    </row>
    <row r="111" spans="1:10" ht="30">
      <c r="A111" s="96" t="str">
        <f>Critères!$A110</f>
        <v>Communication en temps réel</v>
      </c>
      <c r="B111" s="98">
        <v>109</v>
      </c>
      <c r="C111" s="98" t="str">
        <f>Critères!B110</f>
        <v>15.11</v>
      </c>
      <c r="D111" s="98" t="str">
        <f>Critères!C110</f>
        <v>AA</v>
      </c>
      <c r="E111" s="99" t="str">
        <f>Critères!D110</f>
        <v>Pour chaque application de communication orale bidirectionnelle qui dispose d’une vidéo en temps réel, la qualité de la vidéo est-elle suffisante ?</v>
      </c>
      <c r="F111" s="109" t="s">
        <v>13</v>
      </c>
      <c r="G111" s="101"/>
      <c r="H111" s="103"/>
      <c r="I111" s="103"/>
      <c r="J111" s="103"/>
    </row>
  </sheetData>
  <autoFilter ref="A3:M157" xr:uid="{00000000-0009-0000-0000-000004000000}"/>
  <mergeCells count="4">
    <mergeCell ref="A1:D1"/>
    <mergeCell ref="A2:D2"/>
    <mergeCell ref="E1:I1"/>
    <mergeCell ref="E2:I2"/>
  </mergeCells>
  <conditionalFormatting sqref="F4:F111">
    <cfRule type="cellIs" dxfId="77" priority="3" operator="equal">
      <formula>"c"</formula>
    </cfRule>
    <cfRule type="cellIs" dxfId="76" priority="4" operator="equal">
      <formula>"nc"</formula>
    </cfRule>
    <cfRule type="cellIs" dxfId="75" priority="5" operator="equal">
      <formula>"na"</formula>
    </cfRule>
    <cfRule type="cellIs" dxfId="74" priority="6" operator="equal">
      <formula>"nt"</formula>
    </cfRule>
  </conditionalFormatting>
  <conditionalFormatting sqref="G4:G111">
    <cfRule type="cellIs" dxfId="73" priority="1" operator="equal">
      <formula>"D"</formula>
    </cfRule>
    <cfRule type="cellIs" dxfId="72" priority="2" operator="equal">
      <formula>"E"</formula>
    </cfRule>
  </conditionalFormatting>
  <pageMargins left="0.7" right="0.7" top="0.75" bottom="0.75" header="0.3" footer="0.3"/>
  <pageSetup paperSize="9" orientation="landscape" horizontalDpi="4294967293" verticalDpi="4294967293" r:id="rId1"/>
  <extLst>
    <ext xmlns:x14="http://schemas.microsoft.com/office/spreadsheetml/2009/9/main" uri="{CCE6A557-97BC-4b89-ADB6-D9C93CAAB3DF}">
      <x14:dataValidations xmlns:xm="http://schemas.microsoft.com/office/excel/2006/main" count="1">
        <x14:dataValidation type="list" allowBlank="1" showInputMessage="1" showErrorMessage="1" xr:uid="{9521CC9B-208B-AB46-9399-0F0909618C36}">
          <x14:formula1>
            <xm:f>BaseDeCalcul!$AH$7:$AH$10</xm:f>
          </x14:formula1>
          <xm:sqref>F4:F111</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3B5E2C-936A-4239-8728-6BA82A73284B}">
  <dimension ref="A1:K111"/>
  <sheetViews>
    <sheetView zoomScale="115" zoomScaleNormal="115" workbookViewId="0">
      <selection activeCell="H8" sqref="H8"/>
    </sheetView>
  </sheetViews>
  <sheetFormatPr defaultColWidth="8.453125" defaultRowHeight="14"/>
  <cols>
    <col min="1" max="1" width="13.26953125" style="92" bestFit="1" customWidth="1"/>
    <col min="2" max="2" width="7.453125" style="105" hidden="1" customWidth="1"/>
    <col min="3" max="3" width="6.1796875" style="105" customWidth="1"/>
    <col min="4" max="4" width="4.453125" style="105" customWidth="1"/>
    <col min="5" max="5" width="42.26953125" style="94" customWidth="1"/>
    <col min="6" max="6" width="5.1796875" style="94" customWidth="1"/>
    <col min="7" max="7" width="5.453125" style="94" customWidth="1"/>
    <col min="8" max="8" width="66" style="94" customWidth="1"/>
    <col min="9" max="9" width="26.1796875" style="94" bestFit="1" customWidth="1"/>
    <col min="10" max="10" width="16" style="94" bestFit="1" customWidth="1"/>
    <col min="11" max="11" width="8.453125" style="94"/>
    <col min="12" max="16384" width="8.453125" style="92"/>
  </cols>
  <sheetData>
    <row r="1" spans="1:11">
      <c r="A1" s="160" t="s">
        <v>88</v>
      </c>
      <c r="B1" s="160"/>
      <c r="C1" s="160"/>
      <c r="D1" s="160"/>
      <c r="E1" s="161" t="str">
        <f ca="1">IF(LOOKUP(J1,Échantillon!A13:A71,Échantillon!B13:B71)&lt;&gt;0,LOOKUP(J1,Échantillon!A13:A71,Échantillon!B13:B71),"-")</f>
        <v>E09</v>
      </c>
      <c r="F1" s="161"/>
      <c r="G1" s="161"/>
      <c r="H1" s="161"/>
      <c r="I1" s="161"/>
      <c r="J1" s="91" t="str">
        <f ca="1">IFERROR(RIGHT(CELL("nomfichier",$A$2),LEN(CELL("nomfichier",$A$2))-SEARCH("]",CELL("nomfichier",$A$2))), RIGHT(CELL("filename",$A$2),LEN(CELL("filename",$A$2))-SEARCH("]",CELL("filename",$A$2))))</f>
        <v>E09</v>
      </c>
      <c r="K1" s="92"/>
    </row>
    <row r="2" spans="1:11">
      <c r="A2" s="162" t="s">
        <v>109</v>
      </c>
      <c r="B2" s="162"/>
      <c r="C2" s="162"/>
      <c r="D2" s="162"/>
      <c r="E2" s="163" t="str">
        <f ca="1">IF(LOOKUP(J1,Échantillon!A13:A71,Échantillon!C13:C71)&lt;&gt;0,LOOKUP(J1,Échantillon!A13:A71,Échantillon!C13:C71),"-")</f>
        <v>-</v>
      </c>
      <c r="F2" s="163"/>
      <c r="G2" s="163"/>
      <c r="H2" s="163"/>
      <c r="I2" s="163"/>
      <c r="J2" s="93"/>
    </row>
    <row r="3" spans="1:11" s="97" customFormat="1" ht="41">
      <c r="A3" s="95" t="s">
        <v>9</v>
      </c>
      <c r="B3" s="95" t="s">
        <v>42</v>
      </c>
      <c r="C3" s="95" t="s">
        <v>50</v>
      </c>
      <c r="D3" s="95" t="s">
        <v>51</v>
      </c>
      <c r="E3" s="96" t="s">
        <v>52</v>
      </c>
      <c r="F3" s="95" t="s">
        <v>10</v>
      </c>
      <c r="G3" s="95" t="s">
        <v>11</v>
      </c>
      <c r="H3" s="96" t="s">
        <v>12</v>
      </c>
      <c r="I3" s="96" t="s">
        <v>318</v>
      </c>
      <c r="J3" s="96" t="s">
        <v>29</v>
      </c>
    </row>
    <row r="4" spans="1:11" s="94" customFormat="1" ht="20">
      <c r="A4" s="96" t="str">
        <f>Critères!$A3</f>
        <v>Eléments graphiques</v>
      </c>
      <c r="B4" s="98">
        <v>1</v>
      </c>
      <c r="C4" s="98" t="str">
        <f>Critères!B3</f>
        <v>1.1</v>
      </c>
      <c r="D4" s="98" t="str">
        <f>Critères!C3</f>
        <v>A</v>
      </c>
      <c r="E4" s="99" t="str">
        <f>Critères!D3</f>
        <v>Chaque élément graphique de décoration est-il ignoré par les technologies d’assistance ?</v>
      </c>
      <c r="F4" s="100" t="s">
        <v>13</v>
      </c>
      <c r="G4" s="101"/>
      <c r="H4" s="99"/>
      <c r="I4" s="102"/>
      <c r="J4" s="106"/>
    </row>
    <row r="5" spans="1:11" s="94" customFormat="1" ht="20">
      <c r="A5" s="96" t="str">
        <f>Critères!$A4</f>
        <v>Eléments graphiques</v>
      </c>
      <c r="B5" s="98">
        <v>2</v>
      </c>
      <c r="C5" s="98" t="str">
        <f>Critères!B4</f>
        <v>1.2</v>
      </c>
      <c r="D5" s="98" t="str">
        <f>Critères!C4</f>
        <v>A</v>
      </c>
      <c r="E5" s="99" t="str">
        <f>Critères!D4</f>
        <v>Chaque élément graphique porteur d’information possède-t-il une alternative accessible aux technologies d’assistance ?</v>
      </c>
      <c r="F5" s="100" t="s">
        <v>13</v>
      </c>
      <c r="G5" s="101"/>
      <c r="H5" s="99"/>
      <c r="I5" s="102"/>
      <c r="J5" s="103"/>
    </row>
    <row r="6" spans="1:11" s="94" customFormat="1" ht="30">
      <c r="A6" s="96" t="str">
        <f>Critères!$A5</f>
        <v>Eléments graphiques</v>
      </c>
      <c r="B6" s="98">
        <v>3</v>
      </c>
      <c r="C6" s="98" t="str">
        <f>Critères!B5</f>
        <v>1.3</v>
      </c>
      <c r="D6" s="98" t="str">
        <f>Critères!C5</f>
        <v>A</v>
      </c>
      <c r="E6" s="99" t="str">
        <f>Critères!D5</f>
        <v>Pour chaque élément graphique porteur d’information, l’alternative accessible aux technologies d’assistance est-elle pertinente (hors cas particuliers) ?</v>
      </c>
      <c r="F6" s="100" t="s">
        <v>13</v>
      </c>
      <c r="G6" s="101"/>
      <c r="H6" s="99"/>
      <c r="I6" s="102"/>
      <c r="J6" s="103"/>
    </row>
    <row r="7" spans="1:11" ht="40">
      <c r="A7" s="96" t="str">
        <f>Critères!$A6</f>
        <v>Eléments graphiques</v>
      </c>
      <c r="B7" s="98">
        <v>4</v>
      </c>
      <c r="C7" s="98" t="str">
        <f>Critères!B6</f>
        <v>1.4</v>
      </c>
      <c r="D7" s="98" t="str">
        <f>Critères!C6</f>
        <v>A</v>
      </c>
      <c r="E7" s="99" t="str">
        <f>Critères!D6</f>
        <v>Pour chaque élément graphique utilisé comme CAPTCHA ou comme élément graphique de test, l’alternative restituée par les technologies d’assistance permet-elle d’identifier la nature et la fonction de l’élément graphique ?</v>
      </c>
      <c r="F7" s="100" t="s">
        <v>13</v>
      </c>
      <c r="G7" s="101"/>
      <c r="H7" s="99"/>
      <c r="I7" s="102"/>
      <c r="J7" s="103"/>
    </row>
    <row r="8" spans="1:11" ht="20">
      <c r="A8" s="96" t="str">
        <f>Critères!$A7</f>
        <v>Eléments graphiques</v>
      </c>
      <c r="B8" s="98">
        <v>5</v>
      </c>
      <c r="C8" s="98" t="str">
        <f>Critères!B7</f>
        <v>1.5</v>
      </c>
      <c r="D8" s="98" t="str">
        <f>Critères!C7</f>
        <v>A</v>
      </c>
      <c r="E8" s="99" t="str">
        <f>Critères!D7</f>
        <v>Chaque élément graphique utilisé comme CAPTCHA possède-t-il une alternative ?</v>
      </c>
      <c r="F8" s="100" t="s">
        <v>13</v>
      </c>
      <c r="G8" s="101"/>
      <c r="H8" s="99"/>
      <c r="I8" s="102"/>
      <c r="J8" s="103"/>
    </row>
    <row r="9" spans="1:11" ht="20">
      <c r="A9" s="96" t="str">
        <f>Critères!$A8</f>
        <v>Eléments graphiques</v>
      </c>
      <c r="B9" s="98">
        <v>6</v>
      </c>
      <c r="C9" s="98" t="str">
        <f>Critères!B8</f>
        <v>1.6</v>
      </c>
      <c r="D9" s="98" t="str">
        <f>Critères!C8</f>
        <v>A</v>
      </c>
      <c r="E9" s="99" t="str">
        <f>Critères!D8</f>
        <v>Chaque élément graphique porteur d’information a-t-il, si nécessaire, une description détaillée ?</v>
      </c>
      <c r="F9" s="100" t="s">
        <v>13</v>
      </c>
      <c r="G9" s="101"/>
      <c r="H9" s="99"/>
      <c r="I9" s="102"/>
      <c r="J9" s="103"/>
    </row>
    <row r="10" spans="1:11" ht="20">
      <c r="A10" s="96" t="str">
        <f>Critères!$A9</f>
        <v>Eléments graphiques</v>
      </c>
      <c r="B10" s="98">
        <v>7</v>
      </c>
      <c r="C10" s="98" t="str">
        <f>Critères!B9</f>
        <v>1.7</v>
      </c>
      <c r="D10" s="98" t="str">
        <f>Critères!C9</f>
        <v>A</v>
      </c>
      <c r="E10" s="99" t="str">
        <f>Critères!D9</f>
        <v>Pour chaque élément graphique porteur d’information ayant une description détaillée, celle-ci est-elle pertinente ?</v>
      </c>
      <c r="F10" s="100" t="s">
        <v>13</v>
      </c>
      <c r="G10" s="101"/>
      <c r="H10" s="99"/>
      <c r="I10" s="102"/>
      <c r="J10" s="103"/>
    </row>
    <row r="11" spans="1:11" ht="40">
      <c r="A11" s="96" t="str">
        <f>Critères!$A10</f>
        <v>Eléments graphiques</v>
      </c>
      <c r="B11" s="98">
        <v>8</v>
      </c>
      <c r="C11" s="98" t="str">
        <f>Critères!B10</f>
        <v>1.8</v>
      </c>
      <c r="D11" s="98" t="str">
        <f>Critères!C10</f>
        <v>AA</v>
      </c>
      <c r="E11" s="99" t="str">
        <f>Critères!D10</f>
        <v>Chaque élément graphique texte porteur d’information, en l’absence d’un mécanisme de remplacement, doit, si possible être remplacé par du texte stylé. Cette règle est-elle respectée (hors cas particuliers) ?</v>
      </c>
      <c r="F11" s="100" t="s">
        <v>13</v>
      </c>
      <c r="G11" s="101"/>
      <c r="H11" s="99"/>
      <c r="I11" s="102"/>
      <c r="J11" s="103"/>
    </row>
    <row r="12" spans="1:11" ht="20">
      <c r="A12" s="96" t="str">
        <f>Critères!$A11</f>
        <v>Eléments graphiques</v>
      </c>
      <c r="B12" s="98">
        <v>9</v>
      </c>
      <c r="C12" s="98" t="str">
        <f>Critères!B11</f>
        <v>1.9</v>
      </c>
      <c r="D12" s="98" t="str">
        <f>Critères!C11</f>
        <v>AA</v>
      </c>
      <c r="E12" s="99" t="str">
        <f>Critères!D11</f>
        <v>Chaque élément graphique légendé est-il correctement restitué par les technologies d’assistance ?</v>
      </c>
      <c r="F12" s="100" t="s">
        <v>13</v>
      </c>
      <c r="G12" s="101"/>
      <c r="H12" s="99"/>
      <c r="I12" s="102"/>
      <c r="J12" s="103"/>
    </row>
    <row r="13" spans="1:11" ht="20">
      <c r="A13" s="96" t="str">
        <f>Critères!$A12</f>
        <v>Couleurs</v>
      </c>
      <c r="B13" s="98">
        <v>10</v>
      </c>
      <c r="C13" s="98" t="str">
        <f>Critères!B12</f>
        <v>2.1</v>
      </c>
      <c r="D13" s="98" t="str">
        <f>Critères!C12</f>
        <v>A</v>
      </c>
      <c r="E13" s="99" t="str">
        <f>Critères!D12</f>
        <v>Dans chaque écran, l’information ne doit pas être donnée uniquement par la couleur. Cette règle est-elle respectée ?</v>
      </c>
      <c r="F13" s="100" t="s">
        <v>13</v>
      </c>
      <c r="G13" s="101"/>
      <c r="H13" s="99"/>
      <c r="I13" s="102"/>
      <c r="J13" s="103"/>
    </row>
    <row r="14" spans="1:11" ht="30">
      <c r="A14" s="96" t="str">
        <f>Critères!$A13</f>
        <v>Couleurs</v>
      </c>
      <c r="B14" s="98">
        <v>11</v>
      </c>
      <c r="C14" s="98" t="str">
        <f>Critères!B13</f>
        <v>2.2</v>
      </c>
      <c r="D14" s="98" t="str">
        <f>Critères!C13</f>
        <v>AA</v>
      </c>
      <c r="E14" s="99" t="str">
        <f>Critères!D13</f>
        <v>Dans chaque écran, le contraste entre la couleur du texte et la couleur de son arrière-plan est-il suffisamment élevé (hors cas particuliers) ?</v>
      </c>
      <c r="F14" s="100" t="s">
        <v>13</v>
      </c>
      <c r="G14" s="101"/>
      <c r="H14" s="99"/>
      <c r="I14" s="102"/>
      <c r="J14" s="103"/>
    </row>
    <row r="15" spans="1:11" ht="30">
      <c r="A15" s="96" t="str">
        <f>Critères!$A14</f>
        <v>Couleurs</v>
      </c>
      <c r="B15" s="98">
        <v>12</v>
      </c>
      <c r="C15" s="98" t="str">
        <f>Critères!B14</f>
        <v>2.3</v>
      </c>
      <c r="D15" s="98" t="str">
        <f>Critères!C14</f>
        <v>AA</v>
      </c>
      <c r="E15" s="99" t="str">
        <f>Critères!D14</f>
        <v>Dans chaque écran, les couleurs utilisées dans les composants d’interface et les éléments graphiques porteurs d’informations sont-elles suffisamment contrastées (hors cas particuliers) ?</v>
      </c>
      <c r="F15" s="100" t="s">
        <v>13</v>
      </c>
      <c r="G15" s="101"/>
      <c r="H15" s="99"/>
      <c r="I15" s="102"/>
      <c r="J15" s="103"/>
    </row>
    <row r="16" spans="1:11" ht="30">
      <c r="A16" s="96" t="str">
        <f>Critères!$A15</f>
        <v>Couleurs</v>
      </c>
      <c r="B16" s="98">
        <v>13</v>
      </c>
      <c r="C16" s="98" t="str">
        <f>Critères!B15</f>
        <v>2.4</v>
      </c>
      <c r="D16" s="98" t="str">
        <f>Critères!C15</f>
        <v>AA</v>
      </c>
      <c r="E16" s="99" t="str">
        <f>Critères!D15</f>
        <v>Le rapport de contraste de chaque mécanisme de remplacement qui permet d’afficher l’écran avec un rapport de contraste conforme est-il suffisamment élevé ?</v>
      </c>
      <c r="F16" s="100" t="s">
        <v>13</v>
      </c>
      <c r="G16" s="101"/>
      <c r="H16" s="99"/>
      <c r="I16" s="102"/>
      <c r="J16" s="103"/>
    </row>
    <row r="17" spans="1:10" ht="30">
      <c r="A17" s="96" t="str">
        <f>Critères!$A16</f>
        <v>Multimédia</v>
      </c>
      <c r="B17" s="98">
        <v>14</v>
      </c>
      <c r="C17" s="98" t="str">
        <f>Critères!B16</f>
        <v>3.1</v>
      </c>
      <c r="D17" s="98" t="str">
        <f>Critères!C16</f>
        <v>A</v>
      </c>
      <c r="E17" s="99" t="str">
        <f>Critères!D16</f>
        <v>Chaque média temporel pré-enregistré seulement audio a-t-il, si nécessaire, une transcription textuelle adjacente clairement identifiable (hors cas particuliers) ?</v>
      </c>
      <c r="F17" s="100" t="s">
        <v>13</v>
      </c>
      <c r="G17" s="101"/>
      <c r="H17" s="99"/>
      <c r="I17" s="102"/>
      <c r="J17" s="103"/>
    </row>
    <row r="18" spans="1:10" ht="30">
      <c r="A18" s="96" t="str">
        <f>Critères!$A17</f>
        <v>Multimédia</v>
      </c>
      <c r="B18" s="98">
        <v>15</v>
      </c>
      <c r="C18" s="98" t="str">
        <f>Critères!B17</f>
        <v>3.2</v>
      </c>
      <c r="D18" s="98" t="str">
        <f>Critères!C17</f>
        <v>A</v>
      </c>
      <c r="E18" s="99" t="str">
        <f>Critères!D17</f>
        <v>Pour chaque média temporel pré-enregistré seulement audio ayant une transcription textuelle, celle-ci est-elle pertinente (hors cas particuliers) ?</v>
      </c>
      <c r="F18" s="100" t="s">
        <v>13</v>
      </c>
      <c r="G18" s="101"/>
      <c r="H18" s="99"/>
      <c r="I18" s="102"/>
      <c r="J18" s="103"/>
    </row>
    <row r="19" spans="1:10" ht="20">
      <c r="A19" s="96" t="str">
        <f>Critères!$A18</f>
        <v>Multimédia</v>
      </c>
      <c r="B19" s="98">
        <v>16</v>
      </c>
      <c r="C19" s="98" t="str">
        <f>Critères!B18</f>
        <v>3.3</v>
      </c>
      <c r="D19" s="98" t="str">
        <f>Critères!C18</f>
        <v>A</v>
      </c>
      <c r="E19" s="99" t="str">
        <f>Critères!D18</f>
        <v>Chaque média temporel pré-enregistré seulement vidéo a-t-il, si nécessaire, une alternative (hors cas particuliers) ?</v>
      </c>
      <c r="F19" s="100" t="s">
        <v>13</v>
      </c>
      <c r="G19" s="101"/>
      <c r="H19" s="99"/>
      <c r="I19" s="102"/>
      <c r="J19" s="103"/>
    </row>
    <row r="20" spans="1:10" ht="30">
      <c r="A20" s="96" t="str">
        <f>Critères!$A19</f>
        <v>Multimédia</v>
      </c>
      <c r="B20" s="98">
        <v>17</v>
      </c>
      <c r="C20" s="98" t="str">
        <f>Critères!B19</f>
        <v>3.4</v>
      </c>
      <c r="D20" s="98" t="str">
        <f>Critères!C19</f>
        <v>A</v>
      </c>
      <c r="E20" s="99" t="str">
        <f>Critères!D19</f>
        <v>Pour chaque média temporel pré-enregistré seulement vidéo ayant une alternative, celle-ci est-elle pertinente (hors cas particuliers) ?</v>
      </c>
      <c r="F20" s="100" t="s">
        <v>13</v>
      </c>
      <c r="G20" s="101"/>
      <c r="H20" s="99"/>
      <c r="I20" s="102"/>
      <c r="J20" s="103"/>
    </row>
    <row r="21" spans="1:10" ht="20">
      <c r="A21" s="96" t="str">
        <f>Critères!$A20</f>
        <v>Multimédia</v>
      </c>
      <c r="B21" s="98">
        <v>18</v>
      </c>
      <c r="C21" s="98" t="str">
        <f>Critères!B20</f>
        <v>3.5</v>
      </c>
      <c r="D21" s="98" t="str">
        <f>Critères!C20</f>
        <v>A</v>
      </c>
      <c r="E21" s="99" t="str">
        <f>Critères!D20</f>
        <v>Chaque média temporel synchronisé pré-enregistré a-t-il, si nécessaire, une alternative (hors cas particuliers) ?</v>
      </c>
      <c r="F21" s="100" t="s">
        <v>13</v>
      </c>
      <c r="G21" s="101"/>
      <c r="H21" s="99"/>
      <c r="I21" s="102"/>
      <c r="J21" s="103"/>
    </row>
    <row r="22" spans="1:10" ht="30">
      <c r="A22" s="96" t="str">
        <f>Critères!$A21</f>
        <v>Multimédia</v>
      </c>
      <c r="B22" s="98">
        <v>19</v>
      </c>
      <c r="C22" s="98" t="str">
        <f>Critères!B21</f>
        <v>3.6</v>
      </c>
      <c r="D22" s="98" t="str">
        <f>Critères!C21</f>
        <v>A</v>
      </c>
      <c r="E22" s="99" t="str">
        <f>Critères!D21</f>
        <v>Pour chaque média temporel synchronisé pré-enregistré ayant une alternative, celle-ci est-elle pertinente (hors cas particuliers) ?</v>
      </c>
      <c r="F22" s="100" t="s">
        <v>13</v>
      </c>
      <c r="G22" s="101"/>
      <c r="H22" s="99"/>
      <c r="I22" s="102"/>
      <c r="J22" s="103"/>
    </row>
    <row r="23" spans="1:10" ht="20">
      <c r="A23" s="96" t="str">
        <f>Critères!$A22</f>
        <v>Multimédia</v>
      </c>
      <c r="B23" s="98">
        <v>20</v>
      </c>
      <c r="C23" s="98" t="str">
        <f>Critères!B22</f>
        <v>3.7</v>
      </c>
      <c r="D23" s="98" t="str">
        <f>Critères!C22</f>
        <v>A</v>
      </c>
      <c r="E23" s="99" t="str">
        <f>Critères!D22</f>
        <v>Chaque média temporel synchronisé a-t-il, si nécessaire, des sous-titres synchronisés (hors cas particuliers) ?</v>
      </c>
      <c r="F23" s="100" t="s">
        <v>13</v>
      </c>
      <c r="G23" s="101"/>
      <c r="H23" s="99"/>
      <c r="I23" s="102"/>
      <c r="J23" s="103"/>
    </row>
    <row r="24" spans="1:10" ht="20">
      <c r="A24" s="96" t="str">
        <f>Critères!$A23</f>
        <v>Multimédia</v>
      </c>
      <c r="B24" s="98">
        <v>21</v>
      </c>
      <c r="C24" s="98" t="str">
        <f>Critères!B23</f>
        <v>3.8</v>
      </c>
      <c r="D24" s="98" t="str">
        <f>Critères!C23</f>
        <v>A</v>
      </c>
      <c r="E24" s="99" t="str">
        <f>Critères!D23</f>
        <v>Pour chaque média temporel synchronisé ayant des sous-titres synchronisés, ceux-ci sont-ils pertinents (hors cas particuliers) ?</v>
      </c>
      <c r="F24" s="100" t="s">
        <v>13</v>
      </c>
      <c r="G24" s="101"/>
      <c r="H24" s="99"/>
      <c r="I24" s="102"/>
      <c r="J24" s="103"/>
    </row>
    <row r="25" spans="1:10" ht="30">
      <c r="A25" s="96" t="str">
        <f>Critères!$A24</f>
        <v>Multimédia</v>
      </c>
      <c r="B25" s="98">
        <v>22</v>
      </c>
      <c r="C25" s="98" t="str">
        <f>Critères!B24</f>
        <v>3.9</v>
      </c>
      <c r="D25" s="98" t="str">
        <f>Critères!C24</f>
        <v>AA</v>
      </c>
      <c r="E25" s="99" t="str">
        <f>Critères!D24</f>
        <v>Chaque média temporel pré-enregistré (seulement vidéo ou synchronisé) a-t-il, si nécessaire, une audiodescription synchronisée (hors cas particuliers) ?</v>
      </c>
      <c r="F25" s="100" t="s">
        <v>13</v>
      </c>
      <c r="G25" s="101"/>
      <c r="H25" s="99"/>
      <c r="I25" s="102"/>
      <c r="J25" s="103"/>
    </row>
    <row r="26" spans="1:10" ht="30">
      <c r="A26" s="96" t="str">
        <f>Critères!$A25</f>
        <v>Multimédia</v>
      </c>
      <c r="B26" s="98">
        <v>23</v>
      </c>
      <c r="C26" s="98" t="str">
        <f>Critères!B25</f>
        <v>3.10</v>
      </c>
      <c r="D26" s="98" t="str">
        <f>Critères!C25</f>
        <v>AA</v>
      </c>
      <c r="E26" s="99" t="str">
        <f>Critères!D25</f>
        <v>Pour chaque média temporel pré-enregistré (seulement vidéo ou synchronisé) ayant une audiodescription synchronisée, celle-ci est-elle pertinente ?</v>
      </c>
      <c r="F26" s="100" t="s">
        <v>13</v>
      </c>
      <c r="G26" s="101"/>
      <c r="H26" s="99"/>
      <c r="I26" s="102"/>
      <c r="J26" s="103"/>
    </row>
    <row r="27" spans="1:10" ht="30">
      <c r="A27" s="96" t="str">
        <f>Critères!$A26</f>
        <v>Multimédia</v>
      </c>
      <c r="B27" s="98">
        <v>24</v>
      </c>
      <c r="C27" s="98" t="str">
        <f>Critères!B26</f>
        <v>3.11</v>
      </c>
      <c r="D27" s="98" t="str">
        <f>Critères!C26</f>
        <v>A</v>
      </c>
      <c r="E27" s="99" t="str">
        <f>Critères!D26</f>
        <v>Pour chaque média temporel pré-enregistré, le contenu textuel adjacent permet-il d’identifier clairement le média temporel (hors cas particuliers) ?</v>
      </c>
      <c r="F27" s="100" t="s">
        <v>13</v>
      </c>
      <c r="G27" s="101"/>
      <c r="H27" s="99"/>
      <c r="I27" s="102"/>
      <c r="J27" s="103"/>
    </row>
    <row r="28" spans="1:10" ht="20">
      <c r="A28" s="96" t="str">
        <f>Critères!$A27</f>
        <v>Multimédia</v>
      </c>
      <c r="B28" s="98">
        <v>25</v>
      </c>
      <c r="C28" s="98" t="str">
        <f>Critères!B27</f>
        <v>3.12</v>
      </c>
      <c r="D28" s="98" t="str">
        <f>Critères!C27</f>
        <v>A</v>
      </c>
      <c r="E28" s="99" t="str">
        <f>Critères!D27</f>
        <v>Chaque séquence sonore déclenchée automatiquement est-elle contrôlable par l’utilisateur ?</v>
      </c>
      <c r="F28" s="100" t="s">
        <v>13</v>
      </c>
      <c r="G28" s="101"/>
      <c r="H28" s="99"/>
      <c r="I28" s="102"/>
      <c r="J28" s="103"/>
    </row>
    <row r="29" spans="1:10" ht="20">
      <c r="A29" s="96" t="str">
        <f>Critères!$A28</f>
        <v>Multimédia</v>
      </c>
      <c r="B29" s="98">
        <v>26</v>
      </c>
      <c r="C29" s="98" t="str">
        <f>Critères!B28</f>
        <v>3.13</v>
      </c>
      <c r="D29" s="98" t="str">
        <f>Critères!C28</f>
        <v>A</v>
      </c>
      <c r="E29" s="99" t="str">
        <f>Critères!D28</f>
        <v>Chaque média temporel a-t-il, si nécessaire, les fonctionnalités de contrôle de sa consultation ?</v>
      </c>
      <c r="F29" s="100" t="s">
        <v>13</v>
      </c>
      <c r="G29" s="101"/>
      <c r="H29" s="99"/>
      <c r="I29" s="102"/>
      <c r="J29" s="103"/>
    </row>
    <row r="30" spans="1:10" ht="50">
      <c r="A30" s="96" t="str">
        <f>Critères!$A29</f>
        <v>Multimédia</v>
      </c>
      <c r="B30" s="98">
        <v>27</v>
      </c>
      <c r="C30" s="98" t="str">
        <f>Critères!B29</f>
        <v>3.14</v>
      </c>
      <c r="D30" s="98" t="str">
        <f>Critères!C29</f>
        <v>AA</v>
      </c>
      <c r="E30" s="99" t="str">
        <f>Critères!D29</f>
        <v>Pour chaque média temporel synchronisé pré-enregistré qui dispose d’une piste de sous-titres synchronisés ou d’une audiodescription, les fonctionnalités de contrôle de ces alternatives sont-elles présentées au même niveau que les fonctionnalités principales ?</v>
      </c>
      <c r="F30" s="100" t="s">
        <v>13</v>
      </c>
      <c r="G30" s="101"/>
      <c r="H30" s="99"/>
      <c r="I30" s="102"/>
      <c r="J30" s="103"/>
    </row>
    <row r="31" spans="1:10" ht="40">
      <c r="A31" s="96" t="str">
        <f>Critères!$A30</f>
        <v>Multimédia</v>
      </c>
      <c r="B31" s="98">
        <v>28</v>
      </c>
      <c r="C31" s="98" t="str">
        <f>Critères!B30</f>
        <v>3.15</v>
      </c>
      <c r="D31" s="98" t="str">
        <f>Critères!C30</f>
        <v>AA</v>
      </c>
      <c r="E31" s="99" t="str">
        <f>Critères!D30</f>
        <v>Pour chaque fonctionnalité qui transmet, convertit ou enregistre un média temporel synchronisé pré-enregistré qui possède une piste de sous-titres synchronisés, à l’issue du processus, les sous-titres sont-ils correctement conservés ?</v>
      </c>
      <c r="F31" s="100" t="s">
        <v>13</v>
      </c>
      <c r="G31" s="101"/>
      <c r="H31" s="99"/>
      <c r="I31" s="102"/>
      <c r="J31" s="103"/>
    </row>
    <row r="32" spans="1:10" ht="40">
      <c r="A32" s="96" t="str">
        <f>Critères!$A31</f>
        <v>Multimédia</v>
      </c>
      <c r="B32" s="98">
        <v>29</v>
      </c>
      <c r="C32" s="98" t="str">
        <f>Critères!B31</f>
        <v>3.16</v>
      </c>
      <c r="D32" s="98" t="str">
        <f>Critères!C31</f>
        <v>AA</v>
      </c>
      <c r="E32" s="99" t="str">
        <f>Critères!D31</f>
        <v>Pour chaque fonctionnalité qui transmet, convertit ou enregistre un média temporel synchronisé pré-enregistré avec une audiodescription synchronisée, à l’issue du processus, l’audiodescription est-elle correctement conservée ?</v>
      </c>
      <c r="F32" s="100" t="s">
        <v>13</v>
      </c>
      <c r="G32" s="101"/>
      <c r="H32" s="99"/>
      <c r="I32" s="102"/>
      <c r="J32" s="103"/>
    </row>
    <row r="33" spans="1:10" ht="30">
      <c r="A33" s="96" t="str">
        <f>Critères!$A32</f>
        <v>Multimédia</v>
      </c>
      <c r="B33" s="98">
        <v>30</v>
      </c>
      <c r="C33" s="98" t="str">
        <f>Critères!B32</f>
        <v>3.17</v>
      </c>
      <c r="D33" s="98" t="str">
        <f>Critères!C32</f>
        <v>AA</v>
      </c>
      <c r="E33" s="99" t="str">
        <f>Critères!D32</f>
        <v>Pour chaque média temporel pré-enregistré, la présentation des sous-titres est-elle contrôlable par l’utilisateur (hors cas particuliers) ?</v>
      </c>
      <c r="F33" s="100" t="s">
        <v>13</v>
      </c>
      <c r="G33" s="101"/>
      <c r="H33" s="99"/>
      <c r="I33" s="102"/>
      <c r="J33" s="103"/>
    </row>
    <row r="34" spans="1:10" ht="30">
      <c r="A34" s="96" t="str">
        <f>Critères!$A33</f>
        <v>Multimédia</v>
      </c>
      <c r="B34" s="98">
        <v>31</v>
      </c>
      <c r="C34" s="98" t="str">
        <f>Critères!B33</f>
        <v>3.18</v>
      </c>
      <c r="D34" s="98" t="str">
        <f>Critères!C33</f>
        <v>AA</v>
      </c>
      <c r="E34" s="99" t="str">
        <f>Critères!D33</f>
        <v>Pour chaque média temporel synchronisé pré-enregistré qui possède des sous-titres de traduction synchronisés, ceux-ci peuvent-ils être vocalisés (hors cas particuliers) ?</v>
      </c>
      <c r="F34" s="100" t="s">
        <v>13</v>
      </c>
      <c r="G34" s="101"/>
      <c r="H34" s="99"/>
      <c r="I34" s="102"/>
      <c r="J34" s="103"/>
    </row>
    <row r="35" spans="1:10">
      <c r="A35" s="96" t="str">
        <f>Critères!$A34</f>
        <v>Tableau</v>
      </c>
      <c r="B35" s="98">
        <v>32</v>
      </c>
      <c r="C35" s="98" t="str">
        <f>Critères!B34</f>
        <v>4.1</v>
      </c>
      <c r="D35" s="98" t="str">
        <f>Critères!C34</f>
        <v>A</v>
      </c>
      <c r="E35" s="99" t="str">
        <f>Critères!D34</f>
        <v>Chaque tableau de données complexe a-t-il un résumé ?</v>
      </c>
      <c r="F35" s="100" t="s">
        <v>13</v>
      </c>
      <c r="G35" s="101"/>
      <c r="H35" s="99"/>
      <c r="I35" s="102"/>
      <c r="J35" s="103"/>
    </row>
    <row r="36" spans="1:10" ht="20">
      <c r="A36" s="96" t="str">
        <f>Critères!$A35</f>
        <v>Tableau</v>
      </c>
      <c r="B36" s="98">
        <v>33</v>
      </c>
      <c r="C36" s="98" t="str">
        <f>Critères!B35</f>
        <v>4.2</v>
      </c>
      <c r="D36" s="98" t="str">
        <f>Critères!C35</f>
        <v>A</v>
      </c>
      <c r="E36" s="99" t="str">
        <f>Critères!D35</f>
        <v>Pour chaque tableau de données complexe ayant un résumé, celui-ci est-il pertinent ?</v>
      </c>
      <c r="F36" s="100" t="s">
        <v>13</v>
      </c>
      <c r="G36" s="101"/>
      <c r="H36" s="99"/>
      <c r="I36" s="102"/>
      <c r="J36" s="103"/>
    </row>
    <row r="37" spans="1:10">
      <c r="A37" s="96" t="str">
        <f>Critères!$A36</f>
        <v>Tableau</v>
      </c>
      <c r="B37" s="98">
        <v>34</v>
      </c>
      <c r="C37" s="98" t="str">
        <f>Critères!B36</f>
        <v>4.3</v>
      </c>
      <c r="D37" s="98" t="str">
        <f>Critères!C36</f>
        <v>A</v>
      </c>
      <c r="E37" s="99" t="str">
        <f>Critères!D36</f>
        <v>Chaque tableau de données a-t-il un titre ?</v>
      </c>
      <c r="F37" s="100" t="s">
        <v>13</v>
      </c>
      <c r="G37" s="101"/>
      <c r="H37" s="99"/>
      <c r="I37" s="102"/>
      <c r="J37" s="103"/>
    </row>
    <row r="38" spans="1:10" ht="20">
      <c r="A38" s="96" t="str">
        <f>Critères!$A37</f>
        <v>Tableau</v>
      </c>
      <c r="B38" s="98">
        <v>35</v>
      </c>
      <c r="C38" s="98" t="str">
        <f>Critères!B37</f>
        <v>4.4</v>
      </c>
      <c r="D38" s="98" t="str">
        <f>Critères!C37</f>
        <v>A</v>
      </c>
      <c r="E38" s="99" t="str">
        <f>Critères!D37</f>
        <v>Pour chaque tableau de données ayant un titre, celui-ci est-il pertinent ?</v>
      </c>
      <c r="F38" s="100" t="s">
        <v>13</v>
      </c>
      <c r="G38" s="101"/>
      <c r="H38" s="99"/>
      <c r="I38" s="102"/>
      <c r="J38" s="103"/>
    </row>
    <row r="39" spans="1:10" ht="20">
      <c r="A39" s="96" t="str">
        <f>Critères!$A38</f>
        <v>Tableau</v>
      </c>
      <c r="B39" s="98">
        <v>36</v>
      </c>
      <c r="C39" s="98" t="str">
        <f>Critères!B38</f>
        <v>4.5</v>
      </c>
      <c r="D39" s="98" t="str">
        <f>Critères!C38</f>
        <v>A</v>
      </c>
      <c r="E39" s="99" t="str">
        <f>Critères!D38</f>
        <v>Pour chaque tableau de données, les entêtes de lignes et de colonnes sont-ils correctement reliés aux cellules de données ?</v>
      </c>
      <c r="F39" s="100" t="s">
        <v>13</v>
      </c>
      <c r="G39" s="101"/>
      <c r="H39" s="99"/>
      <c r="I39" s="102"/>
      <c r="J39" s="103"/>
    </row>
    <row r="40" spans="1:10" ht="20">
      <c r="A40" s="96" t="str">
        <f>Critères!$A39</f>
        <v>Composants intéractifs</v>
      </c>
      <c r="B40" s="98">
        <v>37</v>
      </c>
      <c r="C40" s="98" t="str">
        <f>Critères!B39</f>
        <v>5.1</v>
      </c>
      <c r="D40" s="98" t="str">
        <f>Critères!C39</f>
        <v>A</v>
      </c>
      <c r="E40" s="99" t="str">
        <f>Critères!D39</f>
        <v>Chaque composant d’interface est-il, si nécessaire, compatible avec les technologies d’assistance (hors cas particuliers) ?</v>
      </c>
      <c r="F40" s="100" t="s">
        <v>13</v>
      </c>
      <c r="G40" s="101"/>
      <c r="H40" s="99"/>
      <c r="I40" s="102"/>
      <c r="J40" s="103"/>
    </row>
    <row r="41" spans="1:10" ht="20">
      <c r="A41" s="96" t="str">
        <f>Critères!$A40</f>
        <v>Composants intéractifs</v>
      </c>
      <c r="B41" s="98">
        <v>38</v>
      </c>
      <c r="C41" s="98" t="str">
        <f>Critères!B40</f>
        <v>5.2</v>
      </c>
      <c r="D41" s="98" t="str">
        <f>Critères!C40</f>
        <v>A</v>
      </c>
      <c r="E41" s="99" t="str">
        <f>Critères!D40</f>
        <v>Chaque composant d’interface est-il contrôlable par le clavier et tout dispositif de pointage (hors cas particuliers) ?</v>
      </c>
      <c r="F41" s="100" t="s">
        <v>13</v>
      </c>
      <c r="G41" s="101"/>
      <c r="H41" s="99"/>
      <c r="I41" s="102"/>
      <c r="J41" s="103"/>
    </row>
    <row r="42" spans="1:10" ht="20">
      <c r="A42" s="96" t="str">
        <f>Critères!$A41</f>
        <v>Composants intéractifs</v>
      </c>
      <c r="B42" s="98">
        <v>39</v>
      </c>
      <c r="C42" s="98" t="str">
        <f>Critères!B41</f>
        <v>5.3</v>
      </c>
      <c r="D42" s="98" t="str">
        <f>Critères!C41</f>
        <v>A</v>
      </c>
      <c r="E42" s="99" t="str">
        <f>Critères!D41</f>
        <v>Chaque changement de contexte respecte-t-il une de ces conditions ?</v>
      </c>
      <c r="F42" s="100" t="s">
        <v>13</v>
      </c>
      <c r="G42" s="101"/>
      <c r="H42" s="99"/>
      <c r="I42" s="102"/>
      <c r="J42" s="103"/>
    </row>
    <row r="43" spans="1:10" ht="20">
      <c r="A43" s="96" t="str">
        <f>Critères!$A42</f>
        <v>Composants intéractifs</v>
      </c>
      <c r="B43" s="98">
        <v>40</v>
      </c>
      <c r="C43" s="98" t="str">
        <f>Critères!B42</f>
        <v>5.4</v>
      </c>
      <c r="D43" s="98" t="str">
        <f>Critères!C42</f>
        <v>AA</v>
      </c>
      <c r="E43" s="99" t="str">
        <f>Critères!D42</f>
        <v>Dans chaque écran, les messages de statut sont-ils correctement restitués par les technologies d’assistance ?</v>
      </c>
      <c r="F43" s="100" t="s">
        <v>13</v>
      </c>
      <c r="G43" s="101"/>
      <c r="H43" s="99"/>
      <c r="I43" s="104"/>
      <c r="J43" s="103"/>
    </row>
    <row r="44" spans="1:10" ht="20">
      <c r="A44" s="96" t="str">
        <f>Critères!$A43</f>
        <v>Composants intéractifs</v>
      </c>
      <c r="B44" s="98">
        <v>41</v>
      </c>
      <c r="C44" s="98" t="str">
        <f>Critères!B43</f>
        <v>5.5</v>
      </c>
      <c r="D44" s="98" t="str">
        <f>Critères!C43</f>
        <v>A</v>
      </c>
      <c r="E44" s="99" t="str">
        <f>Critères!D43</f>
        <v>Chaque état d’un contrôle à bascule présenté à l’utilisateur est-il perceptible ?</v>
      </c>
      <c r="F44" s="100" t="s">
        <v>13</v>
      </c>
      <c r="G44" s="101"/>
      <c r="H44" s="99"/>
      <c r="I44" s="102"/>
      <c r="J44" s="103"/>
    </row>
    <row r="45" spans="1:10" ht="20">
      <c r="A45" s="96" t="str">
        <f>Critères!$A44</f>
        <v>Eléments obligatoires</v>
      </c>
      <c r="B45" s="98">
        <v>42</v>
      </c>
      <c r="C45" s="98" t="str">
        <f>Critères!B44</f>
        <v>6.1</v>
      </c>
      <c r="D45" s="98" t="str">
        <f>Critères!C44</f>
        <v>A</v>
      </c>
      <c r="E45" s="99" t="str">
        <f>Critères!D44</f>
        <v>Dans chaque écran, les textes sont-ils restitués par les technologies d’assistance dans la langue principale de l’écran ?</v>
      </c>
      <c r="F45" s="100" t="s">
        <v>13</v>
      </c>
      <c r="G45" s="101"/>
      <c r="H45" s="99"/>
      <c r="I45" s="102"/>
      <c r="J45" s="103"/>
    </row>
    <row r="46" spans="1:10" ht="30">
      <c r="A46" s="96" t="str">
        <f>Critères!$A45</f>
        <v>Eléments obligatoires</v>
      </c>
      <c r="B46" s="98">
        <v>43</v>
      </c>
      <c r="C46" s="98" t="str">
        <f>Critères!B45</f>
        <v>6.2</v>
      </c>
      <c r="D46" s="98" t="str">
        <f>Critères!C45</f>
        <v>A</v>
      </c>
      <c r="E46" s="99" t="str">
        <f>Critères!D45</f>
        <v>Dans chaque écran, les éléments de l’interface ne doivent pas être utilisés uniquement à des fins de présentation. Cette règle est-elle respectée ?</v>
      </c>
      <c r="F46" s="100" t="s">
        <v>13</v>
      </c>
      <c r="G46" s="101"/>
      <c r="H46" s="99"/>
      <c r="I46" s="102"/>
      <c r="J46" s="103"/>
    </row>
    <row r="47" spans="1:10" ht="20">
      <c r="A47" s="96" t="str">
        <f>Critères!$A46</f>
        <v>Structuration</v>
      </c>
      <c r="B47" s="98">
        <v>44</v>
      </c>
      <c r="C47" s="98" t="str">
        <f>Critères!B46</f>
        <v>7.1</v>
      </c>
      <c r="D47" s="98" t="str">
        <f>Critères!C46</f>
        <v>A</v>
      </c>
      <c r="E47" s="99" t="str">
        <f>Critères!D46</f>
        <v>Dans chaque écran, l’information est-elle structurée par l’utilisation appropriée de titres ?</v>
      </c>
      <c r="F47" s="100" t="s">
        <v>13</v>
      </c>
      <c r="G47" s="101"/>
      <c r="H47" s="99"/>
      <c r="I47" s="102"/>
      <c r="J47" s="103"/>
    </row>
    <row r="48" spans="1:10" ht="20">
      <c r="A48" s="96" t="str">
        <f>Critères!$A47</f>
        <v>Structuration</v>
      </c>
      <c r="B48" s="98">
        <v>45</v>
      </c>
      <c r="C48" s="98" t="str">
        <f>Critères!B47</f>
        <v>7.2</v>
      </c>
      <c r="D48" s="98" t="str">
        <f>Critères!C47</f>
        <v>A</v>
      </c>
      <c r="E48" s="99" t="str">
        <f>Critères!D47</f>
        <v>Dans chaque écran, chaque liste est-elle correctement structurée ?</v>
      </c>
      <c r="F48" s="100" t="s">
        <v>13</v>
      </c>
      <c r="G48" s="101"/>
      <c r="H48" s="99"/>
      <c r="I48" s="102"/>
      <c r="J48" s="103"/>
    </row>
    <row r="49" spans="1:10" ht="20">
      <c r="A49" s="96" t="str">
        <f>Critères!$A48</f>
        <v>Présentation</v>
      </c>
      <c r="B49" s="98">
        <v>46</v>
      </c>
      <c r="C49" s="98" t="str">
        <f>Critères!B48</f>
        <v>8.1</v>
      </c>
      <c r="D49" s="98" t="str">
        <f>Critères!C48</f>
        <v>A</v>
      </c>
      <c r="E49" s="99" t="str">
        <f>Critères!D48</f>
        <v>Dans chaque écran, le contenu visible porteur d’information est-il accessible aux technologies d’assistance ?</v>
      </c>
      <c r="F49" s="100" t="s">
        <v>13</v>
      </c>
      <c r="G49" s="101"/>
      <c r="H49" s="99"/>
      <c r="I49" s="102"/>
      <c r="J49" s="103"/>
    </row>
    <row r="50" spans="1:10" ht="20">
      <c r="A50" s="96" t="str">
        <f>Critères!$A49</f>
        <v>Présentation</v>
      </c>
      <c r="B50" s="98">
        <v>47</v>
      </c>
      <c r="C50" s="98" t="str">
        <f>Critères!B49</f>
        <v>8.2</v>
      </c>
      <c r="D50" s="98" t="str">
        <f>Critères!C49</f>
        <v>AA</v>
      </c>
      <c r="E50" s="99" t="str">
        <f>Critères!D49</f>
        <v>Dans chaque écran, l’utilisateur peut-il augmenter la taille des caractères de 200% au moins (hors cas particuliers) ?</v>
      </c>
      <c r="F50" s="100" t="s">
        <v>13</v>
      </c>
      <c r="G50" s="101"/>
      <c r="H50" s="99"/>
      <c r="I50" s="102"/>
      <c r="J50" s="103"/>
    </row>
    <row r="51" spans="1:10" ht="40">
      <c r="A51" s="96" t="str">
        <f>Critères!$A50</f>
        <v>Présentation</v>
      </c>
      <c r="B51" s="98">
        <v>48</v>
      </c>
      <c r="C51" s="98" t="str">
        <f>Critères!B50</f>
        <v>8.3</v>
      </c>
      <c r="D51" s="98" t="str">
        <f>Critères!C50</f>
        <v>A</v>
      </c>
      <c r="E51" s="99" t="str">
        <f>Critères!D50</f>
        <v>Dans chaque écran, chaque composant en environnement de texte dont la nature n’est pas évidente a-t-il un rapport de contraste supérieur ou égal à 3:1 par rapport au texte environnant ?</v>
      </c>
      <c r="F51" s="100" t="s">
        <v>13</v>
      </c>
      <c r="G51" s="101"/>
      <c r="H51" s="99"/>
      <c r="I51" s="102"/>
      <c r="J51" s="103"/>
    </row>
    <row r="52" spans="1:10" ht="40">
      <c r="A52" s="96" t="str">
        <f>Critères!$A51</f>
        <v>Présentation</v>
      </c>
      <c r="B52" s="98">
        <v>49</v>
      </c>
      <c r="C52" s="98" t="str">
        <f>Critères!B51</f>
        <v>8.4</v>
      </c>
      <c r="D52" s="98" t="str">
        <f>Critères!C51</f>
        <v>A</v>
      </c>
      <c r="E52" s="99" t="str">
        <f>Critères!D51</f>
        <v>Dans chaque écran, pour chaque composant en environnement de texte dont la nature n’est pas évidente, une indication autre que la couleur permet-elle de signaler la prise de focus et le survol à la souris ?</v>
      </c>
      <c r="F52" s="100" t="s">
        <v>13</v>
      </c>
      <c r="G52" s="101"/>
      <c r="H52" s="99"/>
      <c r="I52" s="102"/>
      <c r="J52" s="103"/>
    </row>
    <row r="53" spans="1:10" ht="20">
      <c r="A53" s="96" t="str">
        <f>Critères!$A52</f>
        <v>Présentation</v>
      </c>
      <c r="B53" s="98">
        <v>50</v>
      </c>
      <c r="C53" s="98" t="str">
        <f>Critères!B52</f>
        <v>8.5</v>
      </c>
      <c r="D53" s="98" t="str">
        <f>Critères!C52</f>
        <v>A</v>
      </c>
      <c r="E53" s="99" t="str">
        <f>Critères!D52</f>
        <v>Dans chaque écran, pour chaque élément recevant le focus, la prise de focus est-elle visible ?</v>
      </c>
      <c r="F53" s="100" t="s">
        <v>13</v>
      </c>
      <c r="G53" s="101"/>
      <c r="H53" s="99"/>
      <c r="I53" s="102"/>
      <c r="J53" s="103"/>
    </row>
    <row r="54" spans="1:10" ht="30">
      <c r="A54" s="96" t="str">
        <f>Critères!$A53</f>
        <v>Présentation</v>
      </c>
      <c r="B54" s="98">
        <v>51</v>
      </c>
      <c r="C54" s="98" t="str">
        <f>Critères!B53</f>
        <v>8.6</v>
      </c>
      <c r="D54" s="98" t="str">
        <f>Critères!C53</f>
        <v>A</v>
      </c>
      <c r="E54" s="99" t="str">
        <f>Critères!D53</f>
        <v>Dans chaque écran, l’information ne doit pas être donnée uniquement par la forme, taille ou position. Cette règle est-elle respectée ?</v>
      </c>
      <c r="F54" s="100" t="s">
        <v>13</v>
      </c>
      <c r="G54" s="101"/>
      <c r="H54" s="99"/>
      <c r="I54" s="102"/>
      <c r="J54" s="103"/>
    </row>
    <row r="55" spans="1:10" ht="30">
      <c r="A55" s="96" t="str">
        <f>Critères!$A54</f>
        <v>Présentation</v>
      </c>
      <c r="B55" s="98">
        <v>52</v>
      </c>
      <c r="C55" s="98" t="str">
        <f>Critères!B54</f>
        <v>8.7</v>
      </c>
      <c r="D55" s="98" t="str">
        <f>Critères!C54</f>
        <v>AA</v>
      </c>
      <c r="E55" s="99" t="str">
        <f>Critères!D54</f>
        <v>Dans chaque écran, les contenus additionnels apparaissant à la prise de focus ou au survol d’un composant d’interface sont-ils contrôlables par l’utilisateur (hors cas particuliers) ?</v>
      </c>
      <c r="F55" s="100" t="s">
        <v>13</v>
      </c>
      <c r="G55" s="101"/>
      <c r="H55" s="99"/>
      <c r="I55" s="102"/>
      <c r="J55" s="103"/>
    </row>
    <row r="56" spans="1:10">
      <c r="A56" s="96" t="str">
        <f>Critères!$A55</f>
        <v>Formulaires</v>
      </c>
      <c r="B56" s="98">
        <v>53</v>
      </c>
      <c r="C56" s="98" t="str">
        <f>Critères!B55</f>
        <v>9.1</v>
      </c>
      <c r="D56" s="98" t="str">
        <f>Critères!C55</f>
        <v>A</v>
      </c>
      <c r="E56" s="99" t="str">
        <f>Critères!D55</f>
        <v>Chaque champ de formulaire a-t-il une étiquette visible ?</v>
      </c>
      <c r="F56" s="100" t="s">
        <v>13</v>
      </c>
      <c r="G56" s="101"/>
      <c r="H56" s="99"/>
      <c r="I56" s="102"/>
      <c r="J56" s="103"/>
    </row>
    <row r="57" spans="1:10" ht="20">
      <c r="A57" s="96" t="str">
        <f>Critères!$A56</f>
        <v>Formulaires</v>
      </c>
      <c r="B57" s="98">
        <v>54</v>
      </c>
      <c r="C57" s="98" t="str">
        <f>Critères!B56</f>
        <v>9.2</v>
      </c>
      <c r="D57" s="98" t="str">
        <f>Critères!C56</f>
        <v>A</v>
      </c>
      <c r="E57" s="99" t="str">
        <f>Critères!D56</f>
        <v>Chaque champ de formulaire a-t-il une étiquette accessible aux technologies d’assistance ?</v>
      </c>
      <c r="F57" s="100" t="s">
        <v>13</v>
      </c>
      <c r="G57" s="101"/>
      <c r="H57" s="99"/>
      <c r="I57" s="102"/>
      <c r="J57" s="103"/>
    </row>
    <row r="58" spans="1:10" ht="20">
      <c r="A58" s="96" t="str">
        <f>Critères!$A57</f>
        <v>Formulaires</v>
      </c>
      <c r="B58" s="98">
        <v>55</v>
      </c>
      <c r="C58" s="98" t="str">
        <f>Critères!B57</f>
        <v>9.3</v>
      </c>
      <c r="D58" s="98" t="str">
        <f>Critères!C57</f>
        <v>A</v>
      </c>
      <c r="E58" s="99" t="str">
        <f>Critères!D57</f>
        <v>Chaque étiquette associée à un champ de formulaire est-elle pertinente ?</v>
      </c>
      <c r="F58" s="100" t="s">
        <v>13</v>
      </c>
      <c r="G58" s="101"/>
      <c r="H58" s="99"/>
      <c r="I58" s="102"/>
      <c r="J58" s="103"/>
    </row>
    <row r="59" spans="1:10" ht="20">
      <c r="A59" s="96" t="str">
        <f>Critères!$A58</f>
        <v>Formulaires</v>
      </c>
      <c r="B59" s="98">
        <v>56</v>
      </c>
      <c r="C59" s="98" t="str">
        <f>Critères!B58</f>
        <v>9.4</v>
      </c>
      <c r="D59" s="98" t="str">
        <f>Critères!C58</f>
        <v>A</v>
      </c>
      <c r="E59" s="99" t="str">
        <f>Critères!D58</f>
        <v>Chaque étiquette de champ et son champ associé sont-ils accolés ?</v>
      </c>
      <c r="F59" s="100" t="s">
        <v>13</v>
      </c>
      <c r="G59" s="101"/>
      <c r="H59" s="99"/>
      <c r="I59" s="102"/>
      <c r="J59" s="103"/>
    </row>
    <row r="60" spans="1:10" ht="20">
      <c r="A60" s="96" t="str">
        <f>Critères!$A59</f>
        <v>Formulaires</v>
      </c>
      <c r="B60" s="98">
        <v>57</v>
      </c>
      <c r="C60" s="98" t="str">
        <f>Critères!B59</f>
        <v>9.5</v>
      </c>
      <c r="D60" s="98" t="str">
        <f>Critères!C59</f>
        <v>A</v>
      </c>
      <c r="E60" s="99" t="str">
        <f>Critères!D59</f>
        <v>Dans chaque formulaire, l’intitulé de chaque bouton est-il pertinent ?</v>
      </c>
      <c r="F60" s="100" t="s">
        <v>13</v>
      </c>
      <c r="G60" s="101"/>
      <c r="H60" s="99"/>
      <c r="I60" s="102"/>
      <c r="J60" s="103"/>
    </row>
    <row r="61" spans="1:10" ht="20">
      <c r="A61" s="96" t="str">
        <f>Critères!$A60</f>
        <v>Formulaires</v>
      </c>
      <c r="B61" s="98">
        <v>58</v>
      </c>
      <c r="C61" s="98" t="str">
        <f>Critères!B60</f>
        <v>9.6</v>
      </c>
      <c r="D61" s="98" t="str">
        <f>Critères!C60</f>
        <v>A</v>
      </c>
      <c r="E61" s="99" t="str">
        <f>Critères!D60</f>
        <v>Dans chaque formulaire, les champs de même nature sont-ils identifiés, si nécessaire ?</v>
      </c>
      <c r="F61" s="100" t="s">
        <v>13</v>
      </c>
      <c r="G61" s="101"/>
      <c r="H61" s="99"/>
      <c r="I61" s="102"/>
      <c r="J61" s="103"/>
    </row>
    <row r="62" spans="1:10" ht="20">
      <c r="A62" s="96" t="str">
        <f>Critères!$A61</f>
        <v>Formulaires</v>
      </c>
      <c r="B62" s="98">
        <v>59</v>
      </c>
      <c r="C62" s="98" t="str">
        <f>Critères!B61</f>
        <v>9.7</v>
      </c>
      <c r="D62" s="98" t="str">
        <f>Critères!C61</f>
        <v>A</v>
      </c>
      <c r="E62" s="99" t="str">
        <f>Critères!D61</f>
        <v>Les champs de formulaire obligatoires sont-ils correctement identifiés (hors cas particuliers) ?</v>
      </c>
      <c r="F62" s="100" t="s">
        <v>13</v>
      </c>
      <c r="G62" s="101"/>
      <c r="H62" s="99"/>
      <c r="I62" s="102"/>
      <c r="J62" s="103"/>
    </row>
    <row r="63" spans="1:10" ht="30">
      <c r="A63" s="96" t="str">
        <f>Critères!$A62</f>
        <v>Formulaires</v>
      </c>
      <c r="B63" s="98">
        <v>60</v>
      </c>
      <c r="C63" s="98" t="str">
        <f>Critères!B62</f>
        <v>9.8</v>
      </c>
      <c r="D63" s="98" t="str">
        <f>Critères!C62</f>
        <v>A</v>
      </c>
      <c r="E63" s="99" t="str">
        <f>Critères!D62</f>
        <v>Pour chaque champ de formulaire qui attend un type de données et/ou un format spécifique, l’information correspondante est-elle disponible ?</v>
      </c>
      <c r="F63" s="100" t="s">
        <v>13</v>
      </c>
      <c r="G63" s="101"/>
      <c r="H63" s="99"/>
      <c r="I63" s="102"/>
      <c r="J63" s="103"/>
    </row>
    <row r="64" spans="1:10" ht="20">
      <c r="A64" s="96" t="str">
        <f>Critères!$A63</f>
        <v>Formulaires</v>
      </c>
      <c r="B64" s="98">
        <v>61</v>
      </c>
      <c r="C64" s="98" t="str">
        <f>Critères!B63</f>
        <v>9.9</v>
      </c>
      <c r="D64" s="98" t="str">
        <f>Critères!C63</f>
        <v>A</v>
      </c>
      <c r="E64" s="99" t="str">
        <f>Critères!D63</f>
        <v>Dans chaque formulaire, les erreurs de saisie sont-elles accessibles ?</v>
      </c>
      <c r="F64" s="100" t="s">
        <v>13</v>
      </c>
      <c r="G64" s="101"/>
      <c r="H64" s="99"/>
      <c r="I64" s="102"/>
      <c r="J64" s="103"/>
    </row>
    <row r="65" spans="1:10" ht="30">
      <c r="A65" s="96" t="str">
        <f>Critères!$A64</f>
        <v>Formulaires</v>
      </c>
      <c r="B65" s="98">
        <v>62</v>
      </c>
      <c r="C65" s="98" t="str">
        <f>Critères!B64</f>
        <v>9.10</v>
      </c>
      <c r="D65" s="98" t="str">
        <f>Critères!C64</f>
        <v>AA</v>
      </c>
      <c r="E65" s="99" t="str">
        <f>Critères!D64</f>
        <v>Dans chaque formulaire, le contrôle de saisie est-il accompagné, si nécessaire, de suggestions des types, formats de données ou valeurs attendus ?</v>
      </c>
      <c r="F65" s="100" t="s">
        <v>13</v>
      </c>
      <c r="G65" s="101"/>
      <c r="H65" s="99"/>
      <c r="I65" s="102"/>
      <c r="J65" s="103"/>
    </row>
    <row r="66" spans="1:10" ht="50">
      <c r="A66" s="96" t="str">
        <f>Critères!$A65</f>
        <v>Formulaires</v>
      </c>
      <c r="B66" s="98">
        <v>63</v>
      </c>
      <c r="C66" s="98" t="str">
        <f>Critères!B65</f>
        <v>9.11</v>
      </c>
      <c r="D66" s="98" t="str">
        <f>Critères!C65</f>
        <v>AA</v>
      </c>
      <c r="E66" s="99" t="str">
        <f>Critères!D65</f>
        <v>Pour chaque formulaire qui modifie ou supprime des données, ou qui transmet des réponses à un test ou à un examen, ou dont la validation a des conséquences financières ou juridiques, les données saisies peuvent-elles être modifiées, mises à jour ou récupérées par l’utilisateur ?</v>
      </c>
      <c r="F66" s="100" t="s">
        <v>13</v>
      </c>
      <c r="G66" s="101"/>
      <c r="H66" s="99"/>
      <c r="I66" s="102"/>
      <c r="J66" s="103"/>
    </row>
    <row r="67" spans="1:10" ht="20">
      <c r="A67" s="96" t="str">
        <f>Critères!$A66</f>
        <v>Formulaires</v>
      </c>
      <c r="B67" s="98">
        <v>64</v>
      </c>
      <c r="C67" s="98" t="str">
        <f>Critères!B66</f>
        <v>9.12</v>
      </c>
      <c r="D67" s="98" t="str">
        <f>Critères!C66</f>
        <v>AA</v>
      </c>
      <c r="E67" s="99" t="str">
        <f>Critères!D66</f>
        <v>Pour chaque champ qui attend une donnée personnelle de l’utilisateur, la saisie est-elle facilitée ?</v>
      </c>
      <c r="F67" s="100" t="s">
        <v>13</v>
      </c>
      <c r="G67" s="101"/>
      <c r="H67" s="99"/>
      <c r="I67" s="102"/>
      <c r="J67" s="103"/>
    </row>
    <row r="68" spans="1:10" ht="20">
      <c r="A68" s="96" t="str">
        <f>Critères!$A67</f>
        <v>Navigation</v>
      </c>
      <c r="B68" s="98">
        <v>65</v>
      </c>
      <c r="C68" s="98" t="str">
        <f>Critères!B67</f>
        <v>10.1</v>
      </c>
      <c r="D68" s="98" t="str">
        <f>Critères!C67</f>
        <v>A</v>
      </c>
      <c r="E68" s="99" t="str">
        <f>Critères!D67</f>
        <v>Dans chaque écran, l’ordre de tabulation au clavier est-il cohérent ?</v>
      </c>
      <c r="F68" s="100" t="s">
        <v>13</v>
      </c>
      <c r="G68" s="101"/>
      <c r="H68" s="99"/>
      <c r="I68" s="102"/>
      <c r="J68" s="103"/>
    </row>
    <row r="69" spans="1:10" ht="20">
      <c r="A69" s="96" t="str">
        <f>Critères!$A68</f>
        <v>Navigation</v>
      </c>
      <c r="B69" s="98">
        <v>66</v>
      </c>
      <c r="C69" s="98" t="str">
        <f>Critères!B68</f>
        <v>10.2</v>
      </c>
      <c r="D69" s="98" t="str">
        <f>Critères!C68</f>
        <v>A</v>
      </c>
      <c r="E69" s="99" t="str">
        <f>Critères!D68</f>
        <v>Dans chaque écran, l’ordre de restitution par les technologies d’assistance est-il cohérent ?</v>
      </c>
      <c r="F69" s="100" t="s">
        <v>13</v>
      </c>
      <c r="G69" s="101"/>
      <c r="H69" s="99"/>
      <c r="I69" s="102"/>
      <c r="J69" s="103"/>
    </row>
    <row r="70" spans="1:10" ht="20">
      <c r="A70" s="96" t="str">
        <f>Critères!$A69</f>
        <v>Navigation</v>
      </c>
      <c r="B70" s="98">
        <v>67</v>
      </c>
      <c r="C70" s="98" t="str">
        <f>Critères!B69</f>
        <v>10.3</v>
      </c>
      <c r="D70" s="98" t="str">
        <f>Critères!C69</f>
        <v>A</v>
      </c>
      <c r="E70" s="99" t="str">
        <f>Critères!D69</f>
        <v>Dans chaque écran, la navigation ne doit pas contenir de piège au clavier. Cette règle est-elle respectée ?</v>
      </c>
      <c r="F70" s="100" t="s">
        <v>13</v>
      </c>
      <c r="G70" s="101"/>
      <c r="H70" s="99"/>
      <c r="I70" s="102"/>
      <c r="J70" s="103"/>
    </row>
    <row r="71" spans="1:10" ht="30">
      <c r="A71" s="96" t="str">
        <f>Critères!$A70</f>
        <v>Navigation</v>
      </c>
      <c r="B71" s="98">
        <v>68</v>
      </c>
      <c r="C71" s="98" t="str">
        <f>Critères!B70</f>
        <v>10.4</v>
      </c>
      <c r="D71" s="98" t="str">
        <f>Critères!C70</f>
        <v>A</v>
      </c>
      <c r="E71" s="99" t="str">
        <f>Critères!D70</f>
        <v>Dans chaque écran, les raccourcis clavier n’utilisant qu’une seule touche (lettre minuscule ou majuscule, ponctuation, chiffre ou symbole) sont-ils contrôlables par l’utilisateur ?</v>
      </c>
      <c r="F71" s="100" t="s">
        <v>13</v>
      </c>
      <c r="G71" s="101"/>
      <c r="H71" s="99"/>
      <c r="I71" s="102"/>
      <c r="J71" s="103"/>
    </row>
    <row r="72" spans="1:10" ht="20">
      <c r="A72" s="96" t="str">
        <f>Critères!$A71</f>
        <v>Consultation</v>
      </c>
      <c r="B72" s="98">
        <v>69</v>
      </c>
      <c r="C72" s="98" t="str">
        <f>Critères!B71</f>
        <v>11.1</v>
      </c>
      <c r="D72" s="98" t="str">
        <f>Critères!C71</f>
        <v>A</v>
      </c>
      <c r="E72" s="99" t="str">
        <f>Critères!D71</f>
        <v>Pour chaque écran, l’utilisateur a-t-il le contrôle de chaque limite de temps modifiant le contenu (hors cas particuliers) ?</v>
      </c>
      <c r="F72" s="100" t="s">
        <v>13</v>
      </c>
      <c r="G72" s="101"/>
      <c r="H72" s="99"/>
      <c r="I72" s="102"/>
      <c r="J72" s="103"/>
    </row>
    <row r="73" spans="1:10" ht="20">
      <c r="A73" s="96" t="str">
        <f>Critères!$A72</f>
        <v>Consultation</v>
      </c>
      <c r="B73" s="98">
        <v>70</v>
      </c>
      <c r="C73" s="98" t="str">
        <f>Critères!B72</f>
        <v>11.2</v>
      </c>
      <c r="D73" s="98" t="str">
        <f>Critères!C72</f>
        <v>A</v>
      </c>
      <c r="E73" s="99" t="str">
        <f>Critères!D72</f>
        <v>Pour chaque écran, chaque procédé limitant le temps d’une session peut-il être arrêté ou supprimé (hors cas particuliers) ?</v>
      </c>
      <c r="F73" s="100" t="s">
        <v>13</v>
      </c>
      <c r="G73" s="101"/>
      <c r="H73" s="99"/>
      <c r="I73" s="102"/>
      <c r="J73" s="103"/>
    </row>
    <row r="74" spans="1:10" ht="30">
      <c r="A74" s="96" t="str">
        <f>Critères!$A73</f>
        <v>Consultation</v>
      </c>
      <c r="B74" s="98">
        <v>71</v>
      </c>
      <c r="C74" s="98" t="str">
        <f>Critères!B73</f>
        <v>11.3</v>
      </c>
      <c r="D74" s="98" t="str">
        <f>Critères!C73</f>
        <v>A</v>
      </c>
      <c r="E74" s="99" t="str">
        <f>Critères!D73</f>
        <v>Dans chaque écran, chaque document bureautique en téléchargement possède-t-il, si nécessaire, une version accessible (hors cas particuliers) ?</v>
      </c>
      <c r="F74" s="100" t="s">
        <v>13</v>
      </c>
      <c r="G74" s="101"/>
      <c r="H74" s="99"/>
      <c r="I74" s="102"/>
      <c r="J74" s="103"/>
    </row>
    <row r="75" spans="1:10" ht="30">
      <c r="A75" s="96" t="str">
        <f>Critères!$A74</f>
        <v>Consultation</v>
      </c>
      <c r="B75" s="98">
        <v>72</v>
      </c>
      <c r="C75" s="98" t="str">
        <f>Critères!B74</f>
        <v>11.4</v>
      </c>
      <c r="D75" s="98" t="str">
        <f>Critères!C74</f>
        <v>A</v>
      </c>
      <c r="E75" s="99" t="str">
        <f>Critères!D74</f>
        <v>Pour chaque document bureautique ayant une version accessible, cette version offre-t-elle la même information (hors cas particuliers) ?</v>
      </c>
      <c r="F75" s="100" t="s">
        <v>13</v>
      </c>
      <c r="G75" s="101"/>
      <c r="H75" s="99"/>
      <c r="I75" s="102"/>
      <c r="J75" s="103"/>
    </row>
    <row r="76" spans="1:10" ht="20">
      <c r="A76" s="96" t="str">
        <f>Critères!$A75</f>
        <v>Consultation</v>
      </c>
      <c r="B76" s="98">
        <v>73</v>
      </c>
      <c r="C76" s="98" t="str">
        <f>Critères!B75</f>
        <v>11.5</v>
      </c>
      <c r="D76" s="98" t="str">
        <f>Critères!C75</f>
        <v>A</v>
      </c>
      <c r="E76" s="99" t="str">
        <f>Critères!D75</f>
        <v>Dans chaque écran, chaque contenu cryptique (art ASCII, émoticon, syntaxe cryptique) a-t-il une alternative ?</v>
      </c>
      <c r="F76" s="100" t="s">
        <v>13</v>
      </c>
      <c r="G76" s="101"/>
      <c r="H76" s="99"/>
      <c r="I76" s="102"/>
      <c r="J76" s="103"/>
    </row>
    <row r="77" spans="1:10" ht="30">
      <c r="A77" s="96" t="str">
        <f>Critères!$A76</f>
        <v>Consultation</v>
      </c>
      <c r="B77" s="98">
        <v>74</v>
      </c>
      <c r="C77" s="98" t="str">
        <f>Critères!B76</f>
        <v>11.6</v>
      </c>
      <c r="D77" s="98" t="str">
        <f>Critères!C76</f>
        <v>A</v>
      </c>
      <c r="E77" s="99" t="str">
        <f>Critères!D76</f>
        <v>Dans chaque écran, pour chaque contenu cryptique (art ASCII, émoticône, syntaxe cryptique) ayant une alternative, cette alternative est-elle pertinente ?</v>
      </c>
      <c r="F77" s="100" t="s">
        <v>13</v>
      </c>
      <c r="G77" s="101"/>
      <c r="H77" s="99"/>
      <c r="I77" s="102"/>
      <c r="J77" s="103"/>
    </row>
    <row r="78" spans="1:10" ht="20">
      <c r="A78" s="96" t="str">
        <f>Critères!$A77</f>
        <v>Consultation</v>
      </c>
      <c r="B78" s="98">
        <v>75</v>
      </c>
      <c r="C78" s="98" t="str">
        <f>Critères!B77</f>
        <v>11.7</v>
      </c>
      <c r="D78" s="98" t="str">
        <f>Critères!C77</f>
        <v>A</v>
      </c>
      <c r="E78" s="99" t="str">
        <f>Critères!D77</f>
        <v>Dans chaque écran, les changements brusques de luminosité ou les effets de flash sont-ils correctement utilisés ?</v>
      </c>
      <c r="F78" s="100" t="s">
        <v>13</v>
      </c>
      <c r="G78" s="101"/>
      <c r="H78" s="99"/>
      <c r="I78" s="102"/>
      <c r="J78" s="103"/>
    </row>
    <row r="79" spans="1:10" ht="20">
      <c r="A79" s="96" t="str">
        <f>Critères!$A78</f>
        <v>Consultation</v>
      </c>
      <c r="B79" s="98">
        <v>76</v>
      </c>
      <c r="C79" s="98" t="str">
        <f>Critères!B78</f>
        <v>11.8</v>
      </c>
      <c r="D79" s="98" t="str">
        <f>Critères!C78</f>
        <v>A</v>
      </c>
      <c r="E79" s="99" t="str">
        <f>Critères!D78</f>
        <v>Dans chaque écran, chaque contenu en mouvement ou clignotant est-il contrôlable par l’utilisateur ?</v>
      </c>
      <c r="F79" s="100" t="s">
        <v>13</v>
      </c>
      <c r="G79" s="101"/>
      <c r="H79" s="99"/>
      <c r="I79" s="102"/>
      <c r="J79" s="103"/>
    </row>
    <row r="80" spans="1:10" ht="30">
      <c r="A80" s="96" t="str">
        <f>Critères!$A79</f>
        <v>Consultation</v>
      </c>
      <c r="B80" s="98">
        <v>77</v>
      </c>
      <c r="C80" s="98" t="str">
        <f>Critères!B79</f>
        <v>11.9</v>
      </c>
      <c r="D80" s="98" t="str">
        <f>Critères!C79</f>
        <v>AA</v>
      </c>
      <c r="E80" s="99" t="str">
        <f>Critères!D79</f>
        <v>Dans chaque écran, le contenu proposé est-il consultable quelle que soit l’orientation de l’écran (portrait ou paysage) (hors cas particuliers) ?</v>
      </c>
      <c r="F80" s="100" t="s">
        <v>13</v>
      </c>
      <c r="G80" s="101"/>
      <c r="H80" s="99"/>
      <c r="I80" s="102"/>
      <c r="J80" s="103"/>
    </row>
    <row r="81" spans="1:10" ht="30">
      <c r="A81" s="96" t="str">
        <f>Critères!$A80</f>
        <v>Consultation</v>
      </c>
      <c r="B81" s="98">
        <v>78</v>
      </c>
      <c r="C81" s="98" t="str">
        <f>Critères!B80</f>
        <v>11.10</v>
      </c>
      <c r="D81" s="98" t="str">
        <f>Critères!C80</f>
        <v>A</v>
      </c>
      <c r="E81" s="99" t="str">
        <f>Critères!D80</f>
        <v>Dans chaque écran, les fonctionnalités activables au moyen d’un geste complexe sont-elles activables au moyen d’un geste simple (hors cas particuliers) ?</v>
      </c>
      <c r="F81" s="100" t="s">
        <v>13</v>
      </c>
      <c r="G81" s="101"/>
      <c r="H81" s="99"/>
      <c r="I81" s="102"/>
      <c r="J81" s="103"/>
    </row>
    <row r="82" spans="1:10" ht="40">
      <c r="A82" s="96" t="str">
        <f>Critères!$A81</f>
        <v>Consultation</v>
      </c>
      <c r="B82" s="98">
        <v>79</v>
      </c>
      <c r="C82" s="98" t="str">
        <f>Critères!B81</f>
        <v>11.11</v>
      </c>
      <c r="D82" s="98" t="str">
        <f>Critères!C81</f>
        <v>A</v>
      </c>
      <c r="E82" s="99" t="str">
        <f>Critères!D81</f>
        <v>Dans chaque écran, les fonctionnalités activables par la réalisation d’actions simultanées sont-elles activables au moyen d’une action unique. Cette règle est-elle respectée (hors cas particuliers) ?</v>
      </c>
      <c r="F82" s="100" t="s">
        <v>13</v>
      </c>
      <c r="G82" s="101"/>
      <c r="H82" s="99"/>
      <c r="I82" s="102"/>
      <c r="J82" s="103"/>
    </row>
    <row r="83" spans="1:10" ht="30">
      <c r="A83" s="96" t="str">
        <f>Critères!$A82</f>
        <v>Consultation</v>
      </c>
      <c r="B83" s="98">
        <v>80</v>
      </c>
      <c r="C83" s="98" t="str">
        <f>Critères!B82</f>
        <v>11.12</v>
      </c>
      <c r="D83" s="98" t="str">
        <f>Critères!C82</f>
        <v>A</v>
      </c>
      <c r="E83" s="99" t="str">
        <f>Critères!D82</f>
        <v>Dans chaque écran, les actions déclenchées au moyen d’un dispositif de pointage sur un point unique de l’écran peuvent-elles faire l’objet d’une annulation (hors cas particuliers) ?</v>
      </c>
      <c r="F83" s="100" t="s">
        <v>13</v>
      </c>
      <c r="G83" s="101"/>
      <c r="H83" s="99"/>
      <c r="I83" s="102"/>
      <c r="J83" s="103"/>
    </row>
    <row r="84" spans="1:10" ht="30">
      <c r="A84" s="96" t="str">
        <f>Critères!$A83</f>
        <v>Consultation</v>
      </c>
      <c r="B84" s="98">
        <v>81</v>
      </c>
      <c r="C84" s="98" t="str">
        <f>Critères!B83</f>
        <v>11.13</v>
      </c>
      <c r="D84" s="98" t="str">
        <f>Critères!C83</f>
        <v>A</v>
      </c>
      <c r="E84" s="99" t="str">
        <f>Critères!D83</f>
        <v>Dans chaque écran, les fonctionnalités qui impliquent un mouvement de l’appareil ou vers l’appareil peuvent-elles être satisfaites de manière alternative (hors cas particuliers) ?</v>
      </c>
      <c r="F84" s="100" t="s">
        <v>13</v>
      </c>
      <c r="G84" s="101"/>
      <c r="H84" s="99"/>
      <c r="I84" s="102"/>
      <c r="J84" s="103"/>
    </row>
    <row r="85" spans="1:10" ht="40">
      <c r="A85" s="96" t="str">
        <f>Critères!$A84</f>
        <v>Consultation</v>
      </c>
      <c r="B85" s="98">
        <v>82</v>
      </c>
      <c r="C85" s="98" t="str">
        <f>Critères!B84</f>
        <v>11.14</v>
      </c>
      <c r="D85" s="98" t="str">
        <f>Critères!C84</f>
        <v>AA</v>
      </c>
      <c r="E85" s="99" t="str">
        <f>Critères!D84</f>
        <v>Pour chaque fonctionnalité de conversion d’un document, les informations relatives à l’accessibilité disponibles dans le document source sont-elles conservées dans le document de destination (hors cas particuliers) ?</v>
      </c>
      <c r="F85" s="100" t="s">
        <v>13</v>
      </c>
      <c r="G85" s="101"/>
      <c r="H85" s="99"/>
      <c r="I85" s="102"/>
      <c r="J85" s="103"/>
    </row>
    <row r="86" spans="1:10" ht="30">
      <c r="A86" s="96" t="str">
        <f>Critères!$A85</f>
        <v>Consultation</v>
      </c>
      <c r="B86" s="98">
        <v>83</v>
      </c>
      <c r="C86" s="98" t="str">
        <f>Critères!B85</f>
        <v>11.15</v>
      </c>
      <c r="D86" s="98" t="str">
        <f>Critères!C85</f>
        <v>A</v>
      </c>
      <c r="E86" s="99" t="str">
        <f>Critères!D85</f>
        <v>Chaque fonctionnalité d’identification ou de contrôle qui repose sur l’utilisation de caractéristiques biologiques de l’utilisateur dispose-t-elle d’une méthode alternative ?</v>
      </c>
      <c r="F86" s="100" t="s">
        <v>13</v>
      </c>
      <c r="G86" s="101"/>
      <c r="H86" s="99"/>
      <c r="I86" s="102"/>
      <c r="J86" s="103"/>
    </row>
    <row r="87" spans="1:10" ht="30">
      <c r="A87" s="96" t="str">
        <f>Critères!$A86</f>
        <v>Consultation</v>
      </c>
      <c r="B87" s="98">
        <v>84</v>
      </c>
      <c r="C87" s="98" t="str">
        <f>Critères!B86</f>
        <v>11.16</v>
      </c>
      <c r="D87" s="98" t="str">
        <f>Critères!C86</f>
        <v>A</v>
      </c>
      <c r="E87" s="99" t="str">
        <f>Critères!D86</f>
        <v>Pour chaque application qui intègre une fonctionnalité de répétition des touches, la répétition est-elle ajustable (hors cas particuliers) ?</v>
      </c>
      <c r="F87" s="100" t="s">
        <v>13</v>
      </c>
      <c r="G87" s="101"/>
      <c r="H87" s="99"/>
      <c r="I87" s="102"/>
      <c r="J87" s="103"/>
    </row>
    <row r="88" spans="1:10" ht="30">
      <c r="A88" s="96" t="str">
        <f>Critères!$A87</f>
        <v>Documentation et fonctionnalités d'accessibilité</v>
      </c>
      <c r="B88" s="98">
        <v>85</v>
      </c>
      <c r="C88" s="98" t="str">
        <f>Critères!B87</f>
        <v>12.1</v>
      </c>
      <c r="D88" s="98" t="str">
        <f>Critères!C87</f>
        <v>AA</v>
      </c>
      <c r="E88" s="99" t="str">
        <f>Critères!D87</f>
        <v>La documentation de l’application décrit-elle les fonctionnalités d’accessibilité disponibles et les informations relatives à la compatibilité avec l’accessibilité ?</v>
      </c>
      <c r="F88" s="100" t="s">
        <v>13</v>
      </c>
      <c r="G88" s="101"/>
      <c r="H88" s="99"/>
      <c r="I88" s="102"/>
      <c r="J88" s="103"/>
    </row>
    <row r="89" spans="1:10" ht="40">
      <c r="A89" s="96" t="str">
        <f>Critères!$A88</f>
        <v>Documentation et fonctionnalités d'accessibilité</v>
      </c>
      <c r="B89" s="98">
        <v>86</v>
      </c>
      <c r="C89" s="98" t="str">
        <f>Critères!B88</f>
        <v>12.2</v>
      </c>
      <c r="D89" s="98" t="str">
        <f>Critères!C88</f>
        <v>A</v>
      </c>
      <c r="E89" s="99" t="str">
        <f>Critères!D88</f>
        <v>Pour chaque fonctionnalité d’accessibilité décrite dans la documentation, le mécanisme qui permet de l’activer répond aux besoins d’accessibilité des utilisateurs concernés. Cette règle est-elle respectée (hors cas particuliers) ?</v>
      </c>
      <c r="F89" s="100" t="s">
        <v>13</v>
      </c>
      <c r="G89" s="101"/>
      <c r="H89" s="99"/>
      <c r="I89" s="102"/>
      <c r="J89" s="103"/>
    </row>
    <row r="90" spans="1:10" ht="30">
      <c r="A90" s="96" t="str">
        <f>Critères!$A89</f>
        <v>Documentation et fonctionnalités d'accessibilité</v>
      </c>
      <c r="B90" s="98">
        <v>87</v>
      </c>
      <c r="C90" s="98" t="str">
        <f>Critères!B89</f>
        <v>12.3</v>
      </c>
      <c r="D90" s="98" t="str">
        <f>Critères!C89</f>
        <v>A</v>
      </c>
      <c r="E90" s="99" t="str">
        <f>Critères!D89</f>
        <v>L’application ne perturbe pas les fonctionnalités d’accessibilité de la plateforme. Cette règle est-elle respectée ?</v>
      </c>
      <c r="F90" s="100" t="s">
        <v>13</v>
      </c>
      <c r="G90" s="101"/>
      <c r="H90" s="99"/>
      <c r="I90" s="102"/>
      <c r="J90" s="103"/>
    </row>
    <row r="91" spans="1:10" ht="30">
      <c r="A91" s="96" t="str">
        <f>Critères!$A90</f>
        <v>Documentation et fonctionnalités d'accessibilité</v>
      </c>
      <c r="B91" s="98">
        <v>88</v>
      </c>
      <c r="C91" s="98" t="str">
        <f>Critères!B90</f>
        <v>12.4</v>
      </c>
      <c r="D91" s="98" t="str">
        <f>Critères!C90</f>
        <v>A</v>
      </c>
      <c r="E91" s="99" t="str">
        <f>Critères!D90</f>
        <v>La documentation de l’application est-elle conforme aux règles d’accessibilité numérique ?</v>
      </c>
      <c r="F91" s="100" t="s">
        <v>13</v>
      </c>
      <c r="G91" s="101"/>
      <c r="H91" s="99"/>
      <c r="I91" s="102"/>
      <c r="J91" s="103"/>
    </row>
    <row r="92" spans="1:10" ht="30">
      <c r="A92" s="96" t="str">
        <f>Critères!$A91</f>
        <v>Outils d'édition</v>
      </c>
      <c r="B92" s="98">
        <v>89</v>
      </c>
      <c r="C92" s="98" t="str">
        <f>Critères!B91</f>
        <v>13.1</v>
      </c>
      <c r="D92" s="98" t="str">
        <f>Critères!C91</f>
        <v>A</v>
      </c>
      <c r="E92" s="99" t="str">
        <f>Critères!D91</f>
        <v>Chaque outil d’édition permet-il de définir les informations d’accessibilité nécessaires pour créer un contenu conforme aux règles d’accessibilité numérique ?</v>
      </c>
      <c r="F92" s="100" t="s">
        <v>13</v>
      </c>
      <c r="G92" s="101"/>
      <c r="H92" s="99"/>
      <c r="I92" s="102"/>
      <c r="J92" s="103"/>
    </row>
    <row r="93" spans="1:10" ht="30">
      <c r="A93" s="96" t="str">
        <f>Critères!$A92</f>
        <v>Outils d'édition</v>
      </c>
      <c r="B93" s="98">
        <v>90</v>
      </c>
      <c r="C93" s="98" t="str">
        <f>Critères!B92</f>
        <v>13.2</v>
      </c>
      <c r="D93" s="98" t="str">
        <f>Critères!C92</f>
        <v>A</v>
      </c>
      <c r="E93" s="99" t="str">
        <f>Critères!D92</f>
        <v>Chaque outil d’édition met-il à disposition des aides à la création de contenus conformes aux règles d’accessibilité numérique ?</v>
      </c>
      <c r="F93" s="100" t="s">
        <v>13</v>
      </c>
      <c r="G93" s="101"/>
      <c r="H93" s="99"/>
      <c r="I93" s="102"/>
      <c r="J93" s="103"/>
    </row>
    <row r="94" spans="1:10" ht="30">
      <c r="A94" s="96" t="str">
        <f>Critères!$A93</f>
        <v>Outils d'édition</v>
      </c>
      <c r="B94" s="98">
        <v>91</v>
      </c>
      <c r="C94" s="98" t="str">
        <f>Critères!B93</f>
        <v>13.3</v>
      </c>
      <c r="D94" s="98" t="str">
        <f>Critères!C93</f>
        <v>A</v>
      </c>
      <c r="E94" s="99" t="str">
        <f>Critères!D93</f>
        <v>Le contenu généré par chaque transformation des contenus est-il conforme aux règles d’accessibilité numérique (hors cas particuliers) ?</v>
      </c>
      <c r="F94" s="100" t="s">
        <v>13</v>
      </c>
      <c r="G94" s="101"/>
      <c r="H94" s="99"/>
      <c r="I94" s="102"/>
      <c r="J94" s="103"/>
    </row>
    <row r="95" spans="1:10" ht="30">
      <c r="A95" s="96" t="str">
        <f>Critères!$A94</f>
        <v>Outils d'édition</v>
      </c>
      <c r="B95" s="98">
        <v>92</v>
      </c>
      <c r="C95" s="98" t="str">
        <f>Critères!B94</f>
        <v>13.4</v>
      </c>
      <c r="D95" s="98" t="str">
        <f>Critères!C94</f>
        <v>AA</v>
      </c>
      <c r="E95" s="99" t="str">
        <f>Critères!D94</f>
        <v>Pour chaque erreur d’accessibilité relevée par un test d’accessibilité automatique ou semi-automatique, l’outil d’édition fournit-il des suggestions de réparation ?</v>
      </c>
      <c r="F95" s="100" t="s">
        <v>13</v>
      </c>
      <c r="G95" s="101"/>
      <c r="H95" s="99"/>
      <c r="I95" s="102"/>
      <c r="J95" s="103"/>
    </row>
    <row r="96" spans="1:10" ht="30">
      <c r="A96" s="96" t="str">
        <f>Critères!$A95</f>
        <v>Outils d'édition</v>
      </c>
      <c r="B96" s="98">
        <v>93</v>
      </c>
      <c r="C96" s="98" t="str">
        <f>Critères!B95</f>
        <v>13.5</v>
      </c>
      <c r="D96" s="98" t="str">
        <f>Critères!C95</f>
        <v>A</v>
      </c>
      <c r="E96" s="99" t="str">
        <f>Critères!D95</f>
        <v>Pour chaque ensemble de gabarits, un gabarit au moins permet de répondre aux règles d’accessibilité numérique. Cette règle est-elle respectée ?</v>
      </c>
      <c r="F96" s="100" t="s">
        <v>13</v>
      </c>
      <c r="G96" s="101"/>
      <c r="H96" s="99"/>
      <c r="I96" s="102"/>
      <c r="J96" s="103"/>
    </row>
    <row r="97" spans="1:10" ht="20">
      <c r="A97" s="96" t="str">
        <f>Critères!$A96</f>
        <v>Outils d'édition</v>
      </c>
      <c r="B97" s="98">
        <v>94</v>
      </c>
      <c r="C97" s="98" t="str">
        <f>Critères!B96</f>
        <v>13.6</v>
      </c>
      <c r="D97" s="98" t="str">
        <f>Critères!C96</f>
        <v>A</v>
      </c>
      <c r="E97" s="99" t="str">
        <f>Critères!D96</f>
        <v>Chaque gabarit qui permet de répondre aux règles d’accessibilité numérique est-il clairement identifiable ?</v>
      </c>
      <c r="F97" s="100" t="s">
        <v>13</v>
      </c>
      <c r="G97" s="101"/>
      <c r="H97" s="99"/>
      <c r="I97" s="102"/>
      <c r="J97" s="103"/>
    </row>
    <row r="98" spans="1:10" ht="30">
      <c r="A98" s="96" t="str">
        <f>Critères!$A97</f>
        <v>Services d'assistance</v>
      </c>
      <c r="B98" s="98">
        <v>95</v>
      </c>
      <c r="C98" s="98" t="str">
        <f>Critères!B97</f>
        <v>14.1</v>
      </c>
      <c r="D98" s="98" t="str">
        <f>Critères!C97</f>
        <v>AA</v>
      </c>
      <c r="E98" s="99" t="str">
        <f>Critères!D97</f>
        <v>Chaque service d’assistance fournit-il des informations relatives aux fonctionnalités d’accessibilité et à la compatibilité avec l’accessibilité, décrites dans la documentation ?</v>
      </c>
      <c r="F98" s="100" t="s">
        <v>13</v>
      </c>
      <c r="G98" s="101"/>
      <c r="H98" s="99"/>
      <c r="I98" s="102"/>
      <c r="J98" s="103"/>
    </row>
    <row r="99" spans="1:10" ht="30">
      <c r="A99" s="96" t="str">
        <f>Critères!$A98</f>
        <v>Services d'assistance</v>
      </c>
      <c r="B99" s="98">
        <v>96</v>
      </c>
      <c r="C99" s="98" t="str">
        <f>Critères!B98</f>
        <v>14.2</v>
      </c>
      <c r="D99" s="98" t="str">
        <f>Critères!C98</f>
        <v>A</v>
      </c>
      <c r="E99" s="99" t="str">
        <f>Critères!D98</f>
        <v>Le service d’assistance répond aux besoins de communication des personnes handicapées directement ou par l’intermédiaire d’un service de relais. Cette règle est-elle respectée ?</v>
      </c>
      <c r="F99" s="100" t="s">
        <v>13</v>
      </c>
      <c r="G99" s="101"/>
      <c r="H99" s="99"/>
      <c r="I99" s="102"/>
      <c r="J99" s="103"/>
    </row>
    <row r="100" spans="1:10" ht="20">
      <c r="A100" s="96" t="str">
        <f>Critères!$A99</f>
        <v>Services d'assistance</v>
      </c>
      <c r="B100" s="98">
        <v>97</v>
      </c>
      <c r="C100" s="98" t="str">
        <f>Critères!B99</f>
        <v>14.3</v>
      </c>
      <c r="D100" s="98" t="str">
        <f>Critères!C99</f>
        <v>A</v>
      </c>
      <c r="E100" s="99" t="str">
        <f>Critères!D99</f>
        <v>La documentation fournie par le service d’assistance est-elle conforme aux règles d’accessibilité numérique ?</v>
      </c>
      <c r="F100" s="100" t="s">
        <v>13</v>
      </c>
      <c r="G100" s="101"/>
      <c r="H100" s="99"/>
      <c r="I100" s="102"/>
      <c r="J100" s="103"/>
    </row>
    <row r="101" spans="1:10" ht="40">
      <c r="A101" s="96" t="str">
        <f>Critères!$A100</f>
        <v>Communication en temps réel</v>
      </c>
      <c r="B101" s="98">
        <v>98</v>
      </c>
      <c r="C101" s="98" t="str">
        <f>Critères!B100</f>
        <v>15.1</v>
      </c>
      <c r="D101" s="98" t="str">
        <f>Critères!C100</f>
        <v>A</v>
      </c>
      <c r="E101" s="99" t="str">
        <f>Critères!D100</f>
        <v>Pour chaque application de communication orale bidirectionnelle, l’application est-elle capable d’encoder et de décoder cette communication avec une gamme de fréquences dont la limite supérieure est de 7 000 Hz au moins ?</v>
      </c>
      <c r="F101" s="100" t="s">
        <v>13</v>
      </c>
      <c r="G101" s="101"/>
      <c r="H101" s="99"/>
      <c r="I101" s="102"/>
      <c r="J101" s="103"/>
    </row>
    <row r="102" spans="1:10" ht="30">
      <c r="A102" s="96" t="str">
        <f>Critères!$A101</f>
        <v>Communication en temps réel</v>
      </c>
      <c r="B102" s="98">
        <v>99</v>
      </c>
      <c r="C102" s="98" t="str">
        <f>Critères!B101</f>
        <v>15.2</v>
      </c>
      <c r="D102" s="98" t="str">
        <f>Critères!C101</f>
        <v>A</v>
      </c>
      <c r="E102" s="99" t="str">
        <f>Critères!D101</f>
        <v>Chaque application qui permet une communication orale bidirectionnelle dispose-t-elle d’une fonctionnalité de communication écrite en temps réel ?</v>
      </c>
      <c r="F102" s="100" t="s">
        <v>13</v>
      </c>
      <c r="G102" s="101"/>
      <c r="H102" s="99"/>
      <c r="I102" s="102"/>
      <c r="J102" s="103"/>
    </row>
    <row r="103" spans="1:10" ht="30">
      <c r="A103" s="96" t="str">
        <f>Critères!$A102</f>
        <v>Communication en temps réel</v>
      </c>
      <c r="B103" s="98">
        <v>100</v>
      </c>
      <c r="C103" s="98" t="str">
        <f>Critères!B102</f>
        <v>15.3</v>
      </c>
      <c r="D103" s="98" t="str">
        <f>Critères!C102</f>
        <v>A</v>
      </c>
      <c r="E103" s="99" t="str">
        <f>Critères!D102</f>
        <v>Pour chaque application qui permet une communication orale bidirectionnelle et écrite en temps réel, les deux modes sont-ils utilisables simultanément ?</v>
      </c>
      <c r="F103" s="100" t="s">
        <v>13</v>
      </c>
      <c r="G103" s="101"/>
      <c r="H103" s="99"/>
      <c r="I103" s="102"/>
      <c r="J103" s="103"/>
    </row>
    <row r="104" spans="1:10" ht="30">
      <c r="A104" s="96" t="str">
        <f>Critères!$A103</f>
        <v>Communication en temps réel</v>
      </c>
      <c r="B104" s="98">
        <v>101</v>
      </c>
      <c r="C104" s="98" t="str">
        <f>Critères!B103</f>
        <v>15.4</v>
      </c>
      <c r="D104" s="98" t="str">
        <f>Critères!C103</f>
        <v>A</v>
      </c>
      <c r="E104" s="99" t="str">
        <f>Critères!D103</f>
        <v>Pour chaque fonctionnalité de communication écrite en temps réel, les messages peuvent-ils être identifiés (hors cas particuliers) ?</v>
      </c>
      <c r="F104" s="100" t="s">
        <v>13</v>
      </c>
      <c r="G104" s="101"/>
      <c r="H104" s="99"/>
      <c r="I104" s="102"/>
      <c r="J104" s="103"/>
    </row>
    <row r="105" spans="1:10" ht="30">
      <c r="A105" s="96" t="str">
        <f>Critères!$A104</f>
        <v>Communication en temps réel</v>
      </c>
      <c r="B105" s="98">
        <v>102</v>
      </c>
      <c r="C105" s="98" t="str">
        <f>Critères!B104</f>
        <v>15.5</v>
      </c>
      <c r="D105" s="98" t="str">
        <f>Critères!C104</f>
        <v>A</v>
      </c>
      <c r="E105" s="99" t="str">
        <f>Critères!D104</f>
        <v>Pour chaque application de communication orale bidirectionnelle, un indicateur visuel de l’activité orale est-il présent ?</v>
      </c>
      <c r="F105" s="100" t="s">
        <v>13</v>
      </c>
      <c r="G105" s="101"/>
      <c r="H105" s="99"/>
      <c r="I105" s="102"/>
      <c r="J105" s="103"/>
    </row>
    <row r="106" spans="1:10" ht="40">
      <c r="A106" s="96" t="str">
        <f>Critères!$A105</f>
        <v>Communication en temps réel</v>
      </c>
      <c r="B106" s="98">
        <v>103</v>
      </c>
      <c r="C106" s="98" t="str">
        <f>Critères!B105</f>
        <v>15.6</v>
      </c>
      <c r="D106" s="98" t="str">
        <f>Critères!C105</f>
        <v>A</v>
      </c>
      <c r="E106" s="99" t="str">
        <f>Critères!D105</f>
        <v>Chaque application de communication écrite en temps réel qui peut interagir avec d’autres applications de communication écrite en temps réel respecte-t-elle les règles d’interopérabilité en vigueur ?</v>
      </c>
      <c r="F106" s="100" t="s">
        <v>13</v>
      </c>
      <c r="G106" s="101"/>
      <c r="H106" s="99"/>
      <c r="I106" s="102"/>
      <c r="J106" s="103"/>
    </row>
    <row r="107" spans="1:10" ht="30">
      <c r="A107" s="96" t="str">
        <f>Critères!$A106</f>
        <v>Communication en temps réel</v>
      </c>
      <c r="B107" s="98">
        <v>104</v>
      </c>
      <c r="C107" s="98" t="str">
        <f>Critères!B106</f>
        <v>15.7</v>
      </c>
      <c r="D107" s="98" t="str">
        <f>Critères!C106</f>
        <v>AA</v>
      </c>
      <c r="E107" s="99" t="str">
        <f>Critères!D106</f>
        <v>Pour chaque application qui permet une communication écrite en temps réel, le délai de transmission de chaque unité de saisie est de 500ms ou moins. Cette règle est-elle respectée ?</v>
      </c>
      <c r="F107" s="100" t="s">
        <v>13</v>
      </c>
      <c r="G107" s="101"/>
      <c r="H107" s="99"/>
      <c r="I107" s="102"/>
      <c r="J107" s="103"/>
    </row>
    <row r="108" spans="1:10" ht="20">
      <c r="A108" s="96" t="str">
        <f>Critères!$A107</f>
        <v>Communication en temps réel</v>
      </c>
      <c r="B108" s="98">
        <v>105</v>
      </c>
      <c r="C108" s="98" t="str">
        <f>Critères!B107</f>
        <v>15.8</v>
      </c>
      <c r="D108" s="98" t="str">
        <f>Critères!C107</f>
        <v>A</v>
      </c>
      <c r="E108" s="99" t="str">
        <f>Critères!D107</f>
        <v>Pour chaque application de télécommunication, l’identification de l’interlocuteur qui initie un appel est-elle accessible ?</v>
      </c>
      <c r="F108" s="100" t="s">
        <v>13</v>
      </c>
      <c r="G108" s="101"/>
      <c r="H108" s="99"/>
      <c r="I108" s="102"/>
      <c r="J108" s="103"/>
    </row>
    <row r="109" spans="1:10" ht="40">
      <c r="A109" s="96" t="str">
        <f>Critères!$A108</f>
        <v>Communication en temps réel</v>
      </c>
      <c r="B109" s="98">
        <v>106</v>
      </c>
      <c r="C109" s="98" t="str">
        <f>Critères!B108</f>
        <v>15.9</v>
      </c>
      <c r="D109" s="98" t="str">
        <f>Critères!C108</f>
        <v>A</v>
      </c>
      <c r="E109" s="99" t="str">
        <f>Critères!D108</f>
        <v>Pour chaque application de communication orale bidirectionnelle qui permet d’identifier l’activité d’un interlocuteur oralisant, il est possible d’identifier l’activité d’un interlocuteur signant. Cette règle est-elle respectée ?</v>
      </c>
      <c r="F109" s="100" t="s">
        <v>13</v>
      </c>
      <c r="G109" s="110"/>
      <c r="H109" s="111"/>
      <c r="I109" s="112"/>
      <c r="J109" s="113"/>
    </row>
    <row r="110" spans="1:10" ht="30">
      <c r="A110" s="96" t="str">
        <f>Critères!$A109</f>
        <v>Communication en temps réel</v>
      </c>
      <c r="B110" s="98">
        <v>107</v>
      </c>
      <c r="C110" s="98" t="str">
        <f>Critères!B109</f>
        <v>15.10</v>
      </c>
      <c r="D110" s="98" t="str">
        <f>Critères!C109</f>
        <v>A</v>
      </c>
      <c r="E110" s="99" t="str">
        <f>Critères!D109</f>
        <v>Pour chaque application de communication orale bidirectionnelle qui dispose de fonctionnalités vocales, celles-ci sont-elles utilisables sans la nécessité d’écouter ou parler ?</v>
      </c>
      <c r="F110" s="109" t="s">
        <v>13</v>
      </c>
      <c r="G110" s="110"/>
      <c r="H110" s="113"/>
      <c r="I110" s="113"/>
      <c r="J110" s="113"/>
    </row>
    <row r="111" spans="1:10" ht="30">
      <c r="A111" s="96" t="str">
        <f>Critères!$A110</f>
        <v>Communication en temps réel</v>
      </c>
      <c r="B111" s="98">
        <v>109</v>
      </c>
      <c r="C111" s="98" t="str">
        <f>Critères!B110</f>
        <v>15.11</v>
      </c>
      <c r="D111" s="98" t="str">
        <f>Critères!C110</f>
        <v>AA</v>
      </c>
      <c r="E111" s="99" t="str">
        <f>Critères!D110</f>
        <v>Pour chaque application de communication orale bidirectionnelle qui dispose d’une vidéo en temps réel, la qualité de la vidéo est-elle suffisante ?</v>
      </c>
      <c r="F111" s="109" t="s">
        <v>13</v>
      </c>
      <c r="G111" s="101"/>
      <c r="H111" s="103"/>
      <c r="I111" s="103"/>
      <c r="J111" s="103"/>
    </row>
  </sheetData>
  <autoFilter ref="A3:M157" xr:uid="{00000000-0009-0000-0000-000004000000}"/>
  <mergeCells count="4">
    <mergeCell ref="A1:D1"/>
    <mergeCell ref="A2:D2"/>
    <mergeCell ref="E1:I1"/>
    <mergeCell ref="E2:I2"/>
  </mergeCells>
  <conditionalFormatting sqref="F4:F111">
    <cfRule type="cellIs" dxfId="71" priority="3" operator="equal">
      <formula>"c"</formula>
    </cfRule>
    <cfRule type="cellIs" dxfId="70" priority="4" operator="equal">
      <formula>"nc"</formula>
    </cfRule>
    <cfRule type="cellIs" dxfId="69" priority="5" operator="equal">
      <formula>"na"</formula>
    </cfRule>
    <cfRule type="cellIs" dxfId="68" priority="6" operator="equal">
      <formula>"nt"</formula>
    </cfRule>
  </conditionalFormatting>
  <conditionalFormatting sqref="G4:G111">
    <cfRule type="cellIs" dxfId="67" priority="1" operator="equal">
      <formula>"D"</formula>
    </cfRule>
    <cfRule type="cellIs" dxfId="66" priority="2" operator="equal">
      <formula>"E"</formula>
    </cfRule>
  </conditionalFormatting>
  <pageMargins left="0.7" right="0.7" top="0.75" bottom="0.75" header="0.3" footer="0.3"/>
  <pageSetup paperSize="9" orientation="landscape" horizontalDpi="4294967293" verticalDpi="4294967293" r:id="rId1"/>
  <extLst>
    <ext xmlns:x14="http://schemas.microsoft.com/office/spreadsheetml/2009/9/main" uri="{CCE6A557-97BC-4b89-ADB6-D9C93CAAB3DF}">
      <x14:dataValidations xmlns:xm="http://schemas.microsoft.com/office/excel/2006/main" count="1">
        <x14:dataValidation type="list" allowBlank="1" showInputMessage="1" showErrorMessage="1" xr:uid="{866B55CE-CD10-6145-8A95-4D1B994EBE10}">
          <x14:formula1>
            <xm:f>BaseDeCalcul!$AH$7:$AH$10</xm:f>
          </x14:formula1>
          <xm:sqref>F4:F111</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ABDF48-1F9D-44FC-BC3C-EAD995C75F5A}">
  <dimension ref="A1:K111"/>
  <sheetViews>
    <sheetView zoomScale="115" zoomScaleNormal="115" workbookViewId="0">
      <selection activeCell="I6" sqref="I6"/>
    </sheetView>
  </sheetViews>
  <sheetFormatPr defaultColWidth="8.453125" defaultRowHeight="14"/>
  <cols>
    <col min="1" max="1" width="13.26953125" style="92" bestFit="1" customWidth="1"/>
    <col min="2" max="2" width="7.453125" style="105" hidden="1" customWidth="1"/>
    <col min="3" max="3" width="6.1796875" style="105" customWidth="1"/>
    <col min="4" max="4" width="4.453125" style="105" customWidth="1"/>
    <col min="5" max="5" width="42.26953125" style="94" customWidth="1"/>
    <col min="6" max="6" width="5.1796875" style="94" customWidth="1"/>
    <col min="7" max="7" width="5.453125" style="94" customWidth="1"/>
    <col min="8" max="8" width="66" style="94" customWidth="1"/>
    <col min="9" max="9" width="26.1796875" style="94" bestFit="1" customWidth="1"/>
    <col min="10" max="10" width="16" style="94" bestFit="1" customWidth="1"/>
    <col min="11" max="11" width="8.453125" style="94"/>
    <col min="12" max="16384" width="8.453125" style="92"/>
  </cols>
  <sheetData>
    <row r="1" spans="1:11">
      <c r="A1" s="160" t="s">
        <v>88</v>
      </c>
      <c r="B1" s="160"/>
      <c r="C1" s="160"/>
      <c r="D1" s="160"/>
      <c r="E1" s="161" t="str">
        <f ca="1">IF(LOOKUP(J1,Échantillon!A13:A71,Échantillon!B13:B71)&lt;&gt;0,LOOKUP(J1,Échantillon!A13:A71,Échantillon!B13:B71),"-")</f>
        <v>E10</v>
      </c>
      <c r="F1" s="161"/>
      <c r="G1" s="161"/>
      <c r="H1" s="161"/>
      <c r="I1" s="161"/>
      <c r="J1" s="91" t="str">
        <f ca="1">IFERROR(RIGHT(CELL("nomfichier",$A$2),LEN(CELL("nomfichier",$A$2))-SEARCH("]",CELL("nomfichier",$A$2))), RIGHT(CELL("filename",$A$2),LEN(CELL("filename",$A$2))-SEARCH("]",CELL("filename",$A$2))))</f>
        <v>E10</v>
      </c>
      <c r="K1" s="92"/>
    </row>
    <row r="2" spans="1:11">
      <c r="A2" s="162" t="s">
        <v>109</v>
      </c>
      <c r="B2" s="162"/>
      <c r="C2" s="162"/>
      <c r="D2" s="162"/>
      <c r="E2" s="163" t="str">
        <f ca="1">IF(LOOKUP(J1,Échantillon!A13:A71,Échantillon!C13:C71)&lt;&gt;0,LOOKUP(J1,Échantillon!A13:A71,Échantillon!C13:C71),"-")</f>
        <v>-</v>
      </c>
      <c r="F2" s="163"/>
      <c r="G2" s="163"/>
      <c r="H2" s="163"/>
      <c r="I2" s="163"/>
      <c r="J2" s="93"/>
    </row>
    <row r="3" spans="1:11" s="97" customFormat="1" ht="41">
      <c r="A3" s="95" t="s">
        <v>9</v>
      </c>
      <c r="B3" s="95" t="s">
        <v>42</v>
      </c>
      <c r="C3" s="95" t="s">
        <v>50</v>
      </c>
      <c r="D3" s="95" t="s">
        <v>51</v>
      </c>
      <c r="E3" s="96" t="s">
        <v>52</v>
      </c>
      <c r="F3" s="95" t="s">
        <v>10</v>
      </c>
      <c r="G3" s="95" t="s">
        <v>11</v>
      </c>
      <c r="H3" s="96" t="s">
        <v>12</v>
      </c>
      <c r="I3" s="96" t="s">
        <v>318</v>
      </c>
      <c r="J3" s="96" t="s">
        <v>29</v>
      </c>
    </row>
    <row r="4" spans="1:11" s="94" customFormat="1" ht="20">
      <c r="A4" s="96" t="str">
        <f>Critères!$A3</f>
        <v>Eléments graphiques</v>
      </c>
      <c r="B4" s="98">
        <v>1</v>
      </c>
      <c r="C4" s="98" t="str">
        <f>Critères!B3</f>
        <v>1.1</v>
      </c>
      <c r="D4" s="98" t="str">
        <f>Critères!C3</f>
        <v>A</v>
      </c>
      <c r="E4" s="99" t="str">
        <f>Critères!D3</f>
        <v>Chaque élément graphique de décoration est-il ignoré par les technologies d’assistance ?</v>
      </c>
      <c r="F4" s="100" t="s">
        <v>13</v>
      </c>
      <c r="G4" s="101"/>
      <c r="H4" s="99"/>
      <c r="I4" s="102"/>
      <c r="J4" s="106"/>
    </row>
    <row r="5" spans="1:11" s="94" customFormat="1" ht="20">
      <c r="A5" s="96" t="str">
        <f>Critères!$A4</f>
        <v>Eléments graphiques</v>
      </c>
      <c r="B5" s="98">
        <v>2</v>
      </c>
      <c r="C5" s="98" t="str">
        <f>Critères!B4</f>
        <v>1.2</v>
      </c>
      <c r="D5" s="98" t="str">
        <f>Critères!C4</f>
        <v>A</v>
      </c>
      <c r="E5" s="99" t="str">
        <f>Critères!D4</f>
        <v>Chaque élément graphique porteur d’information possède-t-il une alternative accessible aux technologies d’assistance ?</v>
      </c>
      <c r="F5" s="100" t="s">
        <v>13</v>
      </c>
      <c r="G5" s="101"/>
      <c r="H5" s="99"/>
      <c r="I5" s="102"/>
      <c r="J5" s="103"/>
    </row>
    <row r="6" spans="1:11" s="94" customFormat="1" ht="30">
      <c r="A6" s="96" t="str">
        <f>Critères!$A5</f>
        <v>Eléments graphiques</v>
      </c>
      <c r="B6" s="98">
        <v>3</v>
      </c>
      <c r="C6" s="98" t="str">
        <f>Critères!B5</f>
        <v>1.3</v>
      </c>
      <c r="D6" s="98" t="str">
        <f>Critères!C5</f>
        <v>A</v>
      </c>
      <c r="E6" s="99" t="str">
        <f>Critères!D5</f>
        <v>Pour chaque élément graphique porteur d’information, l’alternative accessible aux technologies d’assistance est-elle pertinente (hors cas particuliers) ?</v>
      </c>
      <c r="F6" s="100" t="s">
        <v>13</v>
      </c>
      <c r="G6" s="101"/>
      <c r="H6" s="99"/>
      <c r="I6" s="102"/>
      <c r="J6" s="103"/>
    </row>
    <row r="7" spans="1:11" ht="40">
      <c r="A7" s="96" t="str">
        <f>Critères!$A6</f>
        <v>Eléments graphiques</v>
      </c>
      <c r="B7" s="98">
        <v>4</v>
      </c>
      <c r="C7" s="98" t="str">
        <f>Critères!B6</f>
        <v>1.4</v>
      </c>
      <c r="D7" s="98" t="str">
        <f>Critères!C6</f>
        <v>A</v>
      </c>
      <c r="E7" s="99" t="str">
        <f>Critères!D6</f>
        <v>Pour chaque élément graphique utilisé comme CAPTCHA ou comme élément graphique de test, l’alternative restituée par les technologies d’assistance permet-elle d’identifier la nature et la fonction de l’élément graphique ?</v>
      </c>
      <c r="F7" s="100" t="s">
        <v>13</v>
      </c>
      <c r="G7" s="101"/>
      <c r="H7" s="99"/>
      <c r="I7" s="102"/>
      <c r="J7" s="103"/>
    </row>
    <row r="8" spans="1:11" ht="20">
      <c r="A8" s="96" t="str">
        <f>Critères!$A7</f>
        <v>Eléments graphiques</v>
      </c>
      <c r="B8" s="98">
        <v>5</v>
      </c>
      <c r="C8" s="98" t="str">
        <f>Critères!B7</f>
        <v>1.5</v>
      </c>
      <c r="D8" s="98" t="str">
        <f>Critères!C7</f>
        <v>A</v>
      </c>
      <c r="E8" s="99" t="str">
        <f>Critères!D7</f>
        <v>Chaque élément graphique utilisé comme CAPTCHA possède-t-il une alternative ?</v>
      </c>
      <c r="F8" s="100" t="s">
        <v>13</v>
      </c>
      <c r="G8" s="101"/>
      <c r="H8" s="99"/>
      <c r="I8" s="102"/>
      <c r="J8" s="103"/>
    </row>
    <row r="9" spans="1:11" ht="20">
      <c r="A9" s="96" t="str">
        <f>Critères!$A8</f>
        <v>Eléments graphiques</v>
      </c>
      <c r="B9" s="98">
        <v>6</v>
      </c>
      <c r="C9" s="98" t="str">
        <f>Critères!B8</f>
        <v>1.6</v>
      </c>
      <c r="D9" s="98" t="str">
        <f>Critères!C8</f>
        <v>A</v>
      </c>
      <c r="E9" s="99" t="str">
        <f>Critères!D8</f>
        <v>Chaque élément graphique porteur d’information a-t-il, si nécessaire, une description détaillée ?</v>
      </c>
      <c r="F9" s="100" t="s">
        <v>13</v>
      </c>
      <c r="G9" s="101"/>
      <c r="H9" s="99"/>
      <c r="I9" s="102"/>
      <c r="J9" s="103"/>
    </row>
    <row r="10" spans="1:11" ht="20">
      <c r="A10" s="96" t="str">
        <f>Critères!$A9</f>
        <v>Eléments graphiques</v>
      </c>
      <c r="B10" s="98">
        <v>7</v>
      </c>
      <c r="C10" s="98" t="str">
        <f>Critères!B9</f>
        <v>1.7</v>
      </c>
      <c r="D10" s="98" t="str">
        <f>Critères!C9</f>
        <v>A</v>
      </c>
      <c r="E10" s="99" t="str">
        <f>Critères!D9</f>
        <v>Pour chaque élément graphique porteur d’information ayant une description détaillée, celle-ci est-elle pertinente ?</v>
      </c>
      <c r="F10" s="100" t="s">
        <v>13</v>
      </c>
      <c r="G10" s="101"/>
      <c r="H10" s="99"/>
      <c r="I10" s="102"/>
      <c r="J10" s="103"/>
    </row>
    <row r="11" spans="1:11" ht="40">
      <c r="A11" s="96" t="str">
        <f>Critères!$A10</f>
        <v>Eléments graphiques</v>
      </c>
      <c r="B11" s="98">
        <v>8</v>
      </c>
      <c r="C11" s="98" t="str">
        <f>Critères!B10</f>
        <v>1.8</v>
      </c>
      <c r="D11" s="98" t="str">
        <f>Critères!C10</f>
        <v>AA</v>
      </c>
      <c r="E11" s="99" t="str">
        <f>Critères!D10</f>
        <v>Chaque élément graphique texte porteur d’information, en l’absence d’un mécanisme de remplacement, doit, si possible être remplacé par du texte stylé. Cette règle est-elle respectée (hors cas particuliers) ?</v>
      </c>
      <c r="F11" s="100" t="s">
        <v>13</v>
      </c>
      <c r="G11" s="101"/>
      <c r="H11" s="99"/>
      <c r="I11" s="102"/>
      <c r="J11" s="103"/>
    </row>
    <row r="12" spans="1:11" ht="20">
      <c r="A12" s="96" t="str">
        <f>Critères!$A11</f>
        <v>Eléments graphiques</v>
      </c>
      <c r="B12" s="98">
        <v>9</v>
      </c>
      <c r="C12" s="98" t="str">
        <f>Critères!B11</f>
        <v>1.9</v>
      </c>
      <c r="D12" s="98" t="str">
        <f>Critères!C11</f>
        <v>AA</v>
      </c>
      <c r="E12" s="99" t="str">
        <f>Critères!D11</f>
        <v>Chaque élément graphique légendé est-il correctement restitué par les technologies d’assistance ?</v>
      </c>
      <c r="F12" s="100" t="s">
        <v>13</v>
      </c>
      <c r="G12" s="101"/>
      <c r="H12" s="99"/>
      <c r="I12" s="102"/>
      <c r="J12" s="103"/>
    </row>
    <row r="13" spans="1:11" ht="20">
      <c r="A13" s="96" t="str">
        <f>Critères!$A12</f>
        <v>Couleurs</v>
      </c>
      <c r="B13" s="98">
        <v>10</v>
      </c>
      <c r="C13" s="98" t="str">
        <f>Critères!B12</f>
        <v>2.1</v>
      </c>
      <c r="D13" s="98" t="str">
        <f>Critères!C12</f>
        <v>A</v>
      </c>
      <c r="E13" s="99" t="str">
        <f>Critères!D12</f>
        <v>Dans chaque écran, l’information ne doit pas être donnée uniquement par la couleur. Cette règle est-elle respectée ?</v>
      </c>
      <c r="F13" s="100" t="s">
        <v>13</v>
      </c>
      <c r="G13" s="101"/>
      <c r="H13" s="99"/>
      <c r="I13" s="102"/>
      <c r="J13" s="103"/>
    </row>
    <row r="14" spans="1:11" ht="30">
      <c r="A14" s="96" t="str">
        <f>Critères!$A13</f>
        <v>Couleurs</v>
      </c>
      <c r="B14" s="98">
        <v>11</v>
      </c>
      <c r="C14" s="98" t="str">
        <f>Critères!B13</f>
        <v>2.2</v>
      </c>
      <c r="D14" s="98" t="str">
        <f>Critères!C13</f>
        <v>AA</v>
      </c>
      <c r="E14" s="99" t="str">
        <f>Critères!D13</f>
        <v>Dans chaque écran, le contraste entre la couleur du texte et la couleur de son arrière-plan est-il suffisamment élevé (hors cas particuliers) ?</v>
      </c>
      <c r="F14" s="100" t="s">
        <v>13</v>
      </c>
      <c r="G14" s="101"/>
      <c r="H14" s="99"/>
      <c r="I14" s="102"/>
      <c r="J14" s="103"/>
    </row>
    <row r="15" spans="1:11" ht="30">
      <c r="A15" s="96" t="str">
        <f>Critères!$A14</f>
        <v>Couleurs</v>
      </c>
      <c r="B15" s="98">
        <v>12</v>
      </c>
      <c r="C15" s="98" t="str">
        <f>Critères!B14</f>
        <v>2.3</v>
      </c>
      <c r="D15" s="98" t="str">
        <f>Critères!C14</f>
        <v>AA</v>
      </c>
      <c r="E15" s="99" t="str">
        <f>Critères!D14</f>
        <v>Dans chaque écran, les couleurs utilisées dans les composants d’interface et les éléments graphiques porteurs d’informations sont-elles suffisamment contrastées (hors cas particuliers) ?</v>
      </c>
      <c r="F15" s="100" t="s">
        <v>13</v>
      </c>
      <c r="G15" s="101"/>
      <c r="H15" s="99"/>
      <c r="I15" s="102"/>
      <c r="J15" s="103"/>
    </row>
    <row r="16" spans="1:11" ht="30">
      <c r="A16" s="96" t="str">
        <f>Critères!$A15</f>
        <v>Couleurs</v>
      </c>
      <c r="B16" s="98">
        <v>13</v>
      </c>
      <c r="C16" s="98" t="str">
        <f>Critères!B15</f>
        <v>2.4</v>
      </c>
      <c r="D16" s="98" t="str">
        <f>Critères!C15</f>
        <v>AA</v>
      </c>
      <c r="E16" s="99" t="str">
        <f>Critères!D15</f>
        <v>Le rapport de contraste de chaque mécanisme de remplacement qui permet d’afficher l’écran avec un rapport de contraste conforme est-il suffisamment élevé ?</v>
      </c>
      <c r="F16" s="100" t="s">
        <v>13</v>
      </c>
      <c r="G16" s="101"/>
      <c r="H16" s="99"/>
      <c r="I16" s="102"/>
      <c r="J16" s="103"/>
    </row>
    <row r="17" spans="1:10" ht="30">
      <c r="A17" s="96" t="str">
        <f>Critères!$A16</f>
        <v>Multimédia</v>
      </c>
      <c r="B17" s="98">
        <v>14</v>
      </c>
      <c r="C17" s="98" t="str">
        <f>Critères!B16</f>
        <v>3.1</v>
      </c>
      <c r="D17" s="98" t="str">
        <f>Critères!C16</f>
        <v>A</v>
      </c>
      <c r="E17" s="99" t="str">
        <f>Critères!D16</f>
        <v>Chaque média temporel pré-enregistré seulement audio a-t-il, si nécessaire, une transcription textuelle adjacente clairement identifiable (hors cas particuliers) ?</v>
      </c>
      <c r="F17" s="100" t="s">
        <v>13</v>
      </c>
      <c r="G17" s="101"/>
      <c r="H17" s="99"/>
      <c r="I17" s="102"/>
      <c r="J17" s="103"/>
    </row>
    <row r="18" spans="1:10" ht="30">
      <c r="A18" s="96" t="str">
        <f>Critères!$A17</f>
        <v>Multimédia</v>
      </c>
      <c r="B18" s="98">
        <v>15</v>
      </c>
      <c r="C18" s="98" t="str">
        <f>Critères!B17</f>
        <v>3.2</v>
      </c>
      <c r="D18" s="98" t="str">
        <f>Critères!C17</f>
        <v>A</v>
      </c>
      <c r="E18" s="99" t="str">
        <f>Critères!D17</f>
        <v>Pour chaque média temporel pré-enregistré seulement audio ayant une transcription textuelle, celle-ci est-elle pertinente (hors cas particuliers) ?</v>
      </c>
      <c r="F18" s="100" t="s">
        <v>13</v>
      </c>
      <c r="G18" s="101"/>
      <c r="H18" s="99"/>
      <c r="I18" s="102"/>
      <c r="J18" s="103"/>
    </row>
    <row r="19" spans="1:10" ht="20">
      <c r="A19" s="96" t="str">
        <f>Critères!$A18</f>
        <v>Multimédia</v>
      </c>
      <c r="B19" s="98">
        <v>16</v>
      </c>
      <c r="C19" s="98" t="str">
        <f>Critères!B18</f>
        <v>3.3</v>
      </c>
      <c r="D19" s="98" t="str">
        <f>Critères!C18</f>
        <v>A</v>
      </c>
      <c r="E19" s="99" t="str">
        <f>Critères!D18</f>
        <v>Chaque média temporel pré-enregistré seulement vidéo a-t-il, si nécessaire, une alternative (hors cas particuliers) ?</v>
      </c>
      <c r="F19" s="100" t="s">
        <v>13</v>
      </c>
      <c r="G19" s="101"/>
      <c r="H19" s="99"/>
      <c r="I19" s="102"/>
      <c r="J19" s="103"/>
    </row>
    <row r="20" spans="1:10" ht="30">
      <c r="A20" s="96" t="str">
        <f>Critères!$A19</f>
        <v>Multimédia</v>
      </c>
      <c r="B20" s="98">
        <v>17</v>
      </c>
      <c r="C20" s="98" t="str">
        <f>Critères!B19</f>
        <v>3.4</v>
      </c>
      <c r="D20" s="98" t="str">
        <f>Critères!C19</f>
        <v>A</v>
      </c>
      <c r="E20" s="99" t="str">
        <f>Critères!D19</f>
        <v>Pour chaque média temporel pré-enregistré seulement vidéo ayant une alternative, celle-ci est-elle pertinente (hors cas particuliers) ?</v>
      </c>
      <c r="F20" s="100" t="s">
        <v>13</v>
      </c>
      <c r="G20" s="101"/>
      <c r="H20" s="99"/>
      <c r="I20" s="102"/>
      <c r="J20" s="103"/>
    </row>
    <row r="21" spans="1:10" ht="20">
      <c r="A21" s="96" t="str">
        <f>Critères!$A20</f>
        <v>Multimédia</v>
      </c>
      <c r="B21" s="98">
        <v>18</v>
      </c>
      <c r="C21" s="98" t="str">
        <f>Critères!B20</f>
        <v>3.5</v>
      </c>
      <c r="D21" s="98" t="str">
        <f>Critères!C20</f>
        <v>A</v>
      </c>
      <c r="E21" s="99" t="str">
        <f>Critères!D20</f>
        <v>Chaque média temporel synchronisé pré-enregistré a-t-il, si nécessaire, une alternative (hors cas particuliers) ?</v>
      </c>
      <c r="F21" s="100" t="s">
        <v>13</v>
      </c>
      <c r="G21" s="101"/>
      <c r="H21" s="99"/>
      <c r="I21" s="102"/>
      <c r="J21" s="103"/>
    </row>
    <row r="22" spans="1:10" ht="30">
      <c r="A22" s="96" t="str">
        <f>Critères!$A21</f>
        <v>Multimédia</v>
      </c>
      <c r="B22" s="98">
        <v>19</v>
      </c>
      <c r="C22" s="98" t="str">
        <f>Critères!B21</f>
        <v>3.6</v>
      </c>
      <c r="D22" s="98" t="str">
        <f>Critères!C21</f>
        <v>A</v>
      </c>
      <c r="E22" s="99" t="str">
        <f>Critères!D21</f>
        <v>Pour chaque média temporel synchronisé pré-enregistré ayant une alternative, celle-ci est-elle pertinente (hors cas particuliers) ?</v>
      </c>
      <c r="F22" s="100" t="s">
        <v>13</v>
      </c>
      <c r="G22" s="101"/>
      <c r="H22" s="99"/>
      <c r="I22" s="102"/>
      <c r="J22" s="103"/>
    </row>
    <row r="23" spans="1:10" ht="20">
      <c r="A23" s="96" t="str">
        <f>Critères!$A22</f>
        <v>Multimédia</v>
      </c>
      <c r="B23" s="98">
        <v>20</v>
      </c>
      <c r="C23" s="98" t="str">
        <f>Critères!B22</f>
        <v>3.7</v>
      </c>
      <c r="D23" s="98" t="str">
        <f>Critères!C22</f>
        <v>A</v>
      </c>
      <c r="E23" s="99" t="str">
        <f>Critères!D22</f>
        <v>Chaque média temporel synchronisé a-t-il, si nécessaire, des sous-titres synchronisés (hors cas particuliers) ?</v>
      </c>
      <c r="F23" s="100" t="s">
        <v>13</v>
      </c>
      <c r="G23" s="101"/>
      <c r="H23" s="99"/>
      <c r="I23" s="102"/>
      <c r="J23" s="103"/>
    </row>
    <row r="24" spans="1:10" ht="20">
      <c r="A24" s="96" t="str">
        <f>Critères!$A23</f>
        <v>Multimédia</v>
      </c>
      <c r="B24" s="98">
        <v>21</v>
      </c>
      <c r="C24" s="98" t="str">
        <f>Critères!B23</f>
        <v>3.8</v>
      </c>
      <c r="D24" s="98" t="str">
        <f>Critères!C23</f>
        <v>A</v>
      </c>
      <c r="E24" s="99" t="str">
        <f>Critères!D23</f>
        <v>Pour chaque média temporel synchronisé ayant des sous-titres synchronisés, ceux-ci sont-ils pertinents (hors cas particuliers) ?</v>
      </c>
      <c r="F24" s="100" t="s">
        <v>13</v>
      </c>
      <c r="G24" s="101"/>
      <c r="H24" s="99"/>
      <c r="I24" s="102"/>
      <c r="J24" s="103"/>
    </row>
    <row r="25" spans="1:10" ht="30">
      <c r="A25" s="96" t="str">
        <f>Critères!$A24</f>
        <v>Multimédia</v>
      </c>
      <c r="B25" s="98">
        <v>22</v>
      </c>
      <c r="C25" s="98" t="str">
        <f>Critères!B24</f>
        <v>3.9</v>
      </c>
      <c r="D25" s="98" t="str">
        <f>Critères!C24</f>
        <v>AA</v>
      </c>
      <c r="E25" s="99" t="str">
        <f>Critères!D24</f>
        <v>Chaque média temporel pré-enregistré (seulement vidéo ou synchronisé) a-t-il, si nécessaire, une audiodescription synchronisée (hors cas particuliers) ?</v>
      </c>
      <c r="F25" s="100" t="s">
        <v>13</v>
      </c>
      <c r="G25" s="101"/>
      <c r="H25" s="99"/>
      <c r="I25" s="102"/>
      <c r="J25" s="103"/>
    </row>
    <row r="26" spans="1:10" ht="30">
      <c r="A26" s="96" t="str">
        <f>Critères!$A25</f>
        <v>Multimédia</v>
      </c>
      <c r="B26" s="98">
        <v>23</v>
      </c>
      <c r="C26" s="98" t="str">
        <f>Critères!B25</f>
        <v>3.10</v>
      </c>
      <c r="D26" s="98" t="str">
        <f>Critères!C25</f>
        <v>AA</v>
      </c>
      <c r="E26" s="99" t="str">
        <f>Critères!D25</f>
        <v>Pour chaque média temporel pré-enregistré (seulement vidéo ou synchronisé) ayant une audiodescription synchronisée, celle-ci est-elle pertinente ?</v>
      </c>
      <c r="F26" s="100" t="s">
        <v>13</v>
      </c>
      <c r="G26" s="101"/>
      <c r="H26" s="99"/>
      <c r="I26" s="102"/>
      <c r="J26" s="103"/>
    </row>
    <row r="27" spans="1:10" ht="30">
      <c r="A27" s="96" t="str">
        <f>Critères!$A26</f>
        <v>Multimédia</v>
      </c>
      <c r="B27" s="98">
        <v>24</v>
      </c>
      <c r="C27" s="98" t="str">
        <f>Critères!B26</f>
        <v>3.11</v>
      </c>
      <c r="D27" s="98" t="str">
        <f>Critères!C26</f>
        <v>A</v>
      </c>
      <c r="E27" s="99" t="str">
        <f>Critères!D26</f>
        <v>Pour chaque média temporel pré-enregistré, le contenu textuel adjacent permet-il d’identifier clairement le média temporel (hors cas particuliers) ?</v>
      </c>
      <c r="F27" s="100" t="s">
        <v>13</v>
      </c>
      <c r="G27" s="101"/>
      <c r="H27" s="99"/>
      <c r="I27" s="102"/>
      <c r="J27" s="103"/>
    </row>
    <row r="28" spans="1:10" ht="20">
      <c r="A28" s="96" t="str">
        <f>Critères!$A27</f>
        <v>Multimédia</v>
      </c>
      <c r="B28" s="98">
        <v>25</v>
      </c>
      <c r="C28" s="98" t="str">
        <f>Critères!B27</f>
        <v>3.12</v>
      </c>
      <c r="D28" s="98" t="str">
        <f>Critères!C27</f>
        <v>A</v>
      </c>
      <c r="E28" s="99" t="str">
        <f>Critères!D27</f>
        <v>Chaque séquence sonore déclenchée automatiquement est-elle contrôlable par l’utilisateur ?</v>
      </c>
      <c r="F28" s="100" t="s">
        <v>13</v>
      </c>
      <c r="G28" s="101"/>
      <c r="H28" s="99"/>
      <c r="I28" s="102"/>
      <c r="J28" s="103"/>
    </row>
    <row r="29" spans="1:10" ht="20">
      <c r="A29" s="96" t="str">
        <f>Critères!$A28</f>
        <v>Multimédia</v>
      </c>
      <c r="B29" s="98">
        <v>26</v>
      </c>
      <c r="C29" s="98" t="str">
        <f>Critères!B28</f>
        <v>3.13</v>
      </c>
      <c r="D29" s="98" t="str">
        <f>Critères!C28</f>
        <v>A</v>
      </c>
      <c r="E29" s="99" t="str">
        <f>Critères!D28</f>
        <v>Chaque média temporel a-t-il, si nécessaire, les fonctionnalités de contrôle de sa consultation ?</v>
      </c>
      <c r="F29" s="100" t="s">
        <v>13</v>
      </c>
      <c r="G29" s="101"/>
      <c r="H29" s="99"/>
      <c r="I29" s="102"/>
      <c r="J29" s="103"/>
    </row>
    <row r="30" spans="1:10" ht="50">
      <c r="A30" s="96" t="str">
        <f>Critères!$A29</f>
        <v>Multimédia</v>
      </c>
      <c r="B30" s="98">
        <v>27</v>
      </c>
      <c r="C30" s="98" t="str">
        <f>Critères!B29</f>
        <v>3.14</v>
      </c>
      <c r="D30" s="98" t="str">
        <f>Critères!C29</f>
        <v>AA</v>
      </c>
      <c r="E30" s="99" t="str">
        <f>Critères!D29</f>
        <v>Pour chaque média temporel synchronisé pré-enregistré qui dispose d’une piste de sous-titres synchronisés ou d’une audiodescription, les fonctionnalités de contrôle de ces alternatives sont-elles présentées au même niveau que les fonctionnalités principales ?</v>
      </c>
      <c r="F30" s="100" t="s">
        <v>13</v>
      </c>
      <c r="G30" s="101"/>
      <c r="H30" s="99"/>
      <c r="I30" s="102"/>
      <c r="J30" s="103"/>
    </row>
    <row r="31" spans="1:10" ht="40">
      <c r="A31" s="96" t="str">
        <f>Critères!$A30</f>
        <v>Multimédia</v>
      </c>
      <c r="B31" s="98">
        <v>28</v>
      </c>
      <c r="C31" s="98" t="str">
        <f>Critères!B30</f>
        <v>3.15</v>
      </c>
      <c r="D31" s="98" t="str">
        <f>Critères!C30</f>
        <v>AA</v>
      </c>
      <c r="E31" s="99" t="str">
        <f>Critères!D30</f>
        <v>Pour chaque fonctionnalité qui transmet, convertit ou enregistre un média temporel synchronisé pré-enregistré qui possède une piste de sous-titres synchronisés, à l’issue du processus, les sous-titres sont-ils correctement conservés ?</v>
      </c>
      <c r="F31" s="100" t="s">
        <v>13</v>
      </c>
      <c r="G31" s="101"/>
      <c r="H31" s="99"/>
      <c r="I31" s="102"/>
      <c r="J31" s="103"/>
    </row>
    <row r="32" spans="1:10" ht="40">
      <c r="A32" s="96" t="str">
        <f>Critères!$A31</f>
        <v>Multimédia</v>
      </c>
      <c r="B32" s="98">
        <v>29</v>
      </c>
      <c r="C32" s="98" t="str">
        <f>Critères!B31</f>
        <v>3.16</v>
      </c>
      <c r="D32" s="98" t="str">
        <f>Critères!C31</f>
        <v>AA</v>
      </c>
      <c r="E32" s="99" t="str">
        <f>Critères!D31</f>
        <v>Pour chaque fonctionnalité qui transmet, convertit ou enregistre un média temporel synchronisé pré-enregistré avec une audiodescription synchronisée, à l’issue du processus, l’audiodescription est-elle correctement conservée ?</v>
      </c>
      <c r="F32" s="100" t="s">
        <v>13</v>
      </c>
      <c r="G32" s="101"/>
      <c r="H32" s="99"/>
      <c r="I32" s="102"/>
      <c r="J32" s="103"/>
    </row>
    <row r="33" spans="1:10" ht="30">
      <c r="A33" s="96" t="str">
        <f>Critères!$A32</f>
        <v>Multimédia</v>
      </c>
      <c r="B33" s="98">
        <v>30</v>
      </c>
      <c r="C33" s="98" t="str">
        <f>Critères!B32</f>
        <v>3.17</v>
      </c>
      <c r="D33" s="98" t="str">
        <f>Critères!C32</f>
        <v>AA</v>
      </c>
      <c r="E33" s="99" t="str">
        <f>Critères!D32</f>
        <v>Pour chaque média temporel pré-enregistré, la présentation des sous-titres est-elle contrôlable par l’utilisateur (hors cas particuliers) ?</v>
      </c>
      <c r="F33" s="100" t="s">
        <v>13</v>
      </c>
      <c r="G33" s="101"/>
      <c r="H33" s="99"/>
      <c r="I33" s="102"/>
      <c r="J33" s="103"/>
    </row>
    <row r="34" spans="1:10" ht="30">
      <c r="A34" s="96" t="str">
        <f>Critères!$A33</f>
        <v>Multimédia</v>
      </c>
      <c r="B34" s="98">
        <v>31</v>
      </c>
      <c r="C34" s="98" t="str">
        <f>Critères!B33</f>
        <v>3.18</v>
      </c>
      <c r="D34" s="98" t="str">
        <f>Critères!C33</f>
        <v>AA</v>
      </c>
      <c r="E34" s="99" t="str">
        <f>Critères!D33</f>
        <v>Pour chaque média temporel synchronisé pré-enregistré qui possède des sous-titres de traduction synchronisés, ceux-ci peuvent-ils être vocalisés (hors cas particuliers) ?</v>
      </c>
      <c r="F34" s="100" t="s">
        <v>13</v>
      </c>
      <c r="G34" s="101"/>
      <c r="H34" s="99"/>
      <c r="I34" s="102"/>
      <c r="J34" s="103"/>
    </row>
    <row r="35" spans="1:10">
      <c r="A35" s="96" t="str">
        <f>Critères!$A34</f>
        <v>Tableau</v>
      </c>
      <c r="B35" s="98">
        <v>32</v>
      </c>
      <c r="C35" s="98" t="str">
        <f>Critères!B34</f>
        <v>4.1</v>
      </c>
      <c r="D35" s="98" t="str">
        <f>Critères!C34</f>
        <v>A</v>
      </c>
      <c r="E35" s="99" t="str">
        <f>Critères!D34</f>
        <v>Chaque tableau de données complexe a-t-il un résumé ?</v>
      </c>
      <c r="F35" s="100" t="s">
        <v>13</v>
      </c>
      <c r="G35" s="101"/>
      <c r="H35" s="99"/>
      <c r="I35" s="102"/>
      <c r="J35" s="103"/>
    </row>
    <row r="36" spans="1:10" ht="20">
      <c r="A36" s="96" t="str">
        <f>Critères!$A35</f>
        <v>Tableau</v>
      </c>
      <c r="B36" s="98">
        <v>33</v>
      </c>
      <c r="C36" s="98" t="str">
        <f>Critères!B35</f>
        <v>4.2</v>
      </c>
      <c r="D36" s="98" t="str">
        <f>Critères!C35</f>
        <v>A</v>
      </c>
      <c r="E36" s="99" t="str">
        <f>Critères!D35</f>
        <v>Pour chaque tableau de données complexe ayant un résumé, celui-ci est-il pertinent ?</v>
      </c>
      <c r="F36" s="100" t="s">
        <v>13</v>
      </c>
      <c r="G36" s="101"/>
      <c r="H36" s="99"/>
      <c r="I36" s="102"/>
      <c r="J36" s="103"/>
    </row>
    <row r="37" spans="1:10">
      <c r="A37" s="96" t="str">
        <f>Critères!$A36</f>
        <v>Tableau</v>
      </c>
      <c r="B37" s="98">
        <v>34</v>
      </c>
      <c r="C37" s="98" t="str">
        <f>Critères!B36</f>
        <v>4.3</v>
      </c>
      <c r="D37" s="98" t="str">
        <f>Critères!C36</f>
        <v>A</v>
      </c>
      <c r="E37" s="99" t="str">
        <f>Critères!D36</f>
        <v>Chaque tableau de données a-t-il un titre ?</v>
      </c>
      <c r="F37" s="100" t="s">
        <v>13</v>
      </c>
      <c r="G37" s="101"/>
      <c r="H37" s="99"/>
      <c r="I37" s="102"/>
      <c r="J37" s="103"/>
    </row>
    <row r="38" spans="1:10" ht="20">
      <c r="A38" s="96" t="str">
        <f>Critères!$A37</f>
        <v>Tableau</v>
      </c>
      <c r="B38" s="98">
        <v>35</v>
      </c>
      <c r="C38" s="98" t="str">
        <f>Critères!B37</f>
        <v>4.4</v>
      </c>
      <c r="D38" s="98" t="str">
        <f>Critères!C37</f>
        <v>A</v>
      </c>
      <c r="E38" s="99" t="str">
        <f>Critères!D37</f>
        <v>Pour chaque tableau de données ayant un titre, celui-ci est-il pertinent ?</v>
      </c>
      <c r="F38" s="100" t="s">
        <v>13</v>
      </c>
      <c r="G38" s="101"/>
      <c r="H38" s="99"/>
      <c r="I38" s="102"/>
      <c r="J38" s="103"/>
    </row>
    <row r="39" spans="1:10" ht="20">
      <c r="A39" s="96" t="str">
        <f>Critères!$A38</f>
        <v>Tableau</v>
      </c>
      <c r="B39" s="98">
        <v>36</v>
      </c>
      <c r="C39" s="98" t="str">
        <f>Critères!B38</f>
        <v>4.5</v>
      </c>
      <c r="D39" s="98" t="str">
        <f>Critères!C38</f>
        <v>A</v>
      </c>
      <c r="E39" s="99" t="str">
        <f>Critères!D38</f>
        <v>Pour chaque tableau de données, les entêtes de lignes et de colonnes sont-ils correctement reliés aux cellules de données ?</v>
      </c>
      <c r="F39" s="100" t="s">
        <v>13</v>
      </c>
      <c r="G39" s="101"/>
      <c r="H39" s="99"/>
      <c r="I39" s="102"/>
      <c r="J39" s="103"/>
    </row>
    <row r="40" spans="1:10" ht="20">
      <c r="A40" s="96" t="str">
        <f>Critères!$A39</f>
        <v>Composants intéractifs</v>
      </c>
      <c r="B40" s="98">
        <v>37</v>
      </c>
      <c r="C40" s="98" t="str">
        <f>Critères!B39</f>
        <v>5.1</v>
      </c>
      <c r="D40" s="98" t="str">
        <f>Critères!C39</f>
        <v>A</v>
      </c>
      <c r="E40" s="99" t="str">
        <f>Critères!D39</f>
        <v>Chaque composant d’interface est-il, si nécessaire, compatible avec les technologies d’assistance (hors cas particuliers) ?</v>
      </c>
      <c r="F40" s="100" t="s">
        <v>13</v>
      </c>
      <c r="G40" s="101"/>
      <c r="H40" s="99"/>
      <c r="I40" s="102"/>
      <c r="J40" s="103"/>
    </row>
    <row r="41" spans="1:10" ht="20">
      <c r="A41" s="96" t="str">
        <f>Critères!$A40</f>
        <v>Composants intéractifs</v>
      </c>
      <c r="B41" s="98">
        <v>38</v>
      </c>
      <c r="C41" s="98" t="str">
        <f>Critères!B40</f>
        <v>5.2</v>
      </c>
      <c r="D41" s="98" t="str">
        <f>Critères!C40</f>
        <v>A</v>
      </c>
      <c r="E41" s="99" t="str">
        <f>Critères!D40</f>
        <v>Chaque composant d’interface est-il contrôlable par le clavier et tout dispositif de pointage (hors cas particuliers) ?</v>
      </c>
      <c r="F41" s="100" t="s">
        <v>13</v>
      </c>
      <c r="G41" s="101"/>
      <c r="H41" s="99"/>
      <c r="I41" s="102"/>
      <c r="J41" s="103"/>
    </row>
    <row r="42" spans="1:10" ht="20">
      <c r="A42" s="96" t="str">
        <f>Critères!$A41</f>
        <v>Composants intéractifs</v>
      </c>
      <c r="B42" s="98">
        <v>39</v>
      </c>
      <c r="C42" s="98" t="str">
        <f>Critères!B41</f>
        <v>5.3</v>
      </c>
      <c r="D42" s="98" t="str">
        <f>Critères!C41</f>
        <v>A</v>
      </c>
      <c r="E42" s="99" t="str">
        <f>Critères!D41</f>
        <v>Chaque changement de contexte respecte-t-il une de ces conditions ?</v>
      </c>
      <c r="F42" s="100" t="s">
        <v>13</v>
      </c>
      <c r="G42" s="101"/>
      <c r="H42" s="99"/>
      <c r="I42" s="102"/>
      <c r="J42" s="103"/>
    </row>
    <row r="43" spans="1:10" ht="20">
      <c r="A43" s="96" t="str">
        <f>Critères!$A42</f>
        <v>Composants intéractifs</v>
      </c>
      <c r="B43" s="98">
        <v>40</v>
      </c>
      <c r="C43" s="98" t="str">
        <f>Critères!B42</f>
        <v>5.4</v>
      </c>
      <c r="D43" s="98" t="str">
        <f>Critères!C42</f>
        <v>AA</v>
      </c>
      <c r="E43" s="99" t="str">
        <f>Critères!D42</f>
        <v>Dans chaque écran, les messages de statut sont-ils correctement restitués par les technologies d’assistance ?</v>
      </c>
      <c r="F43" s="100" t="s">
        <v>13</v>
      </c>
      <c r="G43" s="101"/>
      <c r="H43" s="99"/>
      <c r="I43" s="104"/>
      <c r="J43" s="103"/>
    </row>
    <row r="44" spans="1:10" ht="20">
      <c r="A44" s="96" t="str">
        <f>Critères!$A43</f>
        <v>Composants intéractifs</v>
      </c>
      <c r="B44" s="98">
        <v>41</v>
      </c>
      <c r="C44" s="98" t="str">
        <f>Critères!B43</f>
        <v>5.5</v>
      </c>
      <c r="D44" s="98" t="str">
        <f>Critères!C43</f>
        <v>A</v>
      </c>
      <c r="E44" s="99" t="str">
        <f>Critères!D43</f>
        <v>Chaque état d’un contrôle à bascule présenté à l’utilisateur est-il perceptible ?</v>
      </c>
      <c r="F44" s="100" t="s">
        <v>13</v>
      </c>
      <c r="G44" s="101"/>
      <c r="H44" s="99"/>
      <c r="I44" s="102"/>
      <c r="J44" s="103"/>
    </row>
    <row r="45" spans="1:10" ht="20">
      <c r="A45" s="96" t="str">
        <f>Critères!$A44</f>
        <v>Eléments obligatoires</v>
      </c>
      <c r="B45" s="98">
        <v>42</v>
      </c>
      <c r="C45" s="98" t="str">
        <f>Critères!B44</f>
        <v>6.1</v>
      </c>
      <c r="D45" s="98" t="str">
        <f>Critères!C44</f>
        <v>A</v>
      </c>
      <c r="E45" s="99" t="str">
        <f>Critères!D44</f>
        <v>Dans chaque écran, les textes sont-ils restitués par les technologies d’assistance dans la langue principale de l’écran ?</v>
      </c>
      <c r="F45" s="100" t="s">
        <v>13</v>
      </c>
      <c r="G45" s="101"/>
      <c r="H45" s="99"/>
      <c r="I45" s="102"/>
      <c r="J45" s="103"/>
    </row>
    <row r="46" spans="1:10" ht="30">
      <c r="A46" s="96" t="str">
        <f>Critères!$A45</f>
        <v>Eléments obligatoires</v>
      </c>
      <c r="B46" s="98">
        <v>43</v>
      </c>
      <c r="C46" s="98" t="str">
        <f>Critères!B45</f>
        <v>6.2</v>
      </c>
      <c r="D46" s="98" t="str">
        <f>Critères!C45</f>
        <v>A</v>
      </c>
      <c r="E46" s="99" t="str">
        <f>Critères!D45</f>
        <v>Dans chaque écran, les éléments de l’interface ne doivent pas être utilisés uniquement à des fins de présentation. Cette règle est-elle respectée ?</v>
      </c>
      <c r="F46" s="100" t="s">
        <v>13</v>
      </c>
      <c r="G46" s="101"/>
      <c r="H46" s="99"/>
      <c r="I46" s="102"/>
      <c r="J46" s="103"/>
    </row>
    <row r="47" spans="1:10" ht="20">
      <c r="A47" s="96" t="str">
        <f>Critères!$A46</f>
        <v>Structuration</v>
      </c>
      <c r="B47" s="98">
        <v>44</v>
      </c>
      <c r="C47" s="98" t="str">
        <f>Critères!B46</f>
        <v>7.1</v>
      </c>
      <c r="D47" s="98" t="str">
        <f>Critères!C46</f>
        <v>A</v>
      </c>
      <c r="E47" s="99" t="str">
        <f>Critères!D46</f>
        <v>Dans chaque écran, l’information est-elle structurée par l’utilisation appropriée de titres ?</v>
      </c>
      <c r="F47" s="100" t="s">
        <v>13</v>
      </c>
      <c r="G47" s="101"/>
      <c r="H47" s="99"/>
      <c r="I47" s="102"/>
      <c r="J47" s="103"/>
    </row>
    <row r="48" spans="1:10" ht="20">
      <c r="A48" s="96" t="str">
        <f>Critères!$A47</f>
        <v>Structuration</v>
      </c>
      <c r="B48" s="98">
        <v>45</v>
      </c>
      <c r="C48" s="98" t="str">
        <f>Critères!B47</f>
        <v>7.2</v>
      </c>
      <c r="D48" s="98" t="str">
        <f>Critères!C47</f>
        <v>A</v>
      </c>
      <c r="E48" s="99" t="str">
        <f>Critères!D47</f>
        <v>Dans chaque écran, chaque liste est-elle correctement structurée ?</v>
      </c>
      <c r="F48" s="100" t="s">
        <v>13</v>
      </c>
      <c r="G48" s="101"/>
      <c r="H48" s="99"/>
      <c r="I48" s="102"/>
      <c r="J48" s="103"/>
    </row>
    <row r="49" spans="1:10" ht="20">
      <c r="A49" s="96" t="str">
        <f>Critères!$A48</f>
        <v>Présentation</v>
      </c>
      <c r="B49" s="98">
        <v>46</v>
      </c>
      <c r="C49" s="98" t="str">
        <f>Critères!B48</f>
        <v>8.1</v>
      </c>
      <c r="D49" s="98" t="str">
        <f>Critères!C48</f>
        <v>A</v>
      </c>
      <c r="E49" s="99" t="str">
        <f>Critères!D48</f>
        <v>Dans chaque écran, le contenu visible porteur d’information est-il accessible aux technologies d’assistance ?</v>
      </c>
      <c r="F49" s="100" t="s">
        <v>13</v>
      </c>
      <c r="G49" s="101"/>
      <c r="H49" s="99"/>
      <c r="I49" s="102"/>
      <c r="J49" s="103"/>
    </row>
    <row r="50" spans="1:10" ht="20">
      <c r="A50" s="96" t="str">
        <f>Critères!$A49</f>
        <v>Présentation</v>
      </c>
      <c r="B50" s="98">
        <v>47</v>
      </c>
      <c r="C50" s="98" t="str">
        <f>Critères!B49</f>
        <v>8.2</v>
      </c>
      <c r="D50" s="98" t="str">
        <f>Critères!C49</f>
        <v>AA</v>
      </c>
      <c r="E50" s="99" t="str">
        <f>Critères!D49</f>
        <v>Dans chaque écran, l’utilisateur peut-il augmenter la taille des caractères de 200% au moins (hors cas particuliers) ?</v>
      </c>
      <c r="F50" s="100" t="s">
        <v>13</v>
      </c>
      <c r="G50" s="101"/>
      <c r="H50" s="99"/>
      <c r="I50" s="102"/>
      <c r="J50" s="103"/>
    </row>
    <row r="51" spans="1:10" ht="40">
      <c r="A51" s="96" t="str">
        <f>Critères!$A50</f>
        <v>Présentation</v>
      </c>
      <c r="B51" s="98">
        <v>48</v>
      </c>
      <c r="C51" s="98" t="str">
        <f>Critères!B50</f>
        <v>8.3</v>
      </c>
      <c r="D51" s="98" t="str">
        <f>Critères!C50</f>
        <v>A</v>
      </c>
      <c r="E51" s="99" t="str">
        <f>Critères!D50</f>
        <v>Dans chaque écran, chaque composant en environnement de texte dont la nature n’est pas évidente a-t-il un rapport de contraste supérieur ou égal à 3:1 par rapport au texte environnant ?</v>
      </c>
      <c r="F51" s="100" t="s">
        <v>13</v>
      </c>
      <c r="G51" s="101"/>
      <c r="H51" s="99"/>
      <c r="I51" s="102"/>
      <c r="J51" s="103"/>
    </row>
    <row r="52" spans="1:10" ht="40">
      <c r="A52" s="96" t="str">
        <f>Critères!$A51</f>
        <v>Présentation</v>
      </c>
      <c r="B52" s="98">
        <v>49</v>
      </c>
      <c r="C52" s="98" t="str">
        <f>Critères!B51</f>
        <v>8.4</v>
      </c>
      <c r="D52" s="98" t="str">
        <f>Critères!C51</f>
        <v>A</v>
      </c>
      <c r="E52" s="99" t="str">
        <f>Critères!D51</f>
        <v>Dans chaque écran, pour chaque composant en environnement de texte dont la nature n’est pas évidente, une indication autre que la couleur permet-elle de signaler la prise de focus et le survol à la souris ?</v>
      </c>
      <c r="F52" s="100" t="s">
        <v>13</v>
      </c>
      <c r="G52" s="101"/>
      <c r="H52" s="99"/>
      <c r="I52" s="102"/>
      <c r="J52" s="103"/>
    </row>
    <row r="53" spans="1:10" ht="20">
      <c r="A53" s="96" t="str">
        <f>Critères!$A52</f>
        <v>Présentation</v>
      </c>
      <c r="B53" s="98">
        <v>50</v>
      </c>
      <c r="C53" s="98" t="str">
        <f>Critères!B52</f>
        <v>8.5</v>
      </c>
      <c r="D53" s="98" t="str">
        <f>Critères!C52</f>
        <v>A</v>
      </c>
      <c r="E53" s="99" t="str">
        <f>Critères!D52</f>
        <v>Dans chaque écran, pour chaque élément recevant le focus, la prise de focus est-elle visible ?</v>
      </c>
      <c r="F53" s="100" t="s">
        <v>13</v>
      </c>
      <c r="G53" s="101"/>
      <c r="H53" s="99"/>
      <c r="I53" s="102"/>
      <c r="J53" s="103"/>
    </row>
    <row r="54" spans="1:10" ht="30">
      <c r="A54" s="96" t="str">
        <f>Critères!$A53</f>
        <v>Présentation</v>
      </c>
      <c r="B54" s="98">
        <v>51</v>
      </c>
      <c r="C54" s="98" t="str">
        <f>Critères!B53</f>
        <v>8.6</v>
      </c>
      <c r="D54" s="98" t="str">
        <f>Critères!C53</f>
        <v>A</v>
      </c>
      <c r="E54" s="99" t="str">
        <f>Critères!D53</f>
        <v>Dans chaque écran, l’information ne doit pas être donnée uniquement par la forme, taille ou position. Cette règle est-elle respectée ?</v>
      </c>
      <c r="F54" s="100" t="s">
        <v>13</v>
      </c>
      <c r="G54" s="101"/>
      <c r="H54" s="99"/>
      <c r="I54" s="102"/>
      <c r="J54" s="103"/>
    </row>
    <row r="55" spans="1:10" ht="30">
      <c r="A55" s="96" t="str">
        <f>Critères!$A54</f>
        <v>Présentation</v>
      </c>
      <c r="B55" s="98">
        <v>52</v>
      </c>
      <c r="C55" s="98" t="str">
        <f>Critères!B54</f>
        <v>8.7</v>
      </c>
      <c r="D55" s="98" t="str">
        <f>Critères!C54</f>
        <v>AA</v>
      </c>
      <c r="E55" s="99" t="str">
        <f>Critères!D54</f>
        <v>Dans chaque écran, les contenus additionnels apparaissant à la prise de focus ou au survol d’un composant d’interface sont-ils contrôlables par l’utilisateur (hors cas particuliers) ?</v>
      </c>
      <c r="F55" s="100" t="s">
        <v>13</v>
      </c>
      <c r="G55" s="101"/>
      <c r="H55" s="99"/>
      <c r="I55" s="102"/>
      <c r="J55" s="103"/>
    </row>
    <row r="56" spans="1:10">
      <c r="A56" s="96" t="str">
        <f>Critères!$A55</f>
        <v>Formulaires</v>
      </c>
      <c r="B56" s="98">
        <v>53</v>
      </c>
      <c r="C56" s="98" t="str">
        <f>Critères!B55</f>
        <v>9.1</v>
      </c>
      <c r="D56" s="98" t="str">
        <f>Critères!C55</f>
        <v>A</v>
      </c>
      <c r="E56" s="99" t="str">
        <f>Critères!D55</f>
        <v>Chaque champ de formulaire a-t-il une étiquette visible ?</v>
      </c>
      <c r="F56" s="100" t="s">
        <v>13</v>
      </c>
      <c r="G56" s="101"/>
      <c r="H56" s="99"/>
      <c r="I56" s="102"/>
      <c r="J56" s="103"/>
    </row>
    <row r="57" spans="1:10" ht="20">
      <c r="A57" s="96" t="str">
        <f>Critères!$A56</f>
        <v>Formulaires</v>
      </c>
      <c r="B57" s="98">
        <v>54</v>
      </c>
      <c r="C57" s="98" t="str">
        <f>Critères!B56</f>
        <v>9.2</v>
      </c>
      <c r="D57" s="98" t="str">
        <f>Critères!C56</f>
        <v>A</v>
      </c>
      <c r="E57" s="99" t="str">
        <f>Critères!D56</f>
        <v>Chaque champ de formulaire a-t-il une étiquette accessible aux technologies d’assistance ?</v>
      </c>
      <c r="F57" s="100" t="s">
        <v>13</v>
      </c>
      <c r="G57" s="101"/>
      <c r="H57" s="99"/>
      <c r="I57" s="102"/>
      <c r="J57" s="103"/>
    </row>
    <row r="58" spans="1:10" ht="20">
      <c r="A58" s="96" t="str">
        <f>Critères!$A57</f>
        <v>Formulaires</v>
      </c>
      <c r="B58" s="98">
        <v>55</v>
      </c>
      <c r="C58" s="98" t="str">
        <f>Critères!B57</f>
        <v>9.3</v>
      </c>
      <c r="D58" s="98" t="str">
        <f>Critères!C57</f>
        <v>A</v>
      </c>
      <c r="E58" s="99" t="str">
        <f>Critères!D57</f>
        <v>Chaque étiquette associée à un champ de formulaire est-elle pertinente ?</v>
      </c>
      <c r="F58" s="100" t="s">
        <v>13</v>
      </c>
      <c r="G58" s="101"/>
      <c r="H58" s="99"/>
      <c r="I58" s="102"/>
      <c r="J58" s="103"/>
    </row>
    <row r="59" spans="1:10" ht="20">
      <c r="A59" s="96" t="str">
        <f>Critères!$A58</f>
        <v>Formulaires</v>
      </c>
      <c r="B59" s="98">
        <v>56</v>
      </c>
      <c r="C59" s="98" t="str">
        <f>Critères!B58</f>
        <v>9.4</v>
      </c>
      <c r="D59" s="98" t="str">
        <f>Critères!C58</f>
        <v>A</v>
      </c>
      <c r="E59" s="99" t="str">
        <f>Critères!D58</f>
        <v>Chaque étiquette de champ et son champ associé sont-ils accolés ?</v>
      </c>
      <c r="F59" s="100" t="s">
        <v>13</v>
      </c>
      <c r="G59" s="101"/>
      <c r="H59" s="99"/>
      <c r="I59" s="102"/>
      <c r="J59" s="103"/>
    </row>
    <row r="60" spans="1:10" ht="20">
      <c r="A60" s="96" t="str">
        <f>Critères!$A59</f>
        <v>Formulaires</v>
      </c>
      <c r="B60" s="98">
        <v>57</v>
      </c>
      <c r="C60" s="98" t="str">
        <f>Critères!B59</f>
        <v>9.5</v>
      </c>
      <c r="D60" s="98" t="str">
        <f>Critères!C59</f>
        <v>A</v>
      </c>
      <c r="E60" s="99" t="str">
        <f>Critères!D59</f>
        <v>Dans chaque formulaire, l’intitulé de chaque bouton est-il pertinent ?</v>
      </c>
      <c r="F60" s="100" t="s">
        <v>13</v>
      </c>
      <c r="G60" s="101"/>
      <c r="H60" s="99"/>
      <c r="I60" s="102"/>
      <c r="J60" s="103"/>
    </row>
    <row r="61" spans="1:10" ht="20">
      <c r="A61" s="96" t="str">
        <f>Critères!$A60</f>
        <v>Formulaires</v>
      </c>
      <c r="B61" s="98">
        <v>58</v>
      </c>
      <c r="C61" s="98" t="str">
        <f>Critères!B60</f>
        <v>9.6</v>
      </c>
      <c r="D61" s="98" t="str">
        <f>Critères!C60</f>
        <v>A</v>
      </c>
      <c r="E61" s="99" t="str">
        <f>Critères!D60</f>
        <v>Dans chaque formulaire, les champs de même nature sont-ils identifiés, si nécessaire ?</v>
      </c>
      <c r="F61" s="100" t="s">
        <v>13</v>
      </c>
      <c r="G61" s="101"/>
      <c r="H61" s="99"/>
      <c r="I61" s="102"/>
      <c r="J61" s="103"/>
    </row>
    <row r="62" spans="1:10" ht="20">
      <c r="A62" s="96" t="str">
        <f>Critères!$A61</f>
        <v>Formulaires</v>
      </c>
      <c r="B62" s="98">
        <v>59</v>
      </c>
      <c r="C62" s="98" t="str">
        <f>Critères!B61</f>
        <v>9.7</v>
      </c>
      <c r="D62" s="98" t="str">
        <f>Critères!C61</f>
        <v>A</v>
      </c>
      <c r="E62" s="99" t="str">
        <f>Critères!D61</f>
        <v>Les champs de formulaire obligatoires sont-ils correctement identifiés (hors cas particuliers) ?</v>
      </c>
      <c r="F62" s="100" t="s">
        <v>13</v>
      </c>
      <c r="G62" s="101"/>
      <c r="H62" s="99"/>
      <c r="I62" s="102"/>
      <c r="J62" s="103"/>
    </row>
    <row r="63" spans="1:10" ht="30">
      <c r="A63" s="96" t="str">
        <f>Critères!$A62</f>
        <v>Formulaires</v>
      </c>
      <c r="B63" s="98">
        <v>60</v>
      </c>
      <c r="C63" s="98" t="str">
        <f>Critères!B62</f>
        <v>9.8</v>
      </c>
      <c r="D63" s="98" t="str">
        <f>Critères!C62</f>
        <v>A</v>
      </c>
      <c r="E63" s="99" t="str">
        <f>Critères!D62</f>
        <v>Pour chaque champ de formulaire qui attend un type de données et/ou un format spécifique, l’information correspondante est-elle disponible ?</v>
      </c>
      <c r="F63" s="100" t="s">
        <v>13</v>
      </c>
      <c r="G63" s="101"/>
      <c r="H63" s="99"/>
      <c r="I63" s="102"/>
      <c r="J63" s="103"/>
    </row>
    <row r="64" spans="1:10" ht="20">
      <c r="A64" s="96" t="str">
        <f>Critères!$A63</f>
        <v>Formulaires</v>
      </c>
      <c r="B64" s="98">
        <v>61</v>
      </c>
      <c r="C64" s="98" t="str">
        <f>Critères!B63</f>
        <v>9.9</v>
      </c>
      <c r="D64" s="98" t="str">
        <f>Critères!C63</f>
        <v>A</v>
      </c>
      <c r="E64" s="99" t="str">
        <f>Critères!D63</f>
        <v>Dans chaque formulaire, les erreurs de saisie sont-elles accessibles ?</v>
      </c>
      <c r="F64" s="100" t="s">
        <v>13</v>
      </c>
      <c r="G64" s="101"/>
      <c r="H64" s="99"/>
      <c r="I64" s="102"/>
      <c r="J64" s="103"/>
    </row>
    <row r="65" spans="1:10" ht="30">
      <c r="A65" s="96" t="str">
        <f>Critères!$A64</f>
        <v>Formulaires</v>
      </c>
      <c r="B65" s="98">
        <v>62</v>
      </c>
      <c r="C65" s="98" t="str">
        <f>Critères!B64</f>
        <v>9.10</v>
      </c>
      <c r="D65" s="98" t="str">
        <f>Critères!C64</f>
        <v>AA</v>
      </c>
      <c r="E65" s="99" t="str">
        <f>Critères!D64</f>
        <v>Dans chaque formulaire, le contrôle de saisie est-il accompagné, si nécessaire, de suggestions des types, formats de données ou valeurs attendus ?</v>
      </c>
      <c r="F65" s="100" t="s">
        <v>13</v>
      </c>
      <c r="G65" s="101"/>
      <c r="H65" s="99"/>
      <c r="I65" s="102"/>
      <c r="J65" s="103"/>
    </row>
    <row r="66" spans="1:10" ht="50">
      <c r="A66" s="96" t="str">
        <f>Critères!$A65</f>
        <v>Formulaires</v>
      </c>
      <c r="B66" s="98">
        <v>63</v>
      </c>
      <c r="C66" s="98" t="str">
        <f>Critères!B65</f>
        <v>9.11</v>
      </c>
      <c r="D66" s="98" t="str">
        <f>Critères!C65</f>
        <v>AA</v>
      </c>
      <c r="E66" s="99" t="str">
        <f>Critères!D65</f>
        <v>Pour chaque formulaire qui modifie ou supprime des données, ou qui transmet des réponses à un test ou à un examen, ou dont la validation a des conséquences financières ou juridiques, les données saisies peuvent-elles être modifiées, mises à jour ou récupérées par l’utilisateur ?</v>
      </c>
      <c r="F66" s="100" t="s">
        <v>13</v>
      </c>
      <c r="G66" s="101"/>
      <c r="H66" s="99"/>
      <c r="I66" s="102"/>
      <c r="J66" s="103"/>
    </row>
    <row r="67" spans="1:10" ht="20">
      <c r="A67" s="96" t="str">
        <f>Critères!$A66</f>
        <v>Formulaires</v>
      </c>
      <c r="B67" s="98">
        <v>64</v>
      </c>
      <c r="C67" s="98" t="str">
        <f>Critères!B66</f>
        <v>9.12</v>
      </c>
      <c r="D67" s="98" t="str">
        <f>Critères!C66</f>
        <v>AA</v>
      </c>
      <c r="E67" s="99" t="str">
        <f>Critères!D66</f>
        <v>Pour chaque champ qui attend une donnée personnelle de l’utilisateur, la saisie est-elle facilitée ?</v>
      </c>
      <c r="F67" s="100" t="s">
        <v>13</v>
      </c>
      <c r="G67" s="101"/>
      <c r="H67" s="99"/>
      <c r="I67" s="102"/>
      <c r="J67" s="103"/>
    </row>
    <row r="68" spans="1:10" ht="20">
      <c r="A68" s="96" t="str">
        <f>Critères!$A67</f>
        <v>Navigation</v>
      </c>
      <c r="B68" s="98">
        <v>65</v>
      </c>
      <c r="C68" s="98" t="str">
        <f>Critères!B67</f>
        <v>10.1</v>
      </c>
      <c r="D68" s="98" t="str">
        <f>Critères!C67</f>
        <v>A</v>
      </c>
      <c r="E68" s="99" t="str">
        <f>Critères!D67</f>
        <v>Dans chaque écran, l’ordre de tabulation au clavier est-il cohérent ?</v>
      </c>
      <c r="F68" s="100" t="s">
        <v>13</v>
      </c>
      <c r="G68" s="101"/>
      <c r="H68" s="99"/>
      <c r="I68" s="102"/>
      <c r="J68" s="103"/>
    </row>
    <row r="69" spans="1:10" ht="20">
      <c r="A69" s="96" t="str">
        <f>Critères!$A68</f>
        <v>Navigation</v>
      </c>
      <c r="B69" s="98">
        <v>66</v>
      </c>
      <c r="C69" s="98" t="str">
        <f>Critères!B68</f>
        <v>10.2</v>
      </c>
      <c r="D69" s="98" t="str">
        <f>Critères!C68</f>
        <v>A</v>
      </c>
      <c r="E69" s="99" t="str">
        <f>Critères!D68</f>
        <v>Dans chaque écran, l’ordre de restitution par les technologies d’assistance est-il cohérent ?</v>
      </c>
      <c r="F69" s="100" t="s">
        <v>13</v>
      </c>
      <c r="G69" s="101"/>
      <c r="H69" s="99"/>
      <c r="I69" s="102"/>
      <c r="J69" s="103"/>
    </row>
    <row r="70" spans="1:10" ht="20">
      <c r="A70" s="96" t="str">
        <f>Critères!$A69</f>
        <v>Navigation</v>
      </c>
      <c r="B70" s="98">
        <v>67</v>
      </c>
      <c r="C70" s="98" t="str">
        <f>Critères!B69</f>
        <v>10.3</v>
      </c>
      <c r="D70" s="98" t="str">
        <f>Critères!C69</f>
        <v>A</v>
      </c>
      <c r="E70" s="99" t="str">
        <f>Critères!D69</f>
        <v>Dans chaque écran, la navigation ne doit pas contenir de piège au clavier. Cette règle est-elle respectée ?</v>
      </c>
      <c r="F70" s="100" t="s">
        <v>13</v>
      </c>
      <c r="G70" s="101"/>
      <c r="H70" s="99"/>
      <c r="I70" s="102"/>
      <c r="J70" s="103"/>
    </row>
    <row r="71" spans="1:10" ht="30">
      <c r="A71" s="96" t="str">
        <f>Critères!$A70</f>
        <v>Navigation</v>
      </c>
      <c r="B71" s="98">
        <v>68</v>
      </c>
      <c r="C71" s="98" t="str">
        <f>Critères!B70</f>
        <v>10.4</v>
      </c>
      <c r="D71" s="98" t="str">
        <f>Critères!C70</f>
        <v>A</v>
      </c>
      <c r="E71" s="99" t="str">
        <f>Critères!D70</f>
        <v>Dans chaque écran, les raccourcis clavier n’utilisant qu’une seule touche (lettre minuscule ou majuscule, ponctuation, chiffre ou symbole) sont-ils contrôlables par l’utilisateur ?</v>
      </c>
      <c r="F71" s="100" t="s">
        <v>13</v>
      </c>
      <c r="G71" s="101"/>
      <c r="H71" s="99"/>
      <c r="I71" s="102"/>
      <c r="J71" s="103"/>
    </row>
    <row r="72" spans="1:10" ht="20">
      <c r="A72" s="96" t="str">
        <f>Critères!$A71</f>
        <v>Consultation</v>
      </c>
      <c r="B72" s="98">
        <v>69</v>
      </c>
      <c r="C72" s="98" t="str">
        <f>Critères!B71</f>
        <v>11.1</v>
      </c>
      <c r="D72" s="98" t="str">
        <f>Critères!C71</f>
        <v>A</v>
      </c>
      <c r="E72" s="99" t="str">
        <f>Critères!D71</f>
        <v>Pour chaque écran, l’utilisateur a-t-il le contrôle de chaque limite de temps modifiant le contenu (hors cas particuliers) ?</v>
      </c>
      <c r="F72" s="100" t="s">
        <v>13</v>
      </c>
      <c r="G72" s="101"/>
      <c r="H72" s="99"/>
      <c r="I72" s="102"/>
      <c r="J72" s="103"/>
    </row>
    <row r="73" spans="1:10" ht="20">
      <c r="A73" s="96" t="str">
        <f>Critères!$A72</f>
        <v>Consultation</v>
      </c>
      <c r="B73" s="98">
        <v>70</v>
      </c>
      <c r="C73" s="98" t="str">
        <f>Critères!B72</f>
        <v>11.2</v>
      </c>
      <c r="D73" s="98" t="str">
        <f>Critères!C72</f>
        <v>A</v>
      </c>
      <c r="E73" s="99" t="str">
        <f>Critères!D72</f>
        <v>Pour chaque écran, chaque procédé limitant le temps d’une session peut-il être arrêté ou supprimé (hors cas particuliers) ?</v>
      </c>
      <c r="F73" s="100" t="s">
        <v>13</v>
      </c>
      <c r="G73" s="101"/>
      <c r="H73" s="99"/>
      <c r="I73" s="102"/>
      <c r="J73" s="103"/>
    </row>
    <row r="74" spans="1:10" ht="30">
      <c r="A74" s="96" t="str">
        <f>Critères!$A73</f>
        <v>Consultation</v>
      </c>
      <c r="B74" s="98">
        <v>71</v>
      </c>
      <c r="C74" s="98" t="str">
        <f>Critères!B73</f>
        <v>11.3</v>
      </c>
      <c r="D74" s="98" t="str">
        <f>Critères!C73</f>
        <v>A</v>
      </c>
      <c r="E74" s="99" t="str">
        <f>Critères!D73</f>
        <v>Dans chaque écran, chaque document bureautique en téléchargement possède-t-il, si nécessaire, une version accessible (hors cas particuliers) ?</v>
      </c>
      <c r="F74" s="100" t="s">
        <v>13</v>
      </c>
      <c r="G74" s="101"/>
      <c r="H74" s="99"/>
      <c r="I74" s="102"/>
      <c r="J74" s="103"/>
    </row>
    <row r="75" spans="1:10" ht="30">
      <c r="A75" s="96" t="str">
        <f>Critères!$A74</f>
        <v>Consultation</v>
      </c>
      <c r="B75" s="98">
        <v>72</v>
      </c>
      <c r="C75" s="98" t="str">
        <f>Critères!B74</f>
        <v>11.4</v>
      </c>
      <c r="D75" s="98" t="str">
        <f>Critères!C74</f>
        <v>A</v>
      </c>
      <c r="E75" s="99" t="str">
        <f>Critères!D74</f>
        <v>Pour chaque document bureautique ayant une version accessible, cette version offre-t-elle la même information (hors cas particuliers) ?</v>
      </c>
      <c r="F75" s="100" t="s">
        <v>13</v>
      </c>
      <c r="G75" s="101"/>
      <c r="H75" s="99"/>
      <c r="I75" s="102"/>
      <c r="J75" s="103"/>
    </row>
    <row r="76" spans="1:10" ht="20">
      <c r="A76" s="96" t="str">
        <f>Critères!$A75</f>
        <v>Consultation</v>
      </c>
      <c r="B76" s="98">
        <v>73</v>
      </c>
      <c r="C76" s="98" t="str">
        <f>Critères!B75</f>
        <v>11.5</v>
      </c>
      <c r="D76" s="98" t="str">
        <f>Critères!C75</f>
        <v>A</v>
      </c>
      <c r="E76" s="99" t="str">
        <f>Critères!D75</f>
        <v>Dans chaque écran, chaque contenu cryptique (art ASCII, émoticon, syntaxe cryptique) a-t-il une alternative ?</v>
      </c>
      <c r="F76" s="100" t="s">
        <v>13</v>
      </c>
      <c r="G76" s="101"/>
      <c r="H76" s="99"/>
      <c r="I76" s="102"/>
      <c r="J76" s="103"/>
    </row>
    <row r="77" spans="1:10" ht="30">
      <c r="A77" s="96" t="str">
        <f>Critères!$A76</f>
        <v>Consultation</v>
      </c>
      <c r="B77" s="98">
        <v>74</v>
      </c>
      <c r="C77" s="98" t="str">
        <f>Critères!B76</f>
        <v>11.6</v>
      </c>
      <c r="D77" s="98" t="str">
        <f>Critères!C76</f>
        <v>A</v>
      </c>
      <c r="E77" s="99" t="str">
        <f>Critères!D76</f>
        <v>Dans chaque écran, pour chaque contenu cryptique (art ASCII, émoticône, syntaxe cryptique) ayant une alternative, cette alternative est-elle pertinente ?</v>
      </c>
      <c r="F77" s="100" t="s">
        <v>13</v>
      </c>
      <c r="G77" s="101"/>
      <c r="H77" s="99"/>
      <c r="I77" s="102"/>
      <c r="J77" s="103"/>
    </row>
    <row r="78" spans="1:10" ht="20">
      <c r="A78" s="96" t="str">
        <f>Critères!$A77</f>
        <v>Consultation</v>
      </c>
      <c r="B78" s="98">
        <v>75</v>
      </c>
      <c r="C78" s="98" t="str">
        <f>Critères!B77</f>
        <v>11.7</v>
      </c>
      <c r="D78" s="98" t="str">
        <f>Critères!C77</f>
        <v>A</v>
      </c>
      <c r="E78" s="99" t="str">
        <f>Critères!D77</f>
        <v>Dans chaque écran, les changements brusques de luminosité ou les effets de flash sont-ils correctement utilisés ?</v>
      </c>
      <c r="F78" s="100" t="s">
        <v>13</v>
      </c>
      <c r="G78" s="101"/>
      <c r="H78" s="99"/>
      <c r="I78" s="102"/>
      <c r="J78" s="103"/>
    </row>
    <row r="79" spans="1:10" ht="20">
      <c r="A79" s="96" t="str">
        <f>Critères!$A78</f>
        <v>Consultation</v>
      </c>
      <c r="B79" s="98">
        <v>76</v>
      </c>
      <c r="C79" s="98" t="str">
        <f>Critères!B78</f>
        <v>11.8</v>
      </c>
      <c r="D79" s="98" t="str">
        <f>Critères!C78</f>
        <v>A</v>
      </c>
      <c r="E79" s="99" t="str">
        <f>Critères!D78</f>
        <v>Dans chaque écran, chaque contenu en mouvement ou clignotant est-il contrôlable par l’utilisateur ?</v>
      </c>
      <c r="F79" s="100" t="s">
        <v>13</v>
      </c>
      <c r="G79" s="101"/>
      <c r="H79" s="99"/>
      <c r="I79" s="102"/>
      <c r="J79" s="103"/>
    </row>
    <row r="80" spans="1:10" ht="30">
      <c r="A80" s="96" t="str">
        <f>Critères!$A79</f>
        <v>Consultation</v>
      </c>
      <c r="B80" s="98">
        <v>77</v>
      </c>
      <c r="C80" s="98" t="str">
        <f>Critères!B79</f>
        <v>11.9</v>
      </c>
      <c r="D80" s="98" t="str">
        <f>Critères!C79</f>
        <v>AA</v>
      </c>
      <c r="E80" s="99" t="str">
        <f>Critères!D79</f>
        <v>Dans chaque écran, le contenu proposé est-il consultable quelle que soit l’orientation de l’écran (portrait ou paysage) (hors cas particuliers) ?</v>
      </c>
      <c r="F80" s="100" t="s">
        <v>13</v>
      </c>
      <c r="G80" s="101"/>
      <c r="H80" s="99"/>
      <c r="I80" s="102"/>
      <c r="J80" s="103"/>
    </row>
    <row r="81" spans="1:10" ht="30">
      <c r="A81" s="96" t="str">
        <f>Critères!$A80</f>
        <v>Consultation</v>
      </c>
      <c r="B81" s="98">
        <v>78</v>
      </c>
      <c r="C81" s="98" t="str">
        <f>Critères!B80</f>
        <v>11.10</v>
      </c>
      <c r="D81" s="98" t="str">
        <f>Critères!C80</f>
        <v>A</v>
      </c>
      <c r="E81" s="99" t="str">
        <f>Critères!D80</f>
        <v>Dans chaque écran, les fonctionnalités activables au moyen d’un geste complexe sont-elles activables au moyen d’un geste simple (hors cas particuliers) ?</v>
      </c>
      <c r="F81" s="100" t="s">
        <v>13</v>
      </c>
      <c r="G81" s="101"/>
      <c r="H81" s="99"/>
      <c r="I81" s="102"/>
      <c r="J81" s="103"/>
    </row>
    <row r="82" spans="1:10" ht="40">
      <c r="A82" s="96" t="str">
        <f>Critères!$A81</f>
        <v>Consultation</v>
      </c>
      <c r="B82" s="98">
        <v>79</v>
      </c>
      <c r="C82" s="98" t="str">
        <f>Critères!B81</f>
        <v>11.11</v>
      </c>
      <c r="D82" s="98" t="str">
        <f>Critères!C81</f>
        <v>A</v>
      </c>
      <c r="E82" s="99" t="str">
        <f>Critères!D81</f>
        <v>Dans chaque écran, les fonctionnalités activables par la réalisation d’actions simultanées sont-elles activables au moyen d’une action unique. Cette règle est-elle respectée (hors cas particuliers) ?</v>
      </c>
      <c r="F82" s="100" t="s">
        <v>13</v>
      </c>
      <c r="G82" s="101"/>
      <c r="H82" s="99"/>
      <c r="I82" s="102"/>
      <c r="J82" s="103"/>
    </row>
    <row r="83" spans="1:10" ht="30">
      <c r="A83" s="96" t="str">
        <f>Critères!$A82</f>
        <v>Consultation</v>
      </c>
      <c r="B83" s="98">
        <v>80</v>
      </c>
      <c r="C83" s="98" t="str">
        <f>Critères!B82</f>
        <v>11.12</v>
      </c>
      <c r="D83" s="98" t="str">
        <f>Critères!C82</f>
        <v>A</v>
      </c>
      <c r="E83" s="99" t="str">
        <f>Critères!D82</f>
        <v>Dans chaque écran, les actions déclenchées au moyen d’un dispositif de pointage sur un point unique de l’écran peuvent-elles faire l’objet d’une annulation (hors cas particuliers) ?</v>
      </c>
      <c r="F83" s="100" t="s">
        <v>13</v>
      </c>
      <c r="G83" s="101"/>
      <c r="H83" s="99"/>
      <c r="I83" s="102"/>
      <c r="J83" s="103"/>
    </row>
    <row r="84" spans="1:10" ht="30">
      <c r="A84" s="96" t="str">
        <f>Critères!$A83</f>
        <v>Consultation</v>
      </c>
      <c r="B84" s="98">
        <v>81</v>
      </c>
      <c r="C84" s="98" t="str">
        <f>Critères!B83</f>
        <v>11.13</v>
      </c>
      <c r="D84" s="98" t="str">
        <f>Critères!C83</f>
        <v>A</v>
      </c>
      <c r="E84" s="99" t="str">
        <f>Critères!D83</f>
        <v>Dans chaque écran, les fonctionnalités qui impliquent un mouvement de l’appareil ou vers l’appareil peuvent-elles être satisfaites de manière alternative (hors cas particuliers) ?</v>
      </c>
      <c r="F84" s="100" t="s">
        <v>13</v>
      </c>
      <c r="G84" s="101"/>
      <c r="H84" s="99"/>
      <c r="I84" s="102"/>
      <c r="J84" s="103"/>
    </row>
    <row r="85" spans="1:10" ht="40">
      <c r="A85" s="96" t="str">
        <f>Critères!$A84</f>
        <v>Consultation</v>
      </c>
      <c r="B85" s="98">
        <v>82</v>
      </c>
      <c r="C85" s="98" t="str">
        <f>Critères!B84</f>
        <v>11.14</v>
      </c>
      <c r="D85" s="98" t="str">
        <f>Critères!C84</f>
        <v>AA</v>
      </c>
      <c r="E85" s="99" t="str">
        <f>Critères!D84</f>
        <v>Pour chaque fonctionnalité de conversion d’un document, les informations relatives à l’accessibilité disponibles dans le document source sont-elles conservées dans le document de destination (hors cas particuliers) ?</v>
      </c>
      <c r="F85" s="100" t="s">
        <v>13</v>
      </c>
      <c r="G85" s="101"/>
      <c r="H85" s="99"/>
      <c r="I85" s="102"/>
      <c r="J85" s="103"/>
    </row>
    <row r="86" spans="1:10" ht="30">
      <c r="A86" s="96" t="str">
        <f>Critères!$A85</f>
        <v>Consultation</v>
      </c>
      <c r="B86" s="98">
        <v>83</v>
      </c>
      <c r="C86" s="98" t="str">
        <f>Critères!B85</f>
        <v>11.15</v>
      </c>
      <c r="D86" s="98" t="str">
        <f>Critères!C85</f>
        <v>A</v>
      </c>
      <c r="E86" s="99" t="str">
        <f>Critères!D85</f>
        <v>Chaque fonctionnalité d’identification ou de contrôle qui repose sur l’utilisation de caractéristiques biologiques de l’utilisateur dispose-t-elle d’une méthode alternative ?</v>
      </c>
      <c r="F86" s="100" t="s">
        <v>13</v>
      </c>
      <c r="G86" s="101"/>
      <c r="H86" s="99"/>
      <c r="I86" s="102"/>
      <c r="J86" s="103"/>
    </row>
    <row r="87" spans="1:10" ht="30">
      <c r="A87" s="96" t="str">
        <f>Critères!$A86</f>
        <v>Consultation</v>
      </c>
      <c r="B87" s="98">
        <v>84</v>
      </c>
      <c r="C87" s="98" t="str">
        <f>Critères!B86</f>
        <v>11.16</v>
      </c>
      <c r="D87" s="98" t="str">
        <f>Critères!C86</f>
        <v>A</v>
      </c>
      <c r="E87" s="99" t="str">
        <f>Critères!D86</f>
        <v>Pour chaque application qui intègre une fonctionnalité de répétition des touches, la répétition est-elle ajustable (hors cas particuliers) ?</v>
      </c>
      <c r="F87" s="100" t="s">
        <v>13</v>
      </c>
      <c r="G87" s="101"/>
      <c r="H87" s="99"/>
      <c r="I87" s="102"/>
      <c r="J87" s="103"/>
    </row>
    <row r="88" spans="1:10" ht="30">
      <c r="A88" s="96" t="str">
        <f>Critères!$A87</f>
        <v>Documentation et fonctionnalités d'accessibilité</v>
      </c>
      <c r="B88" s="98">
        <v>85</v>
      </c>
      <c r="C88" s="98" t="str">
        <f>Critères!B87</f>
        <v>12.1</v>
      </c>
      <c r="D88" s="98" t="str">
        <f>Critères!C87</f>
        <v>AA</v>
      </c>
      <c r="E88" s="99" t="str">
        <f>Critères!D87</f>
        <v>La documentation de l’application décrit-elle les fonctionnalités d’accessibilité disponibles et les informations relatives à la compatibilité avec l’accessibilité ?</v>
      </c>
      <c r="F88" s="100" t="s">
        <v>13</v>
      </c>
      <c r="G88" s="101"/>
      <c r="H88" s="99"/>
      <c r="I88" s="102"/>
      <c r="J88" s="103"/>
    </row>
    <row r="89" spans="1:10" ht="40">
      <c r="A89" s="96" t="str">
        <f>Critères!$A88</f>
        <v>Documentation et fonctionnalités d'accessibilité</v>
      </c>
      <c r="B89" s="98">
        <v>86</v>
      </c>
      <c r="C89" s="98" t="str">
        <f>Critères!B88</f>
        <v>12.2</v>
      </c>
      <c r="D89" s="98" t="str">
        <f>Critères!C88</f>
        <v>A</v>
      </c>
      <c r="E89" s="99" t="str">
        <f>Critères!D88</f>
        <v>Pour chaque fonctionnalité d’accessibilité décrite dans la documentation, le mécanisme qui permet de l’activer répond aux besoins d’accessibilité des utilisateurs concernés. Cette règle est-elle respectée (hors cas particuliers) ?</v>
      </c>
      <c r="F89" s="100" t="s">
        <v>13</v>
      </c>
      <c r="G89" s="101"/>
      <c r="H89" s="99"/>
      <c r="I89" s="102"/>
      <c r="J89" s="103"/>
    </row>
    <row r="90" spans="1:10" ht="30">
      <c r="A90" s="96" t="str">
        <f>Critères!$A89</f>
        <v>Documentation et fonctionnalités d'accessibilité</v>
      </c>
      <c r="B90" s="98">
        <v>87</v>
      </c>
      <c r="C90" s="98" t="str">
        <f>Critères!B89</f>
        <v>12.3</v>
      </c>
      <c r="D90" s="98" t="str">
        <f>Critères!C89</f>
        <v>A</v>
      </c>
      <c r="E90" s="99" t="str">
        <f>Critères!D89</f>
        <v>L’application ne perturbe pas les fonctionnalités d’accessibilité de la plateforme. Cette règle est-elle respectée ?</v>
      </c>
      <c r="F90" s="100" t="s">
        <v>13</v>
      </c>
      <c r="G90" s="101"/>
      <c r="H90" s="99"/>
      <c r="I90" s="102"/>
      <c r="J90" s="103"/>
    </row>
    <row r="91" spans="1:10" ht="30">
      <c r="A91" s="96" t="str">
        <f>Critères!$A90</f>
        <v>Documentation et fonctionnalités d'accessibilité</v>
      </c>
      <c r="B91" s="98">
        <v>88</v>
      </c>
      <c r="C91" s="98" t="str">
        <f>Critères!B90</f>
        <v>12.4</v>
      </c>
      <c r="D91" s="98" t="str">
        <f>Critères!C90</f>
        <v>A</v>
      </c>
      <c r="E91" s="99" t="str">
        <f>Critères!D90</f>
        <v>La documentation de l’application est-elle conforme aux règles d’accessibilité numérique ?</v>
      </c>
      <c r="F91" s="100" t="s">
        <v>13</v>
      </c>
      <c r="G91" s="101"/>
      <c r="H91" s="99"/>
      <c r="I91" s="102"/>
      <c r="J91" s="103"/>
    </row>
    <row r="92" spans="1:10" ht="30">
      <c r="A92" s="96" t="str">
        <f>Critères!$A91</f>
        <v>Outils d'édition</v>
      </c>
      <c r="B92" s="98">
        <v>89</v>
      </c>
      <c r="C92" s="98" t="str">
        <f>Critères!B91</f>
        <v>13.1</v>
      </c>
      <c r="D92" s="98" t="str">
        <f>Critères!C91</f>
        <v>A</v>
      </c>
      <c r="E92" s="99" t="str">
        <f>Critères!D91</f>
        <v>Chaque outil d’édition permet-il de définir les informations d’accessibilité nécessaires pour créer un contenu conforme aux règles d’accessibilité numérique ?</v>
      </c>
      <c r="F92" s="100" t="s">
        <v>13</v>
      </c>
      <c r="G92" s="101"/>
      <c r="H92" s="99"/>
      <c r="I92" s="102"/>
      <c r="J92" s="103"/>
    </row>
    <row r="93" spans="1:10" ht="30">
      <c r="A93" s="96" t="str">
        <f>Critères!$A92</f>
        <v>Outils d'édition</v>
      </c>
      <c r="B93" s="98">
        <v>90</v>
      </c>
      <c r="C93" s="98" t="str">
        <f>Critères!B92</f>
        <v>13.2</v>
      </c>
      <c r="D93" s="98" t="str">
        <f>Critères!C92</f>
        <v>A</v>
      </c>
      <c r="E93" s="99" t="str">
        <f>Critères!D92</f>
        <v>Chaque outil d’édition met-il à disposition des aides à la création de contenus conformes aux règles d’accessibilité numérique ?</v>
      </c>
      <c r="F93" s="100" t="s">
        <v>13</v>
      </c>
      <c r="G93" s="101"/>
      <c r="H93" s="99"/>
      <c r="I93" s="102"/>
      <c r="J93" s="103"/>
    </row>
    <row r="94" spans="1:10" ht="30">
      <c r="A94" s="96" t="str">
        <f>Critères!$A93</f>
        <v>Outils d'édition</v>
      </c>
      <c r="B94" s="98">
        <v>91</v>
      </c>
      <c r="C94" s="98" t="str">
        <f>Critères!B93</f>
        <v>13.3</v>
      </c>
      <c r="D94" s="98" t="str">
        <f>Critères!C93</f>
        <v>A</v>
      </c>
      <c r="E94" s="99" t="str">
        <f>Critères!D93</f>
        <v>Le contenu généré par chaque transformation des contenus est-il conforme aux règles d’accessibilité numérique (hors cas particuliers) ?</v>
      </c>
      <c r="F94" s="100" t="s">
        <v>13</v>
      </c>
      <c r="G94" s="101"/>
      <c r="H94" s="99"/>
      <c r="I94" s="102"/>
      <c r="J94" s="103"/>
    </row>
    <row r="95" spans="1:10" ht="30">
      <c r="A95" s="96" t="str">
        <f>Critères!$A94</f>
        <v>Outils d'édition</v>
      </c>
      <c r="B95" s="98">
        <v>92</v>
      </c>
      <c r="C95" s="98" t="str">
        <f>Critères!B94</f>
        <v>13.4</v>
      </c>
      <c r="D95" s="98" t="str">
        <f>Critères!C94</f>
        <v>AA</v>
      </c>
      <c r="E95" s="99" t="str">
        <f>Critères!D94</f>
        <v>Pour chaque erreur d’accessibilité relevée par un test d’accessibilité automatique ou semi-automatique, l’outil d’édition fournit-il des suggestions de réparation ?</v>
      </c>
      <c r="F95" s="100" t="s">
        <v>13</v>
      </c>
      <c r="G95" s="101"/>
      <c r="H95" s="99"/>
      <c r="I95" s="102"/>
      <c r="J95" s="103"/>
    </row>
    <row r="96" spans="1:10" ht="30">
      <c r="A96" s="96" t="str">
        <f>Critères!$A95</f>
        <v>Outils d'édition</v>
      </c>
      <c r="B96" s="98">
        <v>93</v>
      </c>
      <c r="C96" s="98" t="str">
        <f>Critères!B95</f>
        <v>13.5</v>
      </c>
      <c r="D96" s="98" t="str">
        <f>Critères!C95</f>
        <v>A</v>
      </c>
      <c r="E96" s="99" t="str">
        <f>Critères!D95</f>
        <v>Pour chaque ensemble de gabarits, un gabarit au moins permet de répondre aux règles d’accessibilité numérique. Cette règle est-elle respectée ?</v>
      </c>
      <c r="F96" s="100" t="s">
        <v>13</v>
      </c>
      <c r="G96" s="101"/>
      <c r="H96" s="99"/>
      <c r="I96" s="102"/>
      <c r="J96" s="103"/>
    </row>
    <row r="97" spans="1:10" ht="20">
      <c r="A97" s="96" t="str">
        <f>Critères!$A96</f>
        <v>Outils d'édition</v>
      </c>
      <c r="B97" s="98">
        <v>94</v>
      </c>
      <c r="C97" s="98" t="str">
        <f>Critères!B96</f>
        <v>13.6</v>
      </c>
      <c r="D97" s="98" t="str">
        <f>Critères!C96</f>
        <v>A</v>
      </c>
      <c r="E97" s="99" t="str">
        <f>Critères!D96</f>
        <v>Chaque gabarit qui permet de répondre aux règles d’accessibilité numérique est-il clairement identifiable ?</v>
      </c>
      <c r="F97" s="100" t="s">
        <v>13</v>
      </c>
      <c r="G97" s="101"/>
      <c r="H97" s="99"/>
      <c r="I97" s="102"/>
      <c r="J97" s="103"/>
    </row>
    <row r="98" spans="1:10" ht="30">
      <c r="A98" s="96" t="str">
        <f>Critères!$A97</f>
        <v>Services d'assistance</v>
      </c>
      <c r="B98" s="98">
        <v>95</v>
      </c>
      <c r="C98" s="98" t="str">
        <f>Critères!B97</f>
        <v>14.1</v>
      </c>
      <c r="D98" s="98" t="str">
        <f>Critères!C97</f>
        <v>AA</v>
      </c>
      <c r="E98" s="99" t="str">
        <f>Critères!D97</f>
        <v>Chaque service d’assistance fournit-il des informations relatives aux fonctionnalités d’accessibilité et à la compatibilité avec l’accessibilité, décrites dans la documentation ?</v>
      </c>
      <c r="F98" s="100" t="s">
        <v>13</v>
      </c>
      <c r="G98" s="101"/>
      <c r="H98" s="99"/>
      <c r="I98" s="102"/>
      <c r="J98" s="103"/>
    </row>
    <row r="99" spans="1:10" ht="30">
      <c r="A99" s="96" t="str">
        <f>Critères!$A98</f>
        <v>Services d'assistance</v>
      </c>
      <c r="B99" s="98">
        <v>96</v>
      </c>
      <c r="C99" s="98" t="str">
        <f>Critères!B98</f>
        <v>14.2</v>
      </c>
      <c r="D99" s="98" t="str">
        <f>Critères!C98</f>
        <v>A</v>
      </c>
      <c r="E99" s="99" t="str">
        <f>Critères!D98</f>
        <v>Le service d’assistance répond aux besoins de communication des personnes handicapées directement ou par l’intermédiaire d’un service de relais. Cette règle est-elle respectée ?</v>
      </c>
      <c r="F99" s="100" t="s">
        <v>13</v>
      </c>
      <c r="G99" s="101"/>
      <c r="H99" s="99"/>
      <c r="I99" s="102"/>
      <c r="J99" s="103"/>
    </row>
    <row r="100" spans="1:10" ht="20">
      <c r="A100" s="96" t="str">
        <f>Critères!$A99</f>
        <v>Services d'assistance</v>
      </c>
      <c r="B100" s="98">
        <v>97</v>
      </c>
      <c r="C100" s="98" t="str">
        <f>Critères!B99</f>
        <v>14.3</v>
      </c>
      <c r="D100" s="98" t="str">
        <f>Critères!C99</f>
        <v>A</v>
      </c>
      <c r="E100" s="99" t="str">
        <f>Critères!D99</f>
        <v>La documentation fournie par le service d’assistance est-elle conforme aux règles d’accessibilité numérique ?</v>
      </c>
      <c r="F100" s="100" t="s">
        <v>13</v>
      </c>
      <c r="G100" s="101"/>
      <c r="H100" s="99"/>
      <c r="I100" s="102"/>
      <c r="J100" s="103"/>
    </row>
    <row r="101" spans="1:10" ht="40">
      <c r="A101" s="96" t="str">
        <f>Critères!$A100</f>
        <v>Communication en temps réel</v>
      </c>
      <c r="B101" s="98">
        <v>98</v>
      </c>
      <c r="C101" s="98" t="str">
        <f>Critères!B100</f>
        <v>15.1</v>
      </c>
      <c r="D101" s="98" t="str">
        <f>Critères!C100</f>
        <v>A</v>
      </c>
      <c r="E101" s="99" t="str">
        <f>Critères!D100</f>
        <v>Pour chaque application de communication orale bidirectionnelle, l’application est-elle capable d’encoder et de décoder cette communication avec une gamme de fréquences dont la limite supérieure est de 7 000 Hz au moins ?</v>
      </c>
      <c r="F101" s="100" t="s">
        <v>13</v>
      </c>
      <c r="G101" s="101"/>
      <c r="H101" s="99"/>
      <c r="I101" s="102"/>
      <c r="J101" s="103"/>
    </row>
    <row r="102" spans="1:10" ht="30">
      <c r="A102" s="96" t="str">
        <f>Critères!$A101</f>
        <v>Communication en temps réel</v>
      </c>
      <c r="B102" s="98">
        <v>99</v>
      </c>
      <c r="C102" s="98" t="str">
        <f>Critères!B101</f>
        <v>15.2</v>
      </c>
      <c r="D102" s="98" t="str">
        <f>Critères!C101</f>
        <v>A</v>
      </c>
      <c r="E102" s="99" t="str">
        <f>Critères!D101</f>
        <v>Chaque application qui permet une communication orale bidirectionnelle dispose-t-elle d’une fonctionnalité de communication écrite en temps réel ?</v>
      </c>
      <c r="F102" s="100" t="s">
        <v>13</v>
      </c>
      <c r="G102" s="101"/>
      <c r="H102" s="99"/>
      <c r="I102" s="102"/>
      <c r="J102" s="103"/>
    </row>
    <row r="103" spans="1:10" ht="30">
      <c r="A103" s="96" t="str">
        <f>Critères!$A102</f>
        <v>Communication en temps réel</v>
      </c>
      <c r="B103" s="98">
        <v>100</v>
      </c>
      <c r="C103" s="98" t="str">
        <f>Critères!B102</f>
        <v>15.3</v>
      </c>
      <c r="D103" s="98" t="str">
        <f>Critères!C102</f>
        <v>A</v>
      </c>
      <c r="E103" s="99" t="str">
        <f>Critères!D102</f>
        <v>Pour chaque application qui permet une communication orale bidirectionnelle et écrite en temps réel, les deux modes sont-ils utilisables simultanément ?</v>
      </c>
      <c r="F103" s="100" t="s">
        <v>13</v>
      </c>
      <c r="G103" s="101"/>
      <c r="H103" s="99"/>
      <c r="I103" s="102"/>
      <c r="J103" s="103"/>
    </row>
    <row r="104" spans="1:10" ht="30">
      <c r="A104" s="96" t="str">
        <f>Critères!$A103</f>
        <v>Communication en temps réel</v>
      </c>
      <c r="B104" s="98">
        <v>101</v>
      </c>
      <c r="C104" s="98" t="str">
        <f>Critères!B103</f>
        <v>15.4</v>
      </c>
      <c r="D104" s="98" t="str">
        <f>Critères!C103</f>
        <v>A</v>
      </c>
      <c r="E104" s="99" t="str">
        <f>Critères!D103</f>
        <v>Pour chaque fonctionnalité de communication écrite en temps réel, les messages peuvent-ils être identifiés (hors cas particuliers) ?</v>
      </c>
      <c r="F104" s="100" t="s">
        <v>13</v>
      </c>
      <c r="G104" s="101"/>
      <c r="H104" s="99"/>
      <c r="I104" s="102"/>
      <c r="J104" s="103"/>
    </row>
    <row r="105" spans="1:10" ht="30">
      <c r="A105" s="96" t="str">
        <f>Critères!$A104</f>
        <v>Communication en temps réel</v>
      </c>
      <c r="B105" s="98">
        <v>102</v>
      </c>
      <c r="C105" s="98" t="str">
        <f>Critères!B104</f>
        <v>15.5</v>
      </c>
      <c r="D105" s="98" t="str">
        <f>Critères!C104</f>
        <v>A</v>
      </c>
      <c r="E105" s="99" t="str">
        <f>Critères!D104</f>
        <v>Pour chaque application de communication orale bidirectionnelle, un indicateur visuel de l’activité orale est-il présent ?</v>
      </c>
      <c r="F105" s="100" t="s">
        <v>13</v>
      </c>
      <c r="G105" s="101"/>
      <c r="H105" s="99"/>
      <c r="I105" s="102"/>
      <c r="J105" s="103"/>
    </row>
    <row r="106" spans="1:10" ht="40">
      <c r="A106" s="96" t="str">
        <f>Critères!$A105</f>
        <v>Communication en temps réel</v>
      </c>
      <c r="B106" s="98">
        <v>103</v>
      </c>
      <c r="C106" s="98" t="str">
        <f>Critères!B105</f>
        <v>15.6</v>
      </c>
      <c r="D106" s="98" t="str">
        <f>Critères!C105</f>
        <v>A</v>
      </c>
      <c r="E106" s="99" t="str">
        <f>Critères!D105</f>
        <v>Chaque application de communication écrite en temps réel qui peut interagir avec d’autres applications de communication écrite en temps réel respecte-t-elle les règles d’interopérabilité en vigueur ?</v>
      </c>
      <c r="F106" s="100" t="s">
        <v>13</v>
      </c>
      <c r="G106" s="101"/>
      <c r="H106" s="99"/>
      <c r="I106" s="102"/>
      <c r="J106" s="103"/>
    </row>
    <row r="107" spans="1:10" ht="30">
      <c r="A107" s="96" t="str">
        <f>Critères!$A106</f>
        <v>Communication en temps réel</v>
      </c>
      <c r="B107" s="98">
        <v>104</v>
      </c>
      <c r="C107" s="98" t="str">
        <f>Critères!B106</f>
        <v>15.7</v>
      </c>
      <c r="D107" s="98" t="str">
        <f>Critères!C106</f>
        <v>AA</v>
      </c>
      <c r="E107" s="99" t="str">
        <f>Critères!D106</f>
        <v>Pour chaque application qui permet une communication écrite en temps réel, le délai de transmission de chaque unité de saisie est de 500ms ou moins. Cette règle est-elle respectée ?</v>
      </c>
      <c r="F107" s="100" t="s">
        <v>13</v>
      </c>
      <c r="G107" s="101"/>
      <c r="H107" s="99"/>
      <c r="I107" s="102"/>
      <c r="J107" s="103"/>
    </row>
    <row r="108" spans="1:10" ht="20">
      <c r="A108" s="96" t="str">
        <f>Critères!$A107</f>
        <v>Communication en temps réel</v>
      </c>
      <c r="B108" s="98">
        <v>105</v>
      </c>
      <c r="C108" s="98" t="str">
        <f>Critères!B107</f>
        <v>15.8</v>
      </c>
      <c r="D108" s="98" t="str">
        <f>Critères!C107</f>
        <v>A</v>
      </c>
      <c r="E108" s="99" t="str">
        <f>Critères!D107</f>
        <v>Pour chaque application de télécommunication, l’identification de l’interlocuteur qui initie un appel est-elle accessible ?</v>
      </c>
      <c r="F108" s="100" t="s">
        <v>13</v>
      </c>
      <c r="G108" s="101"/>
      <c r="H108" s="99"/>
      <c r="I108" s="102"/>
      <c r="J108" s="103"/>
    </row>
    <row r="109" spans="1:10" ht="40">
      <c r="A109" s="96" t="str">
        <f>Critères!$A108</f>
        <v>Communication en temps réel</v>
      </c>
      <c r="B109" s="98">
        <v>106</v>
      </c>
      <c r="C109" s="98" t="str">
        <f>Critères!B108</f>
        <v>15.9</v>
      </c>
      <c r="D109" s="98" t="str">
        <f>Critères!C108</f>
        <v>A</v>
      </c>
      <c r="E109" s="99" t="str">
        <f>Critères!D108</f>
        <v>Pour chaque application de communication orale bidirectionnelle qui permet d’identifier l’activité d’un interlocuteur oralisant, il est possible d’identifier l’activité d’un interlocuteur signant. Cette règle est-elle respectée ?</v>
      </c>
      <c r="F109" s="100" t="s">
        <v>13</v>
      </c>
      <c r="G109" s="110"/>
      <c r="H109" s="111"/>
      <c r="I109" s="112"/>
      <c r="J109" s="113"/>
    </row>
    <row r="110" spans="1:10" ht="30">
      <c r="A110" s="96" t="str">
        <f>Critères!$A109</f>
        <v>Communication en temps réel</v>
      </c>
      <c r="B110" s="98">
        <v>107</v>
      </c>
      <c r="C110" s="98" t="str">
        <f>Critères!B109</f>
        <v>15.10</v>
      </c>
      <c r="D110" s="98" t="str">
        <f>Critères!C109</f>
        <v>A</v>
      </c>
      <c r="E110" s="99" t="str">
        <f>Critères!D109</f>
        <v>Pour chaque application de communication orale bidirectionnelle qui dispose de fonctionnalités vocales, celles-ci sont-elles utilisables sans la nécessité d’écouter ou parler ?</v>
      </c>
      <c r="F110" s="109" t="s">
        <v>13</v>
      </c>
      <c r="G110" s="110"/>
      <c r="H110" s="113"/>
      <c r="I110" s="113"/>
      <c r="J110" s="113"/>
    </row>
    <row r="111" spans="1:10" ht="30">
      <c r="A111" s="96" t="str">
        <f>Critères!$A110</f>
        <v>Communication en temps réel</v>
      </c>
      <c r="B111" s="98">
        <v>109</v>
      </c>
      <c r="C111" s="98" t="str">
        <f>Critères!B110</f>
        <v>15.11</v>
      </c>
      <c r="D111" s="98" t="str">
        <f>Critères!C110</f>
        <v>AA</v>
      </c>
      <c r="E111" s="99" t="str">
        <f>Critères!D110</f>
        <v>Pour chaque application de communication orale bidirectionnelle qui dispose d’une vidéo en temps réel, la qualité de la vidéo est-elle suffisante ?</v>
      </c>
      <c r="F111" s="109" t="s">
        <v>13</v>
      </c>
      <c r="G111" s="101"/>
      <c r="H111" s="103"/>
      <c r="I111" s="103"/>
      <c r="J111" s="103"/>
    </row>
  </sheetData>
  <autoFilter ref="A3:M157" xr:uid="{00000000-0009-0000-0000-000004000000}"/>
  <mergeCells count="4">
    <mergeCell ref="A1:D1"/>
    <mergeCell ref="A2:D2"/>
    <mergeCell ref="E1:I1"/>
    <mergeCell ref="E2:I2"/>
  </mergeCells>
  <conditionalFormatting sqref="F4:F111">
    <cfRule type="cellIs" dxfId="65" priority="3" operator="equal">
      <formula>"c"</formula>
    </cfRule>
    <cfRule type="cellIs" dxfId="64" priority="4" operator="equal">
      <formula>"nc"</formula>
    </cfRule>
    <cfRule type="cellIs" dxfId="63" priority="5" operator="equal">
      <formula>"na"</formula>
    </cfRule>
    <cfRule type="cellIs" dxfId="62" priority="6" operator="equal">
      <formula>"nt"</formula>
    </cfRule>
  </conditionalFormatting>
  <conditionalFormatting sqref="G4:G111">
    <cfRule type="cellIs" dxfId="61" priority="1" operator="equal">
      <formula>"D"</formula>
    </cfRule>
    <cfRule type="cellIs" dxfId="60" priority="2" operator="equal">
      <formula>"E"</formula>
    </cfRule>
  </conditionalFormatting>
  <pageMargins left="0.7" right="0.7" top="0.75" bottom="0.75" header="0.3" footer="0.3"/>
  <pageSetup paperSize="9" orientation="landscape" horizontalDpi="4294967293" verticalDpi="4294967293" r:id="rId1"/>
  <extLst>
    <ext xmlns:x14="http://schemas.microsoft.com/office/spreadsheetml/2009/9/main" uri="{CCE6A557-97BC-4b89-ADB6-D9C93CAAB3DF}">
      <x14:dataValidations xmlns:xm="http://schemas.microsoft.com/office/excel/2006/main" count="1">
        <x14:dataValidation type="list" allowBlank="1" showInputMessage="1" showErrorMessage="1" xr:uid="{BFBD35D5-25CE-2843-A8CD-AF4BBE1ABEA3}">
          <x14:formula1>
            <xm:f>BaseDeCalcul!$AH$7:$AH$10</xm:f>
          </x14:formula1>
          <xm:sqref>F4:F111</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954392-7BF4-45CC-BD20-EF728A878246}">
  <dimension ref="A1:K111"/>
  <sheetViews>
    <sheetView zoomScale="115" zoomScaleNormal="115" workbookViewId="0">
      <selection activeCell="H8" sqref="H8"/>
    </sheetView>
  </sheetViews>
  <sheetFormatPr defaultColWidth="8.453125" defaultRowHeight="14"/>
  <cols>
    <col min="1" max="1" width="13.26953125" style="92" bestFit="1" customWidth="1"/>
    <col min="2" max="2" width="7.453125" style="105" hidden="1" customWidth="1"/>
    <col min="3" max="3" width="6.1796875" style="105" customWidth="1"/>
    <col min="4" max="4" width="4.453125" style="105" customWidth="1"/>
    <col min="5" max="5" width="42.26953125" style="94" customWidth="1"/>
    <col min="6" max="6" width="5.1796875" style="94" customWidth="1"/>
    <col min="7" max="7" width="5.453125" style="94" customWidth="1"/>
    <col min="8" max="8" width="66" style="94" customWidth="1"/>
    <col min="9" max="9" width="26.1796875" style="94" bestFit="1" customWidth="1"/>
    <col min="10" max="10" width="16" style="94" bestFit="1" customWidth="1"/>
    <col min="11" max="11" width="8.453125" style="94"/>
    <col min="12" max="16384" width="8.453125" style="92"/>
  </cols>
  <sheetData>
    <row r="1" spans="1:11">
      <c r="A1" s="160" t="s">
        <v>88</v>
      </c>
      <c r="B1" s="160"/>
      <c r="C1" s="160"/>
      <c r="D1" s="160"/>
      <c r="E1" s="161" t="str">
        <f ca="1">IF(LOOKUP(J1,Échantillon!A13:A71,Échantillon!B13:B71)&lt;&gt;0,LOOKUP(J1,Échantillon!A13:A71,Échantillon!B13:B71),"-")</f>
        <v>E11</v>
      </c>
      <c r="F1" s="161"/>
      <c r="G1" s="161"/>
      <c r="H1" s="161"/>
      <c r="I1" s="161"/>
      <c r="J1" s="91" t="str">
        <f ca="1">IFERROR(RIGHT(CELL("nomfichier",$A$2),LEN(CELL("nomfichier",$A$2))-SEARCH("]",CELL("nomfichier",$A$2))), RIGHT(CELL("filename",$A$2),LEN(CELL("filename",$A$2))-SEARCH("]",CELL("filename",$A$2))))</f>
        <v>E11</v>
      </c>
      <c r="K1" s="92"/>
    </row>
    <row r="2" spans="1:11">
      <c r="A2" s="162" t="s">
        <v>109</v>
      </c>
      <c r="B2" s="162"/>
      <c r="C2" s="162"/>
      <c r="D2" s="162"/>
      <c r="E2" s="163" t="str">
        <f ca="1">IF(LOOKUP(J1,Échantillon!A13:A71,Échantillon!C13:C71)&lt;&gt;0,LOOKUP(J1,Échantillon!A13:A71,Échantillon!C13:C71),"-")</f>
        <v>-</v>
      </c>
      <c r="F2" s="163"/>
      <c r="G2" s="163"/>
      <c r="H2" s="163"/>
      <c r="I2" s="163"/>
      <c r="J2" s="93"/>
    </row>
    <row r="3" spans="1:11" s="97" customFormat="1" ht="41">
      <c r="A3" s="95" t="s">
        <v>9</v>
      </c>
      <c r="B3" s="95" t="s">
        <v>42</v>
      </c>
      <c r="C3" s="95" t="s">
        <v>50</v>
      </c>
      <c r="D3" s="95" t="s">
        <v>51</v>
      </c>
      <c r="E3" s="96" t="s">
        <v>52</v>
      </c>
      <c r="F3" s="95" t="s">
        <v>10</v>
      </c>
      <c r="G3" s="95" t="s">
        <v>11</v>
      </c>
      <c r="H3" s="96" t="s">
        <v>12</v>
      </c>
      <c r="I3" s="96" t="s">
        <v>318</v>
      </c>
      <c r="J3" s="96" t="s">
        <v>29</v>
      </c>
    </row>
    <row r="4" spans="1:11" s="94" customFormat="1" ht="20">
      <c r="A4" s="96" t="str">
        <f>Critères!$A3</f>
        <v>Eléments graphiques</v>
      </c>
      <c r="B4" s="98">
        <v>1</v>
      </c>
      <c r="C4" s="98" t="str">
        <f>Critères!B3</f>
        <v>1.1</v>
      </c>
      <c r="D4" s="98" t="str">
        <f>Critères!C3</f>
        <v>A</v>
      </c>
      <c r="E4" s="99" t="str">
        <f>Critères!D3</f>
        <v>Chaque élément graphique de décoration est-il ignoré par les technologies d’assistance ?</v>
      </c>
      <c r="F4" s="100" t="s">
        <v>13</v>
      </c>
      <c r="G4" s="101"/>
      <c r="H4" s="99"/>
      <c r="I4" s="102"/>
      <c r="J4" s="106"/>
    </row>
    <row r="5" spans="1:11" s="94" customFormat="1" ht="20">
      <c r="A5" s="96" t="str">
        <f>Critères!$A4</f>
        <v>Eléments graphiques</v>
      </c>
      <c r="B5" s="98">
        <v>2</v>
      </c>
      <c r="C5" s="98" t="str">
        <f>Critères!B4</f>
        <v>1.2</v>
      </c>
      <c r="D5" s="98" t="str">
        <f>Critères!C4</f>
        <v>A</v>
      </c>
      <c r="E5" s="99" t="str">
        <f>Critères!D4</f>
        <v>Chaque élément graphique porteur d’information possède-t-il une alternative accessible aux technologies d’assistance ?</v>
      </c>
      <c r="F5" s="100" t="s">
        <v>13</v>
      </c>
      <c r="G5" s="101"/>
      <c r="H5" s="99"/>
      <c r="I5" s="102"/>
      <c r="J5" s="103"/>
    </row>
    <row r="6" spans="1:11" s="94" customFormat="1" ht="30">
      <c r="A6" s="96" t="str">
        <f>Critères!$A5</f>
        <v>Eléments graphiques</v>
      </c>
      <c r="B6" s="98">
        <v>3</v>
      </c>
      <c r="C6" s="98" t="str">
        <f>Critères!B5</f>
        <v>1.3</v>
      </c>
      <c r="D6" s="98" t="str">
        <f>Critères!C5</f>
        <v>A</v>
      </c>
      <c r="E6" s="99" t="str">
        <f>Critères!D5</f>
        <v>Pour chaque élément graphique porteur d’information, l’alternative accessible aux technologies d’assistance est-elle pertinente (hors cas particuliers) ?</v>
      </c>
      <c r="F6" s="100" t="s">
        <v>13</v>
      </c>
      <c r="G6" s="101"/>
      <c r="H6" s="99"/>
      <c r="I6" s="102"/>
      <c r="J6" s="103"/>
    </row>
    <row r="7" spans="1:11" ht="40">
      <c r="A7" s="96" t="str">
        <f>Critères!$A6</f>
        <v>Eléments graphiques</v>
      </c>
      <c r="B7" s="98">
        <v>4</v>
      </c>
      <c r="C7" s="98" t="str">
        <f>Critères!B6</f>
        <v>1.4</v>
      </c>
      <c r="D7" s="98" t="str">
        <f>Critères!C6</f>
        <v>A</v>
      </c>
      <c r="E7" s="99" t="str">
        <f>Critères!D6</f>
        <v>Pour chaque élément graphique utilisé comme CAPTCHA ou comme élément graphique de test, l’alternative restituée par les technologies d’assistance permet-elle d’identifier la nature et la fonction de l’élément graphique ?</v>
      </c>
      <c r="F7" s="100" t="s">
        <v>13</v>
      </c>
      <c r="G7" s="101"/>
      <c r="H7" s="99"/>
      <c r="I7" s="102"/>
      <c r="J7" s="103"/>
    </row>
    <row r="8" spans="1:11" ht="20">
      <c r="A8" s="96" t="str">
        <f>Critères!$A7</f>
        <v>Eléments graphiques</v>
      </c>
      <c r="B8" s="98">
        <v>5</v>
      </c>
      <c r="C8" s="98" t="str">
        <f>Critères!B7</f>
        <v>1.5</v>
      </c>
      <c r="D8" s="98" t="str">
        <f>Critères!C7</f>
        <v>A</v>
      </c>
      <c r="E8" s="99" t="str">
        <f>Critères!D7</f>
        <v>Chaque élément graphique utilisé comme CAPTCHA possède-t-il une alternative ?</v>
      </c>
      <c r="F8" s="100" t="s">
        <v>13</v>
      </c>
      <c r="G8" s="101"/>
      <c r="H8" s="99"/>
      <c r="I8" s="102"/>
      <c r="J8" s="103"/>
    </row>
    <row r="9" spans="1:11" ht="20">
      <c r="A9" s="96" t="str">
        <f>Critères!$A8</f>
        <v>Eléments graphiques</v>
      </c>
      <c r="B9" s="98">
        <v>6</v>
      </c>
      <c r="C9" s="98" t="str">
        <f>Critères!B8</f>
        <v>1.6</v>
      </c>
      <c r="D9" s="98" t="str">
        <f>Critères!C8</f>
        <v>A</v>
      </c>
      <c r="E9" s="99" t="str">
        <f>Critères!D8</f>
        <v>Chaque élément graphique porteur d’information a-t-il, si nécessaire, une description détaillée ?</v>
      </c>
      <c r="F9" s="100" t="s">
        <v>13</v>
      </c>
      <c r="G9" s="101"/>
      <c r="H9" s="99"/>
      <c r="I9" s="102"/>
      <c r="J9" s="103"/>
    </row>
    <row r="10" spans="1:11" ht="20">
      <c r="A10" s="96" t="str">
        <f>Critères!$A9</f>
        <v>Eléments graphiques</v>
      </c>
      <c r="B10" s="98">
        <v>7</v>
      </c>
      <c r="C10" s="98" t="str">
        <f>Critères!B9</f>
        <v>1.7</v>
      </c>
      <c r="D10" s="98" t="str">
        <f>Critères!C9</f>
        <v>A</v>
      </c>
      <c r="E10" s="99" t="str">
        <f>Critères!D9</f>
        <v>Pour chaque élément graphique porteur d’information ayant une description détaillée, celle-ci est-elle pertinente ?</v>
      </c>
      <c r="F10" s="100" t="s">
        <v>13</v>
      </c>
      <c r="G10" s="101"/>
      <c r="H10" s="99"/>
      <c r="I10" s="102"/>
      <c r="J10" s="103"/>
    </row>
    <row r="11" spans="1:11" ht="40">
      <c r="A11" s="96" t="str">
        <f>Critères!$A10</f>
        <v>Eléments graphiques</v>
      </c>
      <c r="B11" s="98">
        <v>8</v>
      </c>
      <c r="C11" s="98" t="str">
        <f>Critères!B10</f>
        <v>1.8</v>
      </c>
      <c r="D11" s="98" t="str">
        <f>Critères!C10</f>
        <v>AA</v>
      </c>
      <c r="E11" s="99" t="str">
        <f>Critères!D10</f>
        <v>Chaque élément graphique texte porteur d’information, en l’absence d’un mécanisme de remplacement, doit, si possible être remplacé par du texte stylé. Cette règle est-elle respectée (hors cas particuliers) ?</v>
      </c>
      <c r="F11" s="100" t="s">
        <v>13</v>
      </c>
      <c r="G11" s="101"/>
      <c r="H11" s="99"/>
      <c r="I11" s="102"/>
      <c r="J11" s="103"/>
    </row>
    <row r="12" spans="1:11" ht="20">
      <c r="A12" s="96" t="str">
        <f>Critères!$A11</f>
        <v>Eléments graphiques</v>
      </c>
      <c r="B12" s="98">
        <v>9</v>
      </c>
      <c r="C12" s="98" t="str">
        <f>Critères!B11</f>
        <v>1.9</v>
      </c>
      <c r="D12" s="98" t="str">
        <f>Critères!C11</f>
        <v>AA</v>
      </c>
      <c r="E12" s="99" t="str">
        <f>Critères!D11</f>
        <v>Chaque élément graphique légendé est-il correctement restitué par les technologies d’assistance ?</v>
      </c>
      <c r="F12" s="100" t="s">
        <v>13</v>
      </c>
      <c r="G12" s="101"/>
      <c r="H12" s="99"/>
      <c r="I12" s="102"/>
      <c r="J12" s="103"/>
    </row>
    <row r="13" spans="1:11" ht="20">
      <c r="A13" s="96" t="str">
        <f>Critères!$A12</f>
        <v>Couleurs</v>
      </c>
      <c r="B13" s="98">
        <v>10</v>
      </c>
      <c r="C13" s="98" t="str">
        <f>Critères!B12</f>
        <v>2.1</v>
      </c>
      <c r="D13" s="98" t="str">
        <f>Critères!C12</f>
        <v>A</v>
      </c>
      <c r="E13" s="99" t="str">
        <f>Critères!D12</f>
        <v>Dans chaque écran, l’information ne doit pas être donnée uniquement par la couleur. Cette règle est-elle respectée ?</v>
      </c>
      <c r="F13" s="100" t="s">
        <v>13</v>
      </c>
      <c r="G13" s="101"/>
      <c r="H13" s="99"/>
      <c r="I13" s="102"/>
      <c r="J13" s="103"/>
    </row>
    <row r="14" spans="1:11" ht="30">
      <c r="A14" s="96" t="str">
        <f>Critères!$A13</f>
        <v>Couleurs</v>
      </c>
      <c r="B14" s="98">
        <v>11</v>
      </c>
      <c r="C14" s="98" t="str">
        <f>Critères!B13</f>
        <v>2.2</v>
      </c>
      <c r="D14" s="98" t="str">
        <f>Critères!C13</f>
        <v>AA</v>
      </c>
      <c r="E14" s="99" t="str">
        <f>Critères!D13</f>
        <v>Dans chaque écran, le contraste entre la couleur du texte et la couleur de son arrière-plan est-il suffisamment élevé (hors cas particuliers) ?</v>
      </c>
      <c r="F14" s="100" t="s">
        <v>13</v>
      </c>
      <c r="G14" s="101"/>
      <c r="H14" s="99"/>
      <c r="I14" s="102"/>
      <c r="J14" s="103"/>
    </row>
    <row r="15" spans="1:11" ht="30">
      <c r="A15" s="96" t="str">
        <f>Critères!$A14</f>
        <v>Couleurs</v>
      </c>
      <c r="B15" s="98">
        <v>12</v>
      </c>
      <c r="C15" s="98" t="str">
        <f>Critères!B14</f>
        <v>2.3</v>
      </c>
      <c r="D15" s="98" t="str">
        <f>Critères!C14</f>
        <v>AA</v>
      </c>
      <c r="E15" s="99" t="str">
        <f>Critères!D14</f>
        <v>Dans chaque écran, les couleurs utilisées dans les composants d’interface et les éléments graphiques porteurs d’informations sont-elles suffisamment contrastées (hors cas particuliers) ?</v>
      </c>
      <c r="F15" s="100" t="s">
        <v>13</v>
      </c>
      <c r="G15" s="101"/>
      <c r="H15" s="99"/>
      <c r="I15" s="102"/>
      <c r="J15" s="103"/>
    </row>
    <row r="16" spans="1:11" ht="30">
      <c r="A16" s="96" t="str">
        <f>Critères!$A15</f>
        <v>Couleurs</v>
      </c>
      <c r="B16" s="98">
        <v>13</v>
      </c>
      <c r="C16" s="98" t="str">
        <f>Critères!B15</f>
        <v>2.4</v>
      </c>
      <c r="D16" s="98" t="str">
        <f>Critères!C15</f>
        <v>AA</v>
      </c>
      <c r="E16" s="99" t="str">
        <f>Critères!D15</f>
        <v>Le rapport de contraste de chaque mécanisme de remplacement qui permet d’afficher l’écran avec un rapport de contraste conforme est-il suffisamment élevé ?</v>
      </c>
      <c r="F16" s="100" t="s">
        <v>13</v>
      </c>
      <c r="G16" s="101"/>
      <c r="H16" s="99"/>
      <c r="I16" s="102"/>
      <c r="J16" s="103"/>
    </row>
    <row r="17" spans="1:10" ht="30">
      <c r="A17" s="96" t="str">
        <f>Critères!$A16</f>
        <v>Multimédia</v>
      </c>
      <c r="B17" s="98">
        <v>14</v>
      </c>
      <c r="C17" s="98" t="str">
        <f>Critères!B16</f>
        <v>3.1</v>
      </c>
      <c r="D17" s="98" t="str">
        <f>Critères!C16</f>
        <v>A</v>
      </c>
      <c r="E17" s="99" t="str">
        <f>Critères!D16</f>
        <v>Chaque média temporel pré-enregistré seulement audio a-t-il, si nécessaire, une transcription textuelle adjacente clairement identifiable (hors cas particuliers) ?</v>
      </c>
      <c r="F17" s="100" t="s">
        <v>13</v>
      </c>
      <c r="G17" s="101"/>
      <c r="H17" s="99"/>
      <c r="I17" s="102"/>
      <c r="J17" s="103"/>
    </row>
    <row r="18" spans="1:10" ht="30">
      <c r="A18" s="96" t="str">
        <f>Critères!$A17</f>
        <v>Multimédia</v>
      </c>
      <c r="B18" s="98">
        <v>15</v>
      </c>
      <c r="C18" s="98" t="str">
        <f>Critères!B17</f>
        <v>3.2</v>
      </c>
      <c r="D18" s="98" t="str">
        <f>Critères!C17</f>
        <v>A</v>
      </c>
      <c r="E18" s="99" t="str">
        <f>Critères!D17</f>
        <v>Pour chaque média temporel pré-enregistré seulement audio ayant une transcription textuelle, celle-ci est-elle pertinente (hors cas particuliers) ?</v>
      </c>
      <c r="F18" s="100" t="s">
        <v>13</v>
      </c>
      <c r="G18" s="101"/>
      <c r="H18" s="99"/>
      <c r="I18" s="102"/>
      <c r="J18" s="103"/>
    </row>
    <row r="19" spans="1:10" ht="20">
      <c r="A19" s="96" t="str">
        <f>Critères!$A18</f>
        <v>Multimédia</v>
      </c>
      <c r="B19" s="98">
        <v>16</v>
      </c>
      <c r="C19" s="98" t="str">
        <f>Critères!B18</f>
        <v>3.3</v>
      </c>
      <c r="D19" s="98" t="str">
        <f>Critères!C18</f>
        <v>A</v>
      </c>
      <c r="E19" s="99" t="str">
        <f>Critères!D18</f>
        <v>Chaque média temporel pré-enregistré seulement vidéo a-t-il, si nécessaire, une alternative (hors cas particuliers) ?</v>
      </c>
      <c r="F19" s="100" t="s">
        <v>13</v>
      </c>
      <c r="G19" s="101"/>
      <c r="H19" s="99"/>
      <c r="I19" s="102"/>
      <c r="J19" s="103"/>
    </row>
    <row r="20" spans="1:10" ht="30">
      <c r="A20" s="96" t="str">
        <f>Critères!$A19</f>
        <v>Multimédia</v>
      </c>
      <c r="B20" s="98">
        <v>17</v>
      </c>
      <c r="C20" s="98" t="str">
        <f>Critères!B19</f>
        <v>3.4</v>
      </c>
      <c r="D20" s="98" t="str">
        <f>Critères!C19</f>
        <v>A</v>
      </c>
      <c r="E20" s="99" t="str">
        <f>Critères!D19</f>
        <v>Pour chaque média temporel pré-enregistré seulement vidéo ayant une alternative, celle-ci est-elle pertinente (hors cas particuliers) ?</v>
      </c>
      <c r="F20" s="100" t="s">
        <v>13</v>
      </c>
      <c r="G20" s="101"/>
      <c r="H20" s="99"/>
      <c r="I20" s="102"/>
      <c r="J20" s="103"/>
    </row>
    <row r="21" spans="1:10" ht="20">
      <c r="A21" s="96" t="str">
        <f>Critères!$A20</f>
        <v>Multimédia</v>
      </c>
      <c r="B21" s="98">
        <v>18</v>
      </c>
      <c r="C21" s="98" t="str">
        <f>Critères!B20</f>
        <v>3.5</v>
      </c>
      <c r="D21" s="98" t="str">
        <f>Critères!C20</f>
        <v>A</v>
      </c>
      <c r="E21" s="99" t="str">
        <f>Critères!D20</f>
        <v>Chaque média temporel synchronisé pré-enregistré a-t-il, si nécessaire, une alternative (hors cas particuliers) ?</v>
      </c>
      <c r="F21" s="100" t="s">
        <v>13</v>
      </c>
      <c r="G21" s="101"/>
      <c r="H21" s="99"/>
      <c r="I21" s="102"/>
      <c r="J21" s="103"/>
    </row>
    <row r="22" spans="1:10" ht="30">
      <c r="A22" s="96" t="str">
        <f>Critères!$A21</f>
        <v>Multimédia</v>
      </c>
      <c r="B22" s="98">
        <v>19</v>
      </c>
      <c r="C22" s="98" t="str">
        <f>Critères!B21</f>
        <v>3.6</v>
      </c>
      <c r="D22" s="98" t="str">
        <f>Critères!C21</f>
        <v>A</v>
      </c>
      <c r="E22" s="99" t="str">
        <f>Critères!D21</f>
        <v>Pour chaque média temporel synchronisé pré-enregistré ayant une alternative, celle-ci est-elle pertinente (hors cas particuliers) ?</v>
      </c>
      <c r="F22" s="100" t="s">
        <v>13</v>
      </c>
      <c r="G22" s="101"/>
      <c r="H22" s="99"/>
      <c r="I22" s="102"/>
      <c r="J22" s="103"/>
    </row>
    <row r="23" spans="1:10" ht="20">
      <c r="A23" s="96" t="str">
        <f>Critères!$A22</f>
        <v>Multimédia</v>
      </c>
      <c r="B23" s="98">
        <v>20</v>
      </c>
      <c r="C23" s="98" t="str">
        <f>Critères!B22</f>
        <v>3.7</v>
      </c>
      <c r="D23" s="98" t="str">
        <f>Critères!C22</f>
        <v>A</v>
      </c>
      <c r="E23" s="99" t="str">
        <f>Critères!D22</f>
        <v>Chaque média temporel synchronisé a-t-il, si nécessaire, des sous-titres synchronisés (hors cas particuliers) ?</v>
      </c>
      <c r="F23" s="100" t="s">
        <v>13</v>
      </c>
      <c r="G23" s="101"/>
      <c r="H23" s="99"/>
      <c r="I23" s="102"/>
      <c r="J23" s="103"/>
    </row>
    <row r="24" spans="1:10" ht="20">
      <c r="A24" s="96" t="str">
        <f>Critères!$A23</f>
        <v>Multimédia</v>
      </c>
      <c r="B24" s="98">
        <v>21</v>
      </c>
      <c r="C24" s="98" t="str">
        <f>Critères!B23</f>
        <v>3.8</v>
      </c>
      <c r="D24" s="98" t="str">
        <f>Critères!C23</f>
        <v>A</v>
      </c>
      <c r="E24" s="99" t="str">
        <f>Critères!D23</f>
        <v>Pour chaque média temporel synchronisé ayant des sous-titres synchronisés, ceux-ci sont-ils pertinents (hors cas particuliers) ?</v>
      </c>
      <c r="F24" s="100" t="s">
        <v>13</v>
      </c>
      <c r="G24" s="101"/>
      <c r="H24" s="99"/>
      <c r="I24" s="102"/>
      <c r="J24" s="103"/>
    </row>
    <row r="25" spans="1:10" ht="30">
      <c r="A25" s="96" t="str">
        <f>Critères!$A24</f>
        <v>Multimédia</v>
      </c>
      <c r="B25" s="98">
        <v>22</v>
      </c>
      <c r="C25" s="98" t="str">
        <f>Critères!B24</f>
        <v>3.9</v>
      </c>
      <c r="D25" s="98" t="str">
        <f>Critères!C24</f>
        <v>AA</v>
      </c>
      <c r="E25" s="99" t="str">
        <f>Critères!D24</f>
        <v>Chaque média temporel pré-enregistré (seulement vidéo ou synchronisé) a-t-il, si nécessaire, une audiodescription synchronisée (hors cas particuliers) ?</v>
      </c>
      <c r="F25" s="100" t="s">
        <v>13</v>
      </c>
      <c r="G25" s="101"/>
      <c r="H25" s="99"/>
      <c r="I25" s="102"/>
      <c r="J25" s="103"/>
    </row>
    <row r="26" spans="1:10" ht="30">
      <c r="A26" s="96" t="str">
        <f>Critères!$A25</f>
        <v>Multimédia</v>
      </c>
      <c r="B26" s="98">
        <v>23</v>
      </c>
      <c r="C26" s="98" t="str">
        <f>Critères!B25</f>
        <v>3.10</v>
      </c>
      <c r="D26" s="98" t="str">
        <f>Critères!C25</f>
        <v>AA</v>
      </c>
      <c r="E26" s="99" t="str">
        <f>Critères!D25</f>
        <v>Pour chaque média temporel pré-enregistré (seulement vidéo ou synchronisé) ayant une audiodescription synchronisée, celle-ci est-elle pertinente ?</v>
      </c>
      <c r="F26" s="100" t="s">
        <v>13</v>
      </c>
      <c r="G26" s="101"/>
      <c r="H26" s="99"/>
      <c r="I26" s="102"/>
      <c r="J26" s="103"/>
    </row>
    <row r="27" spans="1:10" ht="30">
      <c r="A27" s="96" t="str">
        <f>Critères!$A26</f>
        <v>Multimédia</v>
      </c>
      <c r="B27" s="98">
        <v>24</v>
      </c>
      <c r="C27" s="98" t="str">
        <f>Critères!B26</f>
        <v>3.11</v>
      </c>
      <c r="D27" s="98" t="str">
        <f>Critères!C26</f>
        <v>A</v>
      </c>
      <c r="E27" s="99" t="str">
        <f>Critères!D26</f>
        <v>Pour chaque média temporel pré-enregistré, le contenu textuel adjacent permet-il d’identifier clairement le média temporel (hors cas particuliers) ?</v>
      </c>
      <c r="F27" s="100" t="s">
        <v>13</v>
      </c>
      <c r="G27" s="101"/>
      <c r="H27" s="99"/>
      <c r="I27" s="102"/>
      <c r="J27" s="103"/>
    </row>
    <row r="28" spans="1:10" ht="20">
      <c r="A28" s="96" t="str">
        <f>Critères!$A27</f>
        <v>Multimédia</v>
      </c>
      <c r="B28" s="98">
        <v>25</v>
      </c>
      <c r="C28" s="98" t="str">
        <f>Critères!B27</f>
        <v>3.12</v>
      </c>
      <c r="D28" s="98" t="str">
        <f>Critères!C27</f>
        <v>A</v>
      </c>
      <c r="E28" s="99" t="str">
        <f>Critères!D27</f>
        <v>Chaque séquence sonore déclenchée automatiquement est-elle contrôlable par l’utilisateur ?</v>
      </c>
      <c r="F28" s="100" t="s">
        <v>13</v>
      </c>
      <c r="G28" s="101"/>
      <c r="H28" s="99"/>
      <c r="I28" s="102"/>
      <c r="J28" s="103"/>
    </row>
    <row r="29" spans="1:10" ht="20">
      <c r="A29" s="96" t="str">
        <f>Critères!$A28</f>
        <v>Multimédia</v>
      </c>
      <c r="B29" s="98">
        <v>26</v>
      </c>
      <c r="C29" s="98" t="str">
        <f>Critères!B28</f>
        <v>3.13</v>
      </c>
      <c r="D29" s="98" t="str">
        <f>Critères!C28</f>
        <v>A</v>
      </c>
      <c r="E29" s="99" t="str">
        <f>Critères!D28</f>
        <v>Chaque média temporel a-t-il, si nécessaire, les fonctionnalités de contrôle de sa consultation ?</v>
      </c>
      <c r="F29" s="100" t="s">
        <v>13</v>
      </c>
      <c r="G29" s="101"/>
      <c r="H29" s="99"/>
      <c r="I29" s="102"/>
      <c r="J29" s="103"/>
    </row>
    <row r="30" spans="1:10" ht="50">
      <c r="A30" s="96" t="str">
        <f>Critères!$A29</f>
        <v>Multimédia</v>
      </c>
      <c r="B30" s="98">
        <v>27</v>
      </c>
      <c r="C30" s="98" t="str">
        <f>Critères!B29</f>
        <v>3.14</v>
      </c>
      <c r="D30" s="98" t="str">
        <f>Critères!C29</f>
        <v>AA</v>
      </c>
      <c r="E30" s="99" t="str">
        <f>Critères!D29</f>
        <v>Pour chaque média temporel synchronisé pré-enregistré qui dispose d’une piste de sous-titres synchronisés ou d’une audiodescription, les fonctionnalités de contrôle de ces alternatives sont-elles présentées au même niveau que les fonctionnalités principales ?</v>
      </c>
      <c r="F30" s="100" t="s">
        <v>13</v>
      </c>
      <c r="G30" s="101"/>
      <c r="H30" s="99"/>
      <c r="I30" s="102"/>
      <c r="J30" s="103"/>
    </row>
    <row r="31" spans="1:10" ht="40">
      <c r="A31" s="96" t="str">
        <f>Critères!$A30</f>
        <v>Multimédia</v>
      </c>
      <c r="B31" s="98">
        <v>28</v>
      </c>
      <c r="C31" s="98" t="str">
        <f>Critères!B30</f>
        <v>3.15</v>
      </c>
      <c r="D31" s="98" t="str">
        <f>Critères!C30</f>
        <v>AA</v>
      </c>
      <c r="E31" s="99" t="str">
        <f>Critères!D30</f>
        <v>Pour chaque fonctionnalité qui transmet, convertit ou enregistre un média temporel synchronisé pré-enregistré qui possède une piste de sous-titres synchronisés, à l’issue du processus, les sous-titres sont-ils correctement conservés ?</v>
      </c>
      <c r="F31" s="100" t="s">
        <v>13</v>
      </c>
      <c r="G31" s="101"/>
      <c r="H31" s="99"/>
      <c r="I31" s="102"/>
      <c r="J31" s="103"/>
    </row>
    <row r="32" spans="1:10" ht="40">
      <c r="A32" s="96" t="str">
        <f>Critères!$A31</f>
        <v>Multimédia</v>
      </c>
      <c r="B32" s="98">
        <v>29</v>
      </c>
      <c r="C32" s="98" t="str">
        <f>Critères!B31</f>
        <v>3.16</v>
      </c>
      <c r="D32" s="98" t="str">
        <f>Critères!C31</f>
        <v>AA</v>
      </c>
      <c r="E32" s="99" t="str">
        <f>Critères!D31</f>
        <v>Pour chaque fonctionnalité qui transmet, convertit ou enregistre un média temporel synchronisé pré-enregistré avec une audiodescription synchronisée, à l’issue du processus, l’audiodescription est-elle correctement conservée ?</v>
      </c>
      <c r="F32" s="100" t="s">
        <v>13</v>
      </c>
      <c r="G32" s="101"/>
      <c r="H32" s="99"/>
      <c r="I32" s="102"/>
      <c r="J32" s="103"/>
    </row>
    <row r="33" spans="1:10" ht="30">
      <c r="A33" s="96" t="str">
        <f>Critères!$A32</f>
        <v>Multimédia</v>
      </c>
      <c r="B33" s="98">
        <v>30</v>
      </c>
      <c r="C33" s="98" t="str">
        <f>Critères!B32</f>
        <v>3.17</v>
      </c>
      <c r="D33" s="98" t="str">
        <f>Critères!C32</f>
        <v>AA</v>
      </c>
      <c r="E33" s="99" t="str">
        <f>Critères!D32</f>
        <v>Pour chaque média temporel pré-enregistré, la présentation des sous-titres est-elle contrôlable par l’utilisateur (hors cas particuliers) ?</v>
      </c>
      <c r="F33" s="100" t="s">
        <v>13</v>
      </c>
      <c r="G33" s="101"/>
      <c r="H33" s="99"/>
      <c r="I33" s="102"/>
      <c r="J33" s="103"/>
    </row>
    <row r="34" spans="1:10" ht="30">
      <c r="A34" s="96" t="str">
        <f>Critères!$A33</f>
        <v>Multimédia</v>
      </c>
      <c r="B34" s="98">
        <v>31</v>
      </c>
      <c r="C34" s="98" t="str">
        <f>Critères!B33</f>
        <v>3.18</v>
      </c>
      <c r="D34" s="98" t="str">
        <f>Critères!C33</f>
        <v>AA</v>
      </c>
      <c r="E34" s="99" t="str">
        <f>Critères!D33</f>
        <v>Pour chaque média temporel synchronisé pré-enregistré qui possède des sous-titres de traduction synchronisés, ceux-ci peuvent-ils être vocalisés (hors cas particuliers) ?</v>
      </c>
      <c r="F34" s="100" t="s">
        <v>13</v>
      </c>
      <c r="G34" s="101"/>
      <c r="H34" s="99"/>
      <c r="I34" s="102"/>
      <c r="J34" s="103"/>
    </row>
    <row r="35" spans="1:10">
      <c r="A35" s="96" t="str">
        <f>Critères!$A34</f>
        <v>Tableau</v>
      </c>
      <c r="B35" s="98">
        <v>32</v>
      </c>
      <c r="C35" s="98" t="str">
        <f>Critères!B34</f>
        <v>4.1</v>
      </c>
      <c r="D35" s="98" t="str">
        <f>Critères!C34</f>
        <v>A</v>
      </c>
      <c r="E35" s="99" t="str">
        <f>Critères!D34</f>
        <v>Chaque tableau de données complexe a-t-il un résumé ?</v>
      </c>
      <c r="F35" s="100" t="s">
        <v>13</v>
      </c>
      <c r="G35" s="101"/>
      <c r="H35" s="99"/>
      <c r="I35" s="102"/>
      <c r="J35" s="103"/>
    </row>
    <row r="36" spans="1:10" ht="20">
      <c r="A36" s="96" t="str">
        <f>Critères!$A35</f>
        <v>Tableau</v>
      </c>
      <c r="B36" s="98">
        <v>33</v>
      </c>
      <c r="C36" s="98" t="str">
        <f>Critères!B35</f>
        <v>4.2</v>
      </c>
      <c r="D36" s="98" t="str">
        <f>Critères!C35</f>
        <v>A</v>
      </c>
      <c r="E36" s="99" t="str">
        <f>Critères!D35</f>
        <v>Pour chaque tableau de données complexe ayant un résumé, celui-ci est-il pertinent ?</v>
      </c>
      <c r="F36" s="100" t="s">
        <v>13</v>
      </c>
      <c r="G36" s="101"/>
      <c r="H36" s="99"/>
      <c r="I36" s="102"/>
      <c r="J36" s="103"/>
    </row>
    <row r="37" spans="1:10">
      <c r="A37" s="96" t="str">
        <f>Critères!$A36</f>
        <v>Tableau</v>
      </c>
      <c r="B37" s="98">
        <v>34</v>
      </c>
      <c r="C37" s="98" t="str">
        <f>Critères!B36</f>
        <v>4.3</v>
      </c>
      <c r="D37" s="98" t="str">
        <f>Critères!C36</f>
        <v>A</v>
      </c>
      <c r="E37" s="99" t="str">
        <f>Critères!D36</f>
        <v>Chaque tableau de données a-t-il un titre ?</v>
      </c>
      <c r="F37" s="100" t="s">
        <v>13</v>
      </c>
      <c r="G37" s="101"/>
      <c r="H37" s="99"/>
      <c r="I37" s="102"/>
      <c r="J37" s="103"/>
    </row>
    <row r="38" spans="1:10" ht="20">
      <c r="A38" s="96" t="str">
        <f>Critères!$A37</f>
        <v>Tableau</v>
      </c>
      <c r="B38" s="98">
        <v>35</v>
      </c>
      <c r="C38" s="98" t="str">
        <f>Critères!B37</f>
        <v>4.4</v>
      </c>
      <c r="D38" s="98" t="str">
        <f>Critères!C37</f>
        <v>A</v>
      </c>
      <c r="E38" s="99" t="str">
        <f>Critères!D37</f>
        <v>Pour chaque tableau de données ayant un titre, celui-ci est-il pertinent ?</v>
      </c>
      <c r="F38" s="100" t="s">
        <v>13</v>
      </c>
      <c r="G38" s="101"/>
      <c r="H38" s="99"/>
      <c r="I38" s="102"/>
      <c r="J38" s="103"/>
    </row>
    <row r="39" spans="1:10" ht="20">
      <c r="A39" s="96" t="str">
        <f>Critères!$A38</f>
        <v>Tableau</v>
      </c>
      <c r="B39" s="98">
        <v>36</v>
      </c>
      <c r="C39" s="98" t="str">
        <f>Critères!B38</f>
        <v>4.5</v>
      </c>
      <c r="D39" s="98" t="str">
        <f>Critères!C38</f>
        <v>A</v>
      </c>
      <c r="E39" s="99" t="str">
        <f>Critères!D38</f>
        <v>Pour chaque tableau de données, les entêtes de lignes et de colonnes sont-ils correctement reliés aux cellules de données ?</v>
      </c>
      <c r="F39" s="100" t="s">
        <v>13</v>
      </c>
      <c r="G39" s="101"/>
      <c r="H39" s="99"/>
      <c r="I39" s="102"/>
      <c r="J39" s="103"/>
    </row>
    <row r="40" spans="1:10" ht="20">
      <c r="A40" s="96" t="str">
        <f>Critères!$A39</f>
        <v>Composants intéractifs</v>
      </c>
      <c r="B40" s="98">
        <v>37</v>
      </c>
      <c r="C40" s="98" t="str">
        <f>Critères!B39</f>
        <v>5.1</v>
      </c>
      <c r="D40" s="98" t="str">
        <f>Critères!C39</f>
        <v>A</v>
      </c>
      <c r="E40" s="99" t="str">
        <f>Critères!D39</f>
        <v>Chaque composant d’interface est-il, si nécessaire, compatible avec les technologies d’assistance (hors cas particuliers) ?</v>
      </c>
      <c r="F40" s="100" t="s">
        <v>13</v>
      </c>
      <c r="G40" s="101"/>
      <c r="H40" s="99"/>
      <c r="I40" s="102"/>
      <c r="J40" s="103"/>
    </row>
    <row r="41" spans="1:10" ht="20">
      <c r="A41" s="96" t="str">
        <f>Critères!$A40</f>
        <v>Composants intéractifs</v>
      </c>
      <c r="B41" s="98">
        <v>38</v>
      </c>
      <c r="C41" s="98" t="str">
        <f>Critères!B40</f>
        <v>5.2</v>
      </c>
      <c r="D41" s="98" t="str">
        <f>Critères!C40</f>
        <v>A</v>
      </c>
      <c r="E41" s="99" t="str">
        <f>Critères!D40</f>
        <v>Chaque composant d’interface est-il contrôlable par le clavier et tout dispositif de pointage (hors cas particuliers) ?</v>
      </c>
      <c r="F41" s="100" t="s">
        <v>13</v>
      </c>
      <c r="G41" s="101"/>
      <c r="H41" s="99"/>
      <c r="I41" s="102"/>
      <c r="J41" s="103"/>
    </row>
    <row r="42" spans="1:10" ht="20">
      <c r="A42" s="96" t="str">
        <f>Critères!$A41</f>
        <v>Composants intéractifs</v>
      </c>
      <c r="B42" s="98">
        <v>39</v>
      </c>
      <c r="C42" s="98" t="str">
        <f>Critères!B41</f>
        <v>5.3</v>
      </c>
      <c r="D42" s="98" t="str">
        <f>Critères!C41</f>
        <v>A</v>
      </c>
      <c r="E42" s="99" t="str">
        <f>Critères!D41</f>
        <v>Chaque changement de contexte respecte-t-il une de ces conditions ?</v>
      </c>
      <c r="F42" s="100" t="s">
        <v>13</v>
      </c>
      <c r="G42" s="101"/>
      <c r="H42" s="99"/>
      <c r="I42" s="102"/>
      <c r="J42" s="103"/>
    </row>
    <row r="43" spans="1:10" ht="20">
      <c r="A43" s="96" t="str">
        <f>Critères!$A42</f>
        <v>Composants intéractifs</v>
      </c>
      <c r="B43" s="98">
        <v>40</v>
      </c>
      <c r="C43" s="98" t="str">
        <f>Critères!B42</f>
        <v>5.4</v>
      </c>
      <c r="D43" s="98" t="str">
        <f>Critères!C42</f>
        <v>AA</v>
      </c>
      <c r="E43" s="99" t="str">
        <f>Critères!D42</f>
        <v>Dans chaque écran, les messages de statut sont-ils correctement restitués par les technologies d’assistance ?</v>
      </c>
      <c r="F43" s="100" t="s">
        <v>13</v>
      </c>
      <c r="G43" s="101"/>
      <c r="H43" s="99"/>
      <c r="I43" s="104"/>
      <c r="J43" s="103"/>
    </row>
    <row r="44" spans="1:10" ht="20">
      <c r="A44" s="96" t="str">
        <f>Critères!$A43</f>
        <v>Composants intéractifs</v>
      </c>
      <c r="B44" s="98">
        <v>41</v>
      </c>
      <c r="C44" s="98" t="str">
        <f>Critères!B43</f>
        <v>5.5</v>
      </c>
      <c r="D44" s="98" t="str">
        <f>Critères!C43</f>
        <v>A</v>
      </c>
      <c r="E44" s="99" t="str">
        <f>Critères!D43</f>
        <v>Chaque état d’un contrôle à bascule présenté à l’utilisateur est-il perceptible ?</v>
      </c>
      <c r="F44" s="100" t="s">
        <v>13</v>
      </c>
      <c r="G44" s="101"/>
      <c r="H44" s="99"/>
      <c r="I44" s="102"/>
      <c r="J44" s="103"/>
    </row>
    <row r="45" spans="1:10" ht="20">
      <c r="A45" s="96" t="str">
        <f>Critères!$A44</f>
        <v>Eléments obligatoires</v>
      </c>
      <c r="B45" s="98">
        <v>42</v>
      </c>
      <c r="C45" s="98" t="str">
        <f>Critères!B44</f>
        <v>6.1</v>
      </c>
      <c r="D45" s="98" t="str">
        <f>Critères!C44</f>
        <v>A</v>
      </c>
      <c r="E45" s="99" t="str">
        <f>Critères!D44</f>
        <v>Dans chaque écran, les textes sont-ils restitués par les technologies d’assistance dans la langue principale de l’écran ?</v>
      </c>
      <c r="F45" s="100" t="s">
        <v>13</v>
      </c>
      <c r="G45" s="101"/>
      <c r="H45" s="99"/>
      <c r="I45" s="102"/>
      <c r="J45" s="103"/>
    </row>
    <row r="46" spans="1:10" ht="30">
      <c r="A46" s="96" t="str">
        <f>Critères!$A45</f>
        <v>Eléments obligatoires</v>
      </c>
      <c r="B46" s="98">
        <v>43</v>
      </c>
      <c r="C46" s="98" t="str">
        <f>Critères!B45</f>
        <v>6.2</v>
      </c>
      <c r="D46" s="98" t="str">
        <f>Critères!C45</f>
        <v>A</v>
      </c>
      <c r="E46" s="99" t="str">
        <f>Critères!D45</f>
        <v>Dans chaque écran, les éléments de l’interface ne doivent pas être utilisés uniquement à des fins de présentation. Cette règle est-elle respectée ?</v>
      </c>
      <c r="F46" s="100" t="s">
        <v>13</v>
      </c>
      <c r="G46" s="101"/>
      <c r="H46" s="99"/>
      <c r="I46" s="102"/>
      <c r="J46" s="103"/>
    </row>
    <row r="47" spans="1:10" ht="20">
      <c r="A47" s="96" t="str">
        <f>Critères!$A46</f>
        <v>Structuration</v>
      </c>
      <c r="B47" s="98">
        <v>44</v>
      </c>
      <c r="C47" s="98" t="str">
        <f>Critères!B46</f>
        <v>7.1</v>
      </c>
      <c r="D47" s="98" t="str">
        <f>Critères!C46</f>
        <v>A</v>
      </c>
      <c r="E47" s="99" t="str">
        <f>Critères!D46</f>
        <v>Dans chaque écran, l’information est-elle structurée par l’utilisation appropriée de titres ?</v>
      </c>
      <c r="F47" s="100" t="s">
        <v>13</v>
      </c>
      <c r="G47" s="101"/>
      <c r="H47" s="99"/>
      <c r="I47" s="102"/>
      <c r="J47" s="103"/>
    </row>
    <row r="48" spans="1:10" ht="20">
      <c r="A48" s="96" t="str">
        <f>Critères!$A47</f>
        <v>Structuration</v>
      </c>
      <c r="B48" s="98">
        <v>45</v>
      </c>
      <c r="C48" s="98" t="str">
        <f>Critères!B47</f>
        <v>7.2</v>
      </c>
      <c r="D48" s="98" t="str">
        <f>Critères!C47</f>
        <v>A</v>
      </c>
      <c r="E48" s="99" t="str">
        <f>Critères!D47</f>
        <v>Dans chaque écran, chaque liste est-elle correctement structurée ?</v>
      </c>
      <c r="F48" s="100" t="s">
        <v>13</v>
      </c>
      <c r="G48" s="101"/>
      <c r="H48" s="99"/>
      <c r="I48" s="102"/>
      <c r="J48" s="103"/>
    </row>
    <row r="49" spans="1:10" ht="20">
      <c r="A49" s="96" t="str">
        <f>Critères!$A48</f>
        <v>Présentation</v>
      </c>
      <c r="B49" s="98">
        <v>46</v>
      </c>
      <c r="C49" s="98" t="str">
        <f>Critères!B48</f>
        <v>8.1</v>
      </c>
      <c r="D49" s="98" t="str">
        <f>Critères!C48</f>
        <v>A</v>
      </c>
      <c r="E49" s="99" t="str">
        <f>Critères!D48</f>
        <v>Dans chaque écran, le contenu visible porteur d’information est-il accessible aux technologies d’assistance ?</v>
      </c>
      <c r="F49" s="100" t="s">
        <v>13</v>
      </c>
      <c r="G49" s="101"/>
      <c r="H49" s="99"/>
      <c r="I49" s="102"/>
      <c r="J49" s="103"/>
    </row>
    <row r="50" spans="1:10" ht="20">
      <c r="A50" s="96" t="str">
        <f>Critères!$A49</f>
        <v>Présentation</v>
      </c>
      <c r="B50" s="98">
        <v>47</v>
      </c>
      <c r="C50" s="98" t="str">
        <f>Critères!B49</f>
        <v>8.2</v>
      </c>
      <c r="D50" s="98" t="str">
        <f>Critères!C49</f>
        <v>AA</v>
      </c>
      <c r="E50" s="99" t="str">
        <f>Critères!D49</f>
        <v>Dans chaque écran, l’utilisateur peut-il augmenter la taille des caractères de 200% au moins (hors cas particuliers) ?</v>
      </c>
      <c r="F50" s="100" t="s">
        <v>13</v>
      </c>
      <c r="G50" s="101"/>
      <c r="H50" s="99"/>
      <c r="I50" s="102"/>
      <c r="J50" s="103"/>
    </row>
    <row r="51" spans="1:10" ht="40">
      <c r="A51" s="96" t="str">
        <f>Critères!$A50</f>
        <v>Présentation</v>
      </c>
      <c r="B51" s="98">
        <v>48</v>
      </c>
      <c r="C51" s="98" t="str">
        <f>Critères!B50</f>
        <v>8.3</v>
      </c>
      <c r="D51" s="98" t="str">
        <f>Critères!C50</f>
        <v>A</v>
      </c>
      <c r="E51" s="99" t="str">
        <f>Critères!D50</f>
        <v>Dans chaque écran, chaque composant en environnement de texte dont la nature n’est pas évidente a-t-il un rapport de contraste supérieur ou égal à 3:1 par rapport au texte environnant ?</v>
      </c>
      <c r="F51" s="100" t="s">
        <v>13</v>
      </c>
      <c r="G51" s="101"/>
      <c r="H51" s="99"/>
      <c r="I51" s="102"/>
      <c r="J51" s="103"/>
    </row>
    <row r="52" spans="1:10" ht="40">
      <c r="A52" s="96" t="str">
        <f>Critères!$A51</f>
        <v>Présentation</v>
      </c>
      <c r="B52" s="98">
        <v>49</v>
      </c>
      <c r="C52" s="98" t="str">
        <f>Critères!B51</f>
        <v>8.4</v>
      </c>
      <c r="D52" s="98" t="str">
        <f>Critères!C51</f>
        <v>A</v>
      </c>
      <c r="E52" s="99" t="str">
        <f>Critères!D51</f>
        <v>Dans chaque écran, pour chaque composant en environnement de texte dont la nature n’est pas évidente, une indication autre que la couleur permet-elle de signaler la prise de focus et le survol à la souris ?</v>
      </c>
      <c r="F52" s="100" t="s">
        <v>13</v>
      </c>
      <c r="G52" s="101"/>
      <c r="H52" s="99"/>
      <c r="I52" s="102"/>
      <c r="J52" s="103"/>
    </row>
    <row r="53" spans="1:10" ht="20">
      <c r="A53" s="96" t="str">
        <f>Critères!$A52</f>
        <v>Présentation</v>
      </c>
      <c r="B53" s="98">
        <v>50</v>
      </c>
      <c r="C53" s="98" t="str">
        <f>Critères!B52</f>
        <v>8.5</v>
      </c>
      <c r="D53" s="98" t="str">
        <f>Critères!C52</f>
        <v>A</v>
      </c>
      <c r="E53" s="99" t="str">
        <f>Critères!D52</f>
        <v>Dans chaque écran, pour chaque élément recevant le focus, la prise de focus est-elle visible ?</v>
      </c>
      <c r="F53" s="100" t="s">
        <v>13</v>
      </c>
      <c r="G53" s="101"/>
      <c r="H53" s="99"/>
      <c r="I53" s="102"/>
      <c r="J53" s="103"/>
    </row>
    <row r="54" spans="1:10" ht="30">
      <c r="A54" s="96" t="str">
        <f>Critères!$A53</f>
        <v>Présentation</v>
      </c>
      <c r="B54" s="98">
        <v>51</v>
      </c>
      <c r="C54" s="98" t="str">
        <f>Critères!B53</f>
        <v>8.6</v>
      </c>
      <c r="D54" s="98" t="str">
        <f>Critères!C53</f>
        <v>A</v>
      </c>
      <c r="E54" s="99" t="str">
        <f>Critères!D53</f>
        <v>Dans chaque écran, l’information ne doit pas être donnée uniquement par la forme, taille ou position. Cette règle est-elle respectée ?</v>
      </c>
      <c r="F54" s="100" t="s">
        <v>13</v>
      </c>
      <c r="G54" s="101"/>
      <c r="H54" s="99"/>
      <c r="I54" s="102"/>
      <c r="J54" s="103"/>
    </row>
    <row r="55" spans="1:10" ht="30">
      <c r="A55" s="96" t="str">
        <f>Critères!$A54</f>
        <v>Présentation</v>
      </c>
      <c r="B55" s="98">
        <v>52</v>
      </c>
      <c r="C55" s="98" t="str">
        <f>Critères!B54</f>
        <v>8.7</v>
      </c>
      <c r="D55" s="98" t="str">
        <f>Critères!C54</f>
        <v>AA</v>
      </c>
      <c r="E55" s="99" t="str">
        <f>Critères!D54</f>
        <v>Dans chaque écran, les contenus additionnels apparaissant à la prise de focus ou au survol d’un composant d’interface sont-ils contrôlables par l’utilisateur (hors cas particuliers) ?</v>
      </c>
      <c r="F55" s="100" t="s">
        <v>13</v>
      </c>
      <c r="G55" s="101"/>
      <c r="H55" s="99"/>
      <c r="I55" s="102"/>
      <c r="J55" s="103"/>
    </row>
    <row r="56" spans="1:10">
      <c r="A56" s="96" t="str">
        <f>Critères!$A55</f>
        <v>Formulaires</v>
      </c>
      <c r="B56" s="98">
        <v>53</v>
      </c>
      <c r="C56" s="98" t="str">
        <f>Critères!B55</f>
        <v>9.1</v>
      </c>
      <c r="D56" s="98" t="str">
        <f>Critères!C55</f>
        <v>A</v>
      </c>
      <c r="E56" s="99" t="str">
        <f>Critères!D55</f>
        <v>Chaque champ de formulaire a-t-il une étiquette visible ?</v>
      </c>
      <c r="F56" s="100" t="s">
        <v>13</v>
      </c>
      <c r="G56" s="101"/>
      <c r="H56" s="99"/>
      <c r="I56" s="102"/>
      <c r="J56" s="103"/>
    </row>
    <row r="57" spans="1:10" ht="20">
      <c r="A57" s="96" t="str">
        <f>Critères!$A56</f>
        <v>Formulaires</v>
      </c>
      <c r="B57" s="98">
        <v>54</v>
      </c>
      <c r="C57" s="98" t="str">
        <f>Critères!B56</f>
        <v>9.2</v>
      </c>
      <c r="D57" s="98" t="str">
        <f>Critères!C56</f>
        <v>A</v>
      </c>
      <c r="E57" s="99" t="str">
        <f>Critères!D56</f>
        <v>Chaque champ de formulaire a-t-il une étiquette accessible aux technologies d’assistance ?</v>
      </c>
      <c r="F57" s="100" t="s">
        <v>13</v>
      </c>
      <c r="G57" s="101"/>
      <c r="H57" s="99"/>
      <c r="I57" s="102"/>
      <c r="J57" s="103"/>
    </row>
    <row r="58" spans="1:10" ht="20">
      <c r="A58" s="96" t="str">
        <f>Critères!$A57</f>
        <v>Formulaires</v>
      </c>
      <c r="B58" s="98">
        <v>55</v>
      </c>
      <c r="C58" s="98" t="str">
        <f>Critères!B57</f>
        <v>9.3</v>
      </c>
      <c r="D58" s="98" t="str">
        <f>Critères!C57</f>
        <v>A</v>
      </c>
      <c r="E58" s="99" t="str">
        <f>Critères!D57</f>
        <v>Chaque étiquette associée à un champ de formulaire est-elle pertinente ?</v>
      </c>
      <c r="F58" s="100" t="s">
        <v>13</v>
      </c>
      <c r="G58" s="101"/>
      <c r="H58" s="99"/>
      <c r="I58" s="102"/>
      <c r="J58" s="103"/>
    </row>
    <row r="59" spans="1:10" ht="20">
      <c r="A59" s="96" t="str">
        <f>Critères!$A58</f>
        <v>Formulaires</v>
      </c>
      <c r="B59" s="98">
        <v>56</v>
      </c>
      <c r="C59" s="98" t="str">
        <f>Critères!B58</f>
        <v>9.4</v>
      </c>
      <c r="D59" s="98" t="str">
        <f>Critères!C58</f>
        <v>A</v>
      </c>
      <c r="E59" s="99" t="str">
        <f>Critères!D58</f>
        <v>Chaque étiquette de champ et son champ associé sont-ils accolés ?</v>
      </c>
      <c r="F59" s="100" t="s">
        <v>13</v>
      </c>
      <c r="G59" s="101"/>
      <c r="H59" s="99"/>
      <c r="I59" s="102"/>
      <c r="J59" s="103"/>
    </row>
    <row r="60" spans="1:10" ht="20">
      <c r="A60" s="96" t="str">
        <f>Critères!$A59</f>
        <v>Formulaires</v>
      </c>
      <c r="B60" s="98">
        <v>57</v>
      </c>
      <c r="C60" s="98" t="str">
        <f>Critères!B59</f>
        <v>9.5</v>
      </c>
      <c r="D60" s="98" t="str">
        <f>Critères!C59</f>
        <v>A</v>
      </c>
      <c r="E60" s="99" t="str">
        <f>Critères!D59</f>
        <v>Dans chaque formulaire, l’intitulé de chaque bouton est-il pertinent ?</v>
      </c>
      <c r="F60" s="100" t="s">
        <v>13</v>
      </c>
      <c r="G60" s="101"/>
      <c r="H60" s="99"/>
      <c r="I60" s="102"/>
      <c r="J60" s="103"/>
    </row>
    <row r="61" spans="1:10" ht="20">
      <c r="A61" s="96" t="str">
        <f>Critères!$A60</f>
        <v>Formulaires</v>
      </c>
      <c r="B61" s="98">
        <v>58</v>
      </c>
      <c r="C61" s="98" t="str">
        <f>Critères!B60</f>
        <v>9.6</v>
      </c>
      <c r="D61" s="98" t="str">
        <f>Critères!C60</f>
        <v>A</v>
      </c>
      <c r="E61" s="99" t="str">
        <f>Critères!D60</f>
        <v>Dans chaque formulaire, les champs de même nature sont-ils identifiés, si nécessaire ?</v>
      </c>
      <c r="F61" s="100" t="s">
        <v>13</v>
      </c>
      <c r="G61" s="101"/>
      <c r="H61" s="99"/>
      <c r="I61" s="102"/>
      <c r="J61" s="103"/>
    </row>
    <row r="62" spans="1:10" ht="20">
      <c r="A62" s="96" t="str">
        <f>Critères!$A61</f>
        <v>Formulaires</v>
      </c>
      <c r="B62" s="98">
        <v>59</v>
      </c>
      <c r="C62" s="98" t="str">
        <f>Critères!B61</f>
        <v>9.7</v>
      </c>
      <c r="D62" s="98" t="str">
        <f>Critères!C61</f>
        <v>A</v>
      </c>
      <c r="E62" s="99" t="str">
        <f>Critères!D61</f>
        <v>Les champs de formulaire obligatoires sont-ils correctement identifiés (hors cas particuliers) ?</v>
      </c>
      <c r="F62" s="100" t="s">
        <v>13</v>
      </c>
      <c r="G62" s="101"/>
      <c r="H62" s="99"/>
      <c r="I62" s="102"/>
      <c r="J62" s="103"/>
    </row>
    <row r="63" spans="1:10" ht="30">
      <c r="A63" s="96" t="str">
        <f>Critères!$A62</f>
        <v>Formulaires</v>
      </c>
      <c r="B63" s="98">
        <v>60</v>
      </c>
      <c r="C63" s="98" t="str">
        <f>Critères!B62</f>
        <v>9.8</v>
      </c>
      <c r="D63" s="98" t="str">
        <f>Critères!C62</f>
        <v>A</v>
      </c>
      <c r="E63" s="99" t="str">
        <f>Critères!D62</f>
        <v>Pour chaque champ de formulaire qui attend un type de données et/ou un format spécifique, l’information correspondante est-elle disponible ?</v>
      </c>
      <c r="F63" s="100" t="s">
        <v>13</v>
      </c>
      <c r="G63" s="101"/>
      <c r="H63" s="99"/>
      <c r="I63" s="102"/>
      <c r="J63" s="103"/>
    </row>
    <row r="64" spans="1:10" ht="20">
      <c r="A64" s="96" t="str">
        <f>Critères!$A63</f>
        <v>Formulaires</v>
      </c>
      <c r="B64" s="98">
        <v>61</v>
      </c>
      <c r="C64" s="98" t="str">
        <f>Critères!B63</f>
        <v>9.9</v>
      </c>
      <c r="D64" s="98" t="str">
        <f>Critères!C63</f>
        <v>A</v>
      </c>
      <c r="E64" s="99" t="str">
        <f>Critères!D63</f>
        <v>Dans chaque formulaire, les erreurs de saisie sont-elles accessibles ?</v>
      </c>
      <c r="F64" s="100" t="s">
        <v>13</v>
      </c>
      <c r="G64" s="101"/>
      <c r="H64" s="99"/>
      <c r="I64" s="102"/>
      <c r="J64" s="103"/>
    </row>
    <row r="65" spans="1:10" ht="30">
      <c r="A65" s="96" t="str">
        <f>Critères!$A64</f>
        <v>Formulaires</v>
      </c>
      <c r="B65" s="98">
        <v>62</v>
      </c>
      <c r="C65" s="98" t="str">
        <f>Critères!B64</f>
        <v>9.10</v>
      </c>
      <c r="D65" s="98" t="str">
        <f>Critères!C64</f>
        <v>AA</v>
      </c>
      <c r="E65" s="99" t="str">
        <f>Critères!D64</f>
        <v>Dans chaque formulaire, le contrôle de saisie est-il accompagné, si nécessaire, de suggestions des types, formats de données ou valeurs attendus ?</v>
      </c>
      <c r="F65" s="100" t="s">
        <v>13</v>
      </c>
      <c r="G65" s="101"/>
      <c r="H65" s="99"/>
      <c r="I65" s="102"/>
      <c r="J65" s="103"/>
    </row>
    <row r="66" spans="1:10" ht="50">
      <c r="A66" s="96" t="str">
        <f>Critères!$A65</f>
        <v>Formulaires</v>
      </c>
      <c r="B66" s="98">
        <v>63</v>
      </c>
      <c r="C66" s="98" t="str">
        <f>Critères!B65</f>
        <v>9.11</v>
      </c>
      <c r="D66" s="98" t="str">
        <f>Critères!C65</f>
        <v>AA</v>
      </c>
      <c r="E66" s="99" t="str">
        <f>Critères!D65</f>
        <v>Pour chaque formulaire qui modifie ou supprime des données, ou qui transmet des réponses à un test ou à un examen, ou dont la validation a des conséquences financières ou juridiques, les données saisies peuvent-elles être modifiées, mises à jour ou récupérées par l’utilisateur ?</v>
      </c>
      <c r="F66" s="100" t="s">
        <v>13</v>
      </c>
      <c r="G66" s="101"/>
      <c r="H66" s="99"/>
      <c r="I66" s="102"/>
      <c r="J66" s="103"/>
    </row>
    <row r="67" spans="1:10" ht="20">
      <c r="A67" s="96" t="str">
        <f>Critères!$A66</f>
        <v>Formulaires</v>
      </c>
      <c r="B67" s="98">
        <v>64</v>
      </c>
      <c r="C67" s="98" t="str">
        <f>Critères!B66</f>
        <v>9.12</v>
      </c>
      <c r="D67" s="98" t="str">
        <f>Critères!C66</f>
        <v>AA</v>
      </c>
      <c r="E67" s="99" t="str">
        <f>Critères!D66</f>
        <v>Pour chaque champ qui attend une donnée personnelle de l’utilisateur, la saisie est-elle facilitée ?</v>
      </c>
      <c r="F67" s="100" t="s">
        <v>13</v>
      </c>
      <c r="G67" s="101"/>
      <c r="H67" s="99"/>
      <c r="I67" s="102"/>
      <c r="J67" s="103"/>
    </row>
    <row r="68" spans="1:10" ht="20">
      <c r="A68" s="96" t="str">
        <f>Critères!$A67</f>
        <v>Navigation</v>
      </c>
      <c r="B68" s="98">
        <v>65</v>
      </c>
      <c r="C68" s="98" t="str">
        <f>Critères!B67</f>
        <v>10.1</v>
      </c>
      <c r="D68" s="98" t="str">
        <f>Critères!C67</f>
        <v>A</v>
      </c>
      <c r="E68" s="99" t="str">
        <f>Critères!D67</f>
        <v>Dans chaque écran, l’ordre de tabulation au clavier est-il cohérent ?</v>
      </c>
      <c r="F68" s="100" t="s">
        <v>13</v>
      </c>
      <c r="G68" s="101"/>
      <c r="H68" s="99"/>
      <c r="I68" s="102"/>
      <c r="J68" s="103"/>
    </row>
    <row r="69" spans="1:10" ht="20">
      <c r="A69" s="96" t="str">
        <f>Critères!$A68</f>
        <v>Navigation</v>
      </c>
      <c r="B69" s="98">
        <v>66</v>
      </c>
      <c r="C69" s="98" t="str">
        <f>Critères!B68</f>
        <v>10.2</v>
      </c>
      <c r="D69" s="98" t="str">
        <f>Critères!C68</f>
        <v>A</v>
      </c>
      <c r="E69" s="99" t="str">
        <f>Critères!D68</f>
        <v>Dans chaque écran, l’ordre de restitution par les technologies d’assistance est-il cohérent ?</v>
      </c>
      <c r="F69" s="100" t="s">
        <v>13</v>
      </c>
      <c r="G69" s="101"/>
      <c r="H69" s="99"/>
      <c r="I69" s="102"/>
      <c r="J69" s="103"/>
    </row>
    <row r="70" spans="1:10" ht="20">
      <c r="A70" s="96" t="str">
        <f>Critères!$A69</f>
        <v>Navigation</v>
      </c>
      <c r="B70" s="98">
        <v>67</v>
      </c>
      <c r="C70" s="98" t="str">
        <f>Critères!B69</f>
        <v>10.3</v>
      </c>
      <c r="D70" s="98" t="str">
        <f>Critères!C69</f>
        <v>A</v>
      </c>
      <c r="E70" s="99" t="str">
        <f>Critères!D69</f>
        <v>Dans chaque écran, la navigation ne doit pas contenir de piège au clavier. Cette règle est-elle respectée ?</v>
      </c>
      <c r="F70" s="100" t="s">
        <v>13</v>
      </c>
      <c r="G70" s="101"/>
      <c r="H70" s="99"/>
      <c r="I70" s="102"/>
      <c r="J70" s="103"/>
    </row>
    <row r="71" spans="1:10" ht="30">
      <c r="A71" s="96" t="str">
        <f>Critères!$A70</f>
        <v>Navigation</v>
      </c>
      <c r="B71" s="98">
        <v>68</v>
      </c>
      <c r="C71" s="98" t="str">
        <f>Critères!B70</f>
        <v>10.4</v>
      </c>
      <c r="D71" s="98" t="str">
        <f>Critères!C70</f>
        <v>A</v>
      </c>
      <c r="E71" s="99" t="str">
        <f>Critères!D70</f>
        <v>Dans chaque écran, les raccourcis clavier n’utilisant qu’une seule touche (lettre minuscule ou majuscule, ponctuation, chiffre ou symbole) sont-ils contrôlables par l’utilisateur ?</v>
      </c>
      <c r="F71" s="100" t="s">
        <v>13</v>
      </c>
      <c r="G71" s="101"/>
      <c r="H71" s="99"/>
      <c r="I71" s="102"/>
      <c r="J71" s="103"/>
    </row>
    <row r="72" spans="1:10" ht="20">
      <c r="A72" s="96" t="str">
        <f>Critères!$A71</f>
        <v>Consultation</v>
      </c>
      <c r="B72" s="98">
        <v>69</v>
      </c>
      <c r="C72" s="98" t="str">
        <f>Critères!B71</f>
        <v>11.1</v>
      </c>
      <c r="D72" s="98" t="str">
        <f>Critères!C71</f>
        <v>A</v>
      </c>
      <c r="E72" s="99" t="str">
        <f>Critères!D71</f>
        <v>Pour chaque écran, l’utilisateur a-t-il le contrôle de chaque limite de temps modifiant le contenu (hors cas particuliers) ?</v>
      </c>
      <c r="F72" s="100" t="s">
        <v>13</v>
      </c>
      <c r="G72" s="101"/>
      <c r="H72" s="99"/>
      <c r="I72" s="102"/>
      <c r="J72" s="103"/>
    </row>
    <row r="73" spans="1:10" ht="20">
      <c r="A73" s="96" t="str">
        <f>Critères!$A72</f>
        <v>Consultation</v>
      </c>
      <c r="B73" s="98">
        <v>70</v>
      </c>
      <c r="C73" s="98" t="str">
        <f>Critères!B72</f>
        <v>11.2</v>
      </c>
      <c r="D73" s="98" t="str">
        <f>Critères!C72</f>
        <v>A</v>
      </c>
      <c r="E73" s="99" t="str">
        <f>Critères!D72</f>
        <v>Pour chaque écran, chaque procédé limitant le temps d’une session peut-il être arrêté ou supprimé (hors cas particuliers) ?</v>
      </c>
      <c r="F73" s="100" t="s">
        <v>13</v>
      </c>
      <c r="G73" s="101"/>
      <c r="H73" s="99"/>
      <c r="I73" s="102"/>
      <c r="J73" s="103"/>
    </row>
    <row r="74" spans="1:10" ht="30">
      <c r="A74" s="96" t="str">
        <f>Critères!$A73</f>
        <v>Consultation</v>
      </c>
      <c r="B74" s="98">
        <v>71</v>
      </c>
      <c r="C74" s="98" t="str">
        <f>Critères!B73</f>
        <v>11.3</v>
      </c>
      <c r="D74" s="98" t="str">
        <f>Critères!C73</f>
        <v>A</v>
      </c>
      <c r="E74" s="99" t="str">
        <f>Critères!D73</f>
        <v>Dans chaque écran, chaque document bureautique en téléchargement possède-t-il, si nécessaire, une version accessible (hors cas particuliers) ?</v>
      </c>
      <c r="F74" s="100" t="s">
        <v>13</v>
      </c>
      <c r="G74" s="101"/>
      <c r="H74" s="99"/>
      <c r="I74" s="102"/>
      <c r="J74" s="103"/>
    </row>
    <row r="75" spans="1:10" ht="30">
      <c r="A75" s="96" t="str">
        <f>Critères!$A74</f>
        <v>Consultation</v>
      </c>
      <c r="B75" s="98">
        <v>72</v>
      </c>
      <c r="C75" s="98" t="str">
        <f>Critères!B74</f>
        <v>11.4</v>
      </c>
      <c r="D75" s="98" t="str">
        <f>Critères!C74</f>
        <v>A</v>
      </c>
      <c r="E75" s="99" t="str">
        <f>Critères!D74</f>
        <v>Pour chaque document bureautique ayant une version accessible, cette version offre-t-elle la même information (hors cas particuliers) ?</v>
      </c>
      <c r="F75" s="100" t="s">
        <v>13</v>
      </c>
      <c r="G75" s="101"/>
      <c r="H75" s="99"/>
      <c r="I75" s="102"/>
      <c r="J75" s="103"/>
    </row>
    <row r="76" spans="1:10" ht="20">
      <c r="A76" s="96" t="str">
        <f>Critères!$A75</f>
        <v>Consultation</v>
      </c>
      <c r="B76" s="98">
        <v>73</v>
      </c>
      <c r="C76" s="98" t="str">
        <f>Critères!B75</f>
        <v>11.5</v>
      </c>
      <c r="D76" s="98" t="str">
        <f>Critères!C75</f>
        <v>A</v>
      </c>
      <c r="E76" s="99" t="str">
        <f>Critères!D75</f>
        <v>Dans chaque écran, chaque contenu cryptique (art ASCII, émoticon, syntaxe cryptique) a-t-il une alternative ?</v>
      </c>
      <c r="F76" s="100" t="s">
        <v>13</v>
      </c>
      <c r="G76" s="101"/>
      <c r="H76" s="99"/>
      <c r="I76" s="102"/>
      <c r="J76" s="103"/>
    </row>
    <row r="77" spans="1:10" ht="30">
      <c r="A77" s="96" t="str">
        <f>Critères!$A76</f>
        <v>Consultation</v>
      </c>
      <c r="B77" s="98">
        <v>74</v>
      </c>
      <c r="C77" s="98" t="str">
        <f>Critères!B76</f>
        <v>11.6</v>
      </c>
      <c r="D77" s="98" t="str">
        <f>Critères!C76</f>
        <v>A</v>
      </c>
      <c r="E77" s="99" t="str">
        <f>Critères!D76</f>
        <v>Dans chaque écran, pour chaque contenu cryptique (art ASCII, émoticône, syntaxe cryptique) ayant une alternative, cette alternative est-elle pertinente ?</v>
      </c>
      <c r="F77" s="100" t="s">
        <v>13</v>
      </c>
      <c r="G77" s="101"/>
      <c r="H77" s="99"/>
      <c r="I77" s="102"/>
      <c r="J77" s="103"/>
    </row>
    <row r="78" spans="1:10" ht="20">
      <c r="A78" s="96" t="str">
        <f>Critères!$A77</f>
        <v>Consultation</v>
      </c>
      <c r="B78" s="98">
        <v>75</v>
      </c>
      <c r="C78" s="98" t="str">
        <f>Critères!B77</f>
        <v>11.7</v>
      </c>
      <c r="D78" s="98" t="str">
        <f>Critères!C77</f>
        <v>A</v>
      </c>
      <c r="E78" s="99" t="str">
        <f>Critères!D77</f>
        <v>Dans chaque écran, les changements brusques de luminosité ou les effets de flash sont-ils correctement utilisés ?</v>
      </c>
      <c r="F78" s="100" t="s">
        <v>13</v>
      </c>
      <c r="G78" s="101"/>
      <c r="H78" s="99"/>
      <c r="I78" s="102"/>
      <c r="J78" s="103"/>
    </row>
    <row r="79" spans="1:10" ht="20">
      <c r="A79" s="96" t="str">
        <f>Critères!$A78</f>
        <v>Consultation</v>
      </c>
      <c r="B79" s="98">
        <v>76</v>
      </c>
      <c r="C79" s="98" t="str">
        <f>Critères!B78</f>
        <v>11.8</v>
      </c>
      <c r="D79" s="98" t="str">
        <f>Critères!C78</f>
        <v>A</v>
      </c>
      <c r="E79" s="99" t="str">
        <f>Critères!D78</f>
        <v>Dans chaque écran, chaque contenu en mouvement ou clignotant est-il contrôlable par l’utilisateur ?</v>
      </c>
      <c r="F79" s="100" t="s">
        <v>13</v>
      </c>
      <c r="G79" s="101"/>
      <c r="H79" s="99"/>
      <c r="I79" s="102"/>
      <c r="J79" s="103"/>
    </row>
    <row r="80" spans="1:10" ht="30">
      <c r="A80" s="96" t="str">
        <f>Critères!$A79</f>
        <v>Consultation</v>
      </c>
      <c r="B80" s="98">
        <v>77</v>
      </c>
      <c r="C80" s="98" t="str">
        <f>Critères!B79</f>
        <v>11.9</v>
      </c>
      <c r="D80" s="98" t="str">
        <f>Critères!C79</f>
        <v>AA</v>
      </c>
      <c r="E80" s="99" t="str">
        <f>Critères!D79</f>
        <v>Dans chaque écran, le contenu proposé est-il consultable quelle que soit l’orientation de l’écran (portrait ou paysage) (hors cas particuliers) ?</v>
      </c>
      <c r="F80" s="100" t="s">
        <v>13</v>
      </c>
      <c r="G80" s="101"/>
      <c r="H80" s="99"/>
      <c r="I80" s="102"/>
      <c r="J80" s="103"/>
    </row>
    <row r="81" spans="1:10" ht="30">
      <c r="A81" s="96" t="str">
        <f>Critères!$A80</f>
        <v>Consultation</v>
      </c>
      <c r="B81" s="98">
        <v>78</v>
      </c>
      <c r="C81" s="98" t="str">
        <f>Critères!B80</f>
        <v>11.10</v>
      </c>
      <c r="D81" s="98" t="str">
        <f>Critères!C80</f>
        <v>A</v>
      </c>
      <c r="E81" s="99" t="str">
        <f>Critères!D80</f>
        <v>Dans chaque écran, les fonctionnalités activables au moyen d’un geste complexe sont-elles activables au moyen d’un geste simple (hors cas particuliers) ?</v>
      </c>
      <c r="F81" s="100" t="s">
        <v>13</v>
      </c>
      <c r="G81" s="101"/>
      <c r="H81" s="99"/>
      <c r="I81" s="102"/>
      <c r="J81" s="103"/>
    </row>
    <row r="82" spans="1:10" ht="40">
      <c r="A82" s="96" t="str">
        <f>Critères!$A81</f>
        <v>Consultation</v>
      </c>
      <c r="B82" s="98">
        <v>79</v>
      </c>
      <c r="C82" s="98" t="str">
        <f>Critères!B81</f>
        <v>11.11</v>
      </c>
      <c r="D82" s="98" t="str">
        <f>Critères!C81</f>
        <v>A</v>
      </c>
      <c r="E82" s="99" t="str">
        <f>Critères!D81</f>
        <v>Dans chaque écran, les fonctionnalités activables par la réalisation d’actions simultanées sont-elles activables au moyen d’une action unique. Cette règle est-elle respectée (hors cas particuliers) ?</v>
      </c>
      <c r="F82" s="100" t="s">
        <v>13</v>
      </c>
      <c r="G82" s="101"/>
      <c r="H82" s="99"/>
      <c r="I82" s="102"/>
      <c r="J82" s="103"/>
    </row>
    <row r="83" spans="1:10" ht="30">
      <c r="A83" s="96" t="str">
        <f>Critères!$A82</f>
        <v>Consultation</v>
      </c>
      <c r="B83" s="98">
        <v>80</v>
      </c>
      <c r="C83" s="98" t="str">
        <f>Critères!B82</f>
        <v>11.12</v>
      </c>
      <c r="D83" s="98" t="str">
        <f>Critères!C82</f>
        <v>A</v>
      </c>
      <c r="E83" s="99" t="str">
        <f>Critères!D82</f>
        <v>Dans chaque écran, les actions déclenchées au moyen d’un dispositif de pointage sur un point unique de l’écran peuvent-elles faire l’objet d’une annulation (hors cas particuliers) ?</v>
      </c>
      <c r="F83" s="100" t="s">
        <v>13</v>
      </c>
      <c r="G83" s="101"/>
      <c r="H83" s="99"/>
      <c r="I83" s="102"/>
      <c r="J83" s="103"/>
    </row>
    <row r="84" spans="1:10" ht="30">
      <c r="A84" s="96" t="str">
        <f>Critères!$A83</f>
        <v>Consultation</v>
      </c>
      <c r="B84" s="98">
        <v>81</v>
      </c>
      <c r="C84" s="98" t="str">
        <f>Critères!B83</f>
        <v>11.13</v>
      </c>
      <c r="D84" s="98" t="str">
        <f>Critères!C83</f>
        <v>A</v>
      </c>
      <c r="E84" s="99" t="str">
        <f>Critères!D83</f>
        <v>Dans chaque écran, les fonctionnalités qui impliquent un mouvement de l’appareil ou vers l’appareil peuvent-elles être satisfaites de manière alternative (hors cas particuliers) ?</v>
      </c>
      <c r="F84" s="100" t="s">
        <v>13</v>
      </c>
      <c r="G84" s="101"/>
      <c r="H84" s="99"/>
      <c r="I84" s="102"/>
      <c r="J84" s="103"/>
    </row>
    <row r="85" spans="1:10" ht="40">
      <c r="A85" s="96" t="str">
        <f>Critères!$A84</f>
        <v>Consultation</v>
      </c>
      <c r="B85" s="98">
        <v>82</v>
      </c>
      <c r="C85" s="98" t="str">
        <f>Critères!B84</f>
        <v>11.14</v>
      </c>
      <c r="D85" s="98" t="str">
        <f>Critères!C84</f>
        <v>AA</v>
      </c>
      <c r="E85" s="99" t="str">
        <f>Critères!D84</f>
        <v>Pour chaque fonctionnalité de conversion d’un document, les informations relatives à l’accessibilité disponibles dans le document source sont-elles conservées dans le document de destination (hors cas particuliers) ?</v>
      </c>
      <c r="F85" s="100" t="s">
        <v>13</v>
      </c>
      <c r="G85" s="101"/>
      <c r="H85" s="99"/>
      <c r="I85" s="102"/>
      <c r="J85" s="103"/>
    </row>
    <row r="86" spans="1:10" ht="30">
      <c r="A86" s="96" t="str">
        <f>Critères!$A85</f>
        <v>Consultation</v>
      </c>
      <c r="B86" s="98">
        <v>83</v>
      </c>
      <c r="C86" s="98" t="str">
        <f>Critères!B85</f>
        <v>11.15</v>
      </c>
      <c r="D86" s="98" t="str">
        <f>Critères!C85</f>
        <v>A</v>
      </c>
      <c r="E86" s="99" t="str">
        <f>Critères!D85</f>
        <v>Chaque fonctionnalité d’identification ou de contrôle qui repose sur l’utilisation de caractéristiques biologiques de l’utilisateur dispose-t-elle d’une méthode alternative ?</v>
      </c>
      <c r="F86" s="100" t="s">
        <v>13</v>
      </c>
      <c r="G86" s="101"/>
      <c r="H86" s="99"/>
      <c r="I86" s="102"/>
      <c r="J86" s="103"/>
    </row>
    <row r="87" spans="1:10" ht="30">
      <c r="A87" s="96" t="str">
        <f>Critères!$A86</f>
        <v>Consultation</v>
      </c>
      <c r="B87" s="98">
        <v>84</v>
      </c>
      <c r="C87" s="98" t="str">
        <f>Critères!B86</f>
        <v>11.16</v>
      </c>
      <c r="D87" s="98" t="str">
        <f>Critères!C86</f>
        <v>A</v>
      </c>
      <c r="E87" s="99" t="str">
        <f>Critères!D86</f>
        <v>Pour chaque application qui intègre une fonctionnalité de répétition des touches, la répétition est-elle ajustable (hors cas particuliers) ?</v>
      </c>
      <c r="F87" s="100" t="s">
        <v>13</v>
      </c>
      <c r="G87" s="101"/>
      <c r="H87" s="99"/>
      <c r="I87" s="102"/>
      <c r="J87" s="103"/>
    </row>
    <row r="88" spans="1:10" ht="30">
      <c r="A88" s="96" t="str">
        <f>Critères!$A87</f>
        <v>Documentation et fonctionnalités d'accessibilité</v>
      </c>
      <c r="B88" s="98">
        <v>85</v>
      </c>
      <c r="C88" s="98" t="str">
        <f>Critères!B87</f>
        <v>12.1</v>
      </c>
      <c r="D88" s="98" t="str">
        <f>Critères!C87</f>
        <v>AA</v>
      </c>
      <c r="E88" s="99" t="str">
        <f>Critères!D87</f>
        <v>La documentation de l’application décrit-elle les fonctionnalités d’accessibilité disponibles et les informations relatives à la compatibilité avec l’accessibilité ?</v>
      </c>
      <c r="F88" s="100" t="s">
        <v>13</v>
      </c>
      <c r="G88" s="101"/>
      <c r="H88" s="99"/>
      <c r="I88" s="102"/>
      <c r="J88" s="103"/>
    </row>
    <row r="89" spans="1:10" ht="40">
      <c r="A89" s="96" t="str">
        <f>Critères!$A88</f>
        <v>Documentation et fonctionnalités d'accessibilité</v>
      </c>
      <c r="B89" s="98">
        <v>86</v>
      </c>
      <c r="C89" s="98" t="str">
        <f>Critères!B88</f>
        <v>12.2</v>
      </c>
      <c r="D89" s="98" t="str">
        <f>Critères!C88</f>
        <v>A</v>
      </c>
      <c r="E89" s="99" t="str">
        <f>Critères!D88</f>
        <v>Pour chaque fonctionnalité d’accessibilité décrite dans la documentation, le mécanisme qui permet de l’activer répond aux besoins d’accessibilité des utilisateurs concernés. Cette règle est-elle respectée (hors cas particuliers) ?</v>
      </c>
      <c r="F89" s="100" t="s">
        <v>13</v>
      </c>
      <c r="G89" s="101"/>
      <c r="H89" s="99"/>
      <c r="I89" s="102"/>
      <c r="J89" s="103"/>
    </row>
    <row r="90" spans="1:10" ht="30">
      <c r="A90" s="96" t="str">
        <f>Critères!$A89</f>
        <v>Documentation et fonctionnalités d'accessibilité</v>
      </c>
      <c r="B90" s="98">
        <v>87</v>
      </c>
      <c r="C90" s="98" t="str">
        <f>Critères!B89</f>
        <v>12.3</v>
      </c>
      <c r="D90" s="98" t="str">
        <f>Critères!C89</f>
        <v>A</v>
      </c>
      <c r="E90" s="99" t="str">
        <f>Critères!D89</f>
        <v>L’application ne perturbe pas les fonctionnalités d’accessibilité de la plateforme. Cette règle est-elle respectée ?</v>
      </c>
      <c r="F90" s="100" t="s">
        <v>13</v>
      </c>
      <c r="G90" s="101"/>
      <c r="H90" s="99"/>
      <c r="I90" s="102"/>
      <c r="J90" s="103"/>
    </row>
    <row r="91" spans="1:10" ht="30">
      <c r="A91" s="96" t="str">
        <f>Critères!$A90</f>
        <v>Documentation et fonctionnalités d'accessibilité</v>
      </c>
      <c r="B91" s="98">
        <v>88</v>
      </c>
      <c r="C91" s="98" t="str">
        <f>Critères!B90</f>
        <v>12.4</v>
      </c>
      <c r="D91" s="98" t="str">
        <f>Critères!C90</f>
        <v>A</v>
      </c>
      <c r="E91" s="99" t="str">
        <f>Critères!D90</f>
        <v>La documentation de l’application est-elle conforme aux règles d’accessibilité numérique ?</v>
      </c>
      <c r="F91" s="100" t="s">
        <v>13</v>
      </c>
      <c r="G91" s="101"/>
      <c r="H91" s="99"/>
      <c r="I91" s="102"/>
      <c r="J91" s="103"/>
    </row>
    <row r="92" spans="1:10" ht="30">
      <c r="A92" s="96" t="str">
        <f>Critères!$A91</f>
        <v>Outils d'édition</v>
      </c>
      <c r="B92" s="98">
        <v>89</v>
      </c>
      <c r="C92" s="98" t="str">
        <f>Critères!B91</f>
        <v>13.1</v>
      </c>
      <c r="D92" s="98" t="str">
        <f>Critères!C91</f>
        <v>A</v>
      </c>
      <c r="E92" s="99" t="str">
        <f>Critères!D91</f>
        <v>Chaque outil d’édition permet-il de définir les informations d’accessibilité nécessaires pour créer un contenu conforme aux règles d’accessibilité numérique ?</v>
      </c>
      <c r="F92" s="100" t="s">
        <v>13</v>
      </c>
      <c r="G92" s="101"/>
      <c r="H92" s="99"/>
      <c r="I92" s="102"/>
      <c r="J92" s="103"/>
    </row>
    <row r="93" spans="1:10" ht="30">
      <c r="A93" s="96" t="str">
        <f>Critères!$A92</f>
        <v>Outils d'édition</v>
      </c>
      <c r="B93" s="98">
        <v>90</v>
      </c>
      <c r="C93" s="98" t="str">
        <f>Critères!B92</f>
        <v>13.2</v>
      </c>
      <c r="D93" s="98" t="str">
        <f>Critères!C92</f>
        <v>A</v>
      </c>
      <c r="E93" s="99" t="str">
        <f>Critères!D92</f>
        <v>Chaque outil d’édition met-il à disposition des aides à la création de contenus conformes aux règles d’accessibilité numérique ?</v>
      </c>
      <c r="F93" s="100" t="s">
        <v>13</v>
      </c>
      <c r="G93" s="101"/>
      <c r="H93" s="99"/>
      <c r="I93" s="102"/>
      <c r="J93" s="103"/>
    </row>
    <row r="94" spans="1:10" ht="30">
      <c r="A94" s="96" t="str">
        <f>Critères!$A93</f>
        <v>Outils d'édition</v>
      </c>
      <c r="B94" s="98">
        <v>91</v>
      </c>
      <c r="C94" s="98" t="str">
        <f>Critères!B93</f>
        <v>13.3</v>
      </c>
      <c r="D94" s="98" t="str">
        <f>Critères!C93</f>
        <v>A</v>
      </c>
      <c r="E94" s="99" t="str">
        <f>Critères!D93</f>
        <v>Le contenu généré par chaque transformation des contenus est-il conforme aux règles d’accessibilité numérique (hors cas particuliers) ?</v>
      </c>
      <c r="F94" s="100" t="s">
        <v>13</v>
      </c>
      <c r="G94" s="101"/>
      <c r="H94" s="99"/>
      <c r="I94" s="102"/>
      <c r="J94" s="103"/>
    </row>
    <row r="95" spans="1:10" ht="30">
      <c r="A95" s="96" t="str">
        <f>Critères!$A94</f>
        <v>Outils d'édition</v>
      </c>
      <c r="B95" s="98">
        <v>92</v>
      </c>
      <c r="C95" s="98" t="str">
        <f>Critères!B94</f>
        <v>13.4</v>
      </c>
      <c r="D95" s="98" t="str">
        <f>Critères!C94</f>
        <v>AA</v>
      </c>
      <c r="E95" s="99" t="str">
        <f>Critères!D94</f>
        <v>Pour chaque erreur d’accessibilité relevée par un test d’accessibilité automatique ou semi-automatique, l’outil d’édition fournit-il des suggestions de réparation ?</v>
      </c>
      <c r="F95" s="100" t="s">
        <v>13</v>
      </c>
      <c r="G95" s="101"/>
      <c r="H95" s="99"/>
      <c r="I95" s="102"/>
      <c r="J95" s="103"/>
    </row>
    <row r="96" spans="1:10" ht="30">
      <c r="A96" s="96" t="str">
        <f>Critères!$A95</f>
        <v>Outils d'édition</v>
      </c>
      <c r="B96" s="98">
        <v>93</v>
      </c>
      <c r="C96" s="98" t="str">
        <f>Critères!B95</f>
        <v>13.5</v>
      </c>
      <c r="D96" s="98" t="str">
        <f>Critères!C95</f>
        <v>A</v>
      </c>
      <c r="E96" s="99" t="str">
        <f>Critères!D95</f>
        <v>Pour chaque ensemble de gabarits, un gabarit au moins permet de répondre aux règles d’accessibilité numérique. Cette règle est-elle respectée ?</v>
      </c>
      <c r="F96" s="100" t="s">
        <v>13</v>
      </c>
      <c r="G96" s="101"/>
      <c r="H96" s="99"/>
      <c r="I96" s="102"/>
      <c r="J96" s="103"/>
    </row>
    <row r="97" spans="1:10" ht="20">
      <c r="A97" s="96" t="str">
        <f>Critères!$A96</f>
        <v>Outils d'édition</v>
      </c>
      <c r="B97" s="98">
        <v>94</v>
      </c>
      <c r="C97" s="98" t="str">
        <f>Critères!B96</f>
        <v>13.6</v>
      </c>
      <c r="D97" s="98" t="str">
        <f>Critères!C96</f>
        <v>A</v>
      </c>
      <c r="E97" s="99" t="str">
        <f>Critères!D96</f>
        <v>Chaque gabarit qui permet de répondre aux règles d’accessibilité numérique est-il clairement identifiable ?</v>
      </c>
      <c r="F97" s="100" t="s">
        <v>13</v>
      </c>
      <c r="G97" s="101"/>
      <c r="H97" s="99"/>
      <c r="I97" s="102"/>
      <c r="J97" s="103"/>
    </row>
    <row r="98" spans="1:10" ht="30">
      <c r="A98" s="96" t="str">
        <f>Critères!$A97</f>
        <v>Services d'assistance</v>
      </c>
      <c r="B98" s="98">
        <v>95</v>
      </c>
      <c r="C98" s="98" t="str">
        <f>Critères!B97</f>
        <v>14.1</v>
      </c>
      <c r="D98" s="98" t="str">
        <f>Critères!C97</f>
        <v>AA</v>
      </c>
      <c r="E98" s="99" t="str">
        <f>Critères!D97</f>
        <v>Chaque service d’assistance fournit-il des informations relatives aux fonctionnalités d’accessibilité et à la compatibilité avec l’accessibilité, décrites dans la documentation ?</v>
      </c>
      <c r="F98" s="100" t="s">
        <v>13</v>
      </c>
      <c r="G98" s="101"/>
      <c r="H98" s="99"/>
      <c r="I98" s="102"/>
      <c r="J98" s="103"/>
    </row>
    <row r="99" spans="1:10" ht="30">
      <c r="A99" s="96" t="str">
        <f>Critères!$A98</f>
        <v>Services d'assistance</v>
      </c>
      <c r="B99" s="98">
        <v>96</v>
      </c>
      <c r="C99" s="98" t="str">
        <f>Critères!B98</f>
        <v>14.2</v>
      </c>
      <c r="D99" s="98" t="str">
        <f>Critères!C98</f>
        <v>A</v>
      </c>
      <c r="E99" s="99" t="str">
        <f>Critères!D98</f>
        <v>Le service d’assistance répond aux besoins de communication des personnes handicapées directement ou par l’intermédiaire d’un service de relais. Cette règle est-elle respectée ?</v>
      </c>
      <c r="F99" s="100" t="s">
        <v>13</v>
      </c>
      <c r="G99" s="101"/>
      <c r="H99" s="99"/>
      <c r="I99" s="102"/>
      <c r="J99" s="103"/>
    </row>
    <row r="100" spans="1:10" ht="20">
      <c r="A100" s="96" t="str">
        <f>Critères!$A99</f>
        <v>Services d'assistance</v>
      </c>
      <c r="B100" s="98">
        <v>97</v>
      </c>
      <c r="C100" s="98" t="str">
        <f>Critères!B99</f>
        <v>14.3</v>
      </c>
      <c r="D100" s="98" t="str">
        <f>Critères!C99</f>
        <v>A</v>
      </c>
      <c r="E100" s="99" t="str">
        <f>Critères!D99</f>
        <v>La documentation fournie par le service d’assistance est-elle conforme aux règles d’accessibilité numérique ?</v>
      </c>
      <c r="F100" s="100" t="s">
        <v>13</v>
      </c>
      <c r="G100" s="101"/>
      <c r="H100" s="99"/>
      <c r="I100" s="102"/>
      <c r="J100" s="103"/>
    </row>
    <row r="101" spans="1:10" ht="40">
      <c r="A101" s="96" t="str">
        <f>Critères!$A100</f>
        <v>Communication en temps réel</v>
      </c>
      <c r="B101" s="98">
        <v>98</v>
      </c>
      <c r="C101" s="98" t="str">
        <f>Critères!B100</f>
        <v>15.1</v>
      </c>
      <c r="D101" s="98" t="str">
        <f>Critères!C100</f>
        <v>A</v>
      </c>
      <c r="E101" s="99" t="str">
        <f>Critères!D100</f>
        <v>Pour chaque application de communication orale bidirectionnelle, l’application est-elle capable d’encoder et de décoder cette communication avec une gamme de fréquences dont la limite supérieure est de 7 000 Hz au moins ?</v>
      </c>
      <c r="F101" s="100" t="s">
        <v>13</v>
      </c>
      <c r="G101" s="101"/>
      <c r="H101" s="99"/>
      <c r="I101" s="102"/>
      <c r="J101" s="103"/>
    </row>
    <row r="102" spans="1:10" ht="30">
      <c r="A102" s="96" t="str">
        <f>Critères!$A101</f>
        <v>Communication en temps réel</v>
      </c>
      <c r="B102" s="98">
        <v>99</v>
      </c>
      <c r="C102" s="98" t="str">
        <f>Critères!B101</f>
        <v>15.2</v>
      </c>
      <c r="D102" s="98" t="str">
        <f>Critères!C101</f>
        <v>A</v>
      </c>
      <c r="E102" s="99" t="str">
        <f>Critères!D101</f>
        <v>Chaque application qui permet une communication orale bidirectionnelle dispose-t-elle d’une fonctionnalité de communication écrite en temps réel ?</v>
      </c>
      <c r="F102" s="100" t="s">
        <v>13</v>
      </c>
      <c r="G102" s="101"/>
      <c r="H102" s="99"/>
      <c r="I102" s="102"/>
      <c r="J102" s="103"/>
    </row>
    <row r="103" spans="1:10" ht="30">
      <c r="A103" s="96" t="str">
        <f>Critères!$A102</f>
        <v>Communication en temps réel</v>
      </c>
      <c r="B103" s="98">
        <v>100</v>
      </c>
      <c r="C103" s="98" t="str">
        <f>Critères!B102</f>
        <v>15.3</v>
      </c>
      <c r="D103" s="98" t="str">
        <f>Critères!C102</f>
        <v>A</v>
      </c>
      <c r="E103" s="99" t="str">
        <f>Critères!D102</f>
        <v>Pour chaque application qui permet une communication orale bidirectionnelle et écrite en temps réel, les deux modes sont-ils utilisables simultanément ?</v>
      </c>
      <c r="F103" s="100" t="s">
        <v>13</v>
      </c>
      <c r="G103" s="101"/>
      <c r="H103" s="99"/>
      <c r="I103" s="102"/>
      <c r="J103" s="103"/>
    </row>
    <row r="104" spans="1:10" ht="30">
      <c r="A104" s="96" t="str">
        <f>Critères!$A103</f>
        <v>Communication en temps réel</v>
      </c>
      <c r="B104" s="98">
        <v>101</v>
      </c>
      <c r="C104" s="98" t="str">
        <f>Critères!B103</f>
        <v>15.4</v>
      </c>
      <c r="D104" s="98" t="str">
        <f>Critères!C103</f>
        <v>A</v>
      </c>
      <c r="E104" s="99" t="str">
        <f>Critères!D103</f>
        <v>Pour chaque fonctionnalité de communication écrite en temps réel, les messages peuvent-ils être identifiés (hors cas particuliers) ?</v>
      </c>
      <c r="F104" s="100" t="s">
        <v>13</v>
      </c>
      <c r="G104" s="101"/>
      <c r="H104" s="99"/>
      <c r="I104" s="102"/>
      <c r="J104" s="103"/>
    </row>
    <row r="105" spans="1:10" ht="30">
      <c r="A105" s="96" t="str">
        <f>Critères!$A104</f>
        <v>Communication en temps réel</v>
      </c>
      <c r="B105" s="98">
        <v>102</v>
      </c>
      <c r="C105" s="98" t="str">
        <f>Critères!B104</f>
        <v>15.5</v>
      </c>
      <c r="D105" s="98" t="str">
        <f>Critères!C104</f>
        <v>A</v>
      </c>
      <c r="E105" s="99" t="str">
        <f>Critères!D104</f>
        <v>Pour chaque application de communication orale bidirectionnelle, un indicateur visuel de l’activité orale est-il présent ?</v>
      </c>
      <c r="F105" s="100" t="s">
        <v>13</v>
      </c>
      <c r="G105" s="101"/>
      <c r="H105" s="99"/>
      <c r="I105" s="102"/>
      <c r="J105" s="103"/>
    </row>
    <row r="106" spans="1:10" ht="40">
      <c r="A106" s="96" t="str">
        <f>Critères!$A105</f>
        <v>Communication en temps réel</v>
      </c>
      <c r="B106" s="98">
        <v>103</v>
      </c>
      <c r="C106" s="98" t="str">
        <f>Critères!B105</f>
        <v>15.6</v>
      </c>
      <c r="D106" s="98" t="str">
        <f>Critères!C105</f>
        <v>A</v>
      </c>
      <c r="E106" s="99" t="str">
        <f>Critères!D105</f>
        <v>Chaque application de communication écrite en temps réel qui peut interagir avec d’autres applications de communication écrite en temps réel respecte-t-elle les règles d’interopérabilité en vigueur ?</v>
      </c>
      <c r="F106" s="100" t="s">
        <v>13</v>
      </c>
      <c r="G106" s="101"/>
      <c r="H106" s="99"/>
      <c r="I106" s="102"/>
      <c r="J106" s="103"/>
    </row>
    <row r="107" spans="1:10" ht="30">
      <c r="A107" s="96" t="str">
        <f>Critères!$A106</f>
        <v>Communication en temps réel</v>
      </c>
      <c r="B107" s="98">
        <v>104</v>
      </c>
      <c r="C107" s="98" t="str">
        <f>Critères!B106</f>
        <v>15.7</v>
      </c>
      <c r="D107" s="98" t="str">
        <f>Critères!C106</f>
        <v>AA</v>
      </c>
      <c r="E107" s="99" t="str">
        <f>Critères!D106</f>
        <v>Pour chaque application qui permet une communication écrite en temps réel, le délai de transmission de chaque unité de saisie est de 500ms ou moins. Cette règle est-elle respectée ?</v>
      </c>
      <c r="F107" s="100" t="s">
        <v>13</v>
      </c>
      <c r="G107" s="101"/>
      <c r="H107" s="99"/>
      <c r="I107" s="102"/>
      <c r="J107" s="103"/>
    </row>
    <row r="108" spans="1:10" ht="20">
      <c r="A108" s="96" t="str">
        <f>Critères!$A107</f>
        <v>Communication en temps réel</v>
      </c>
      <c r="B108" s="98">
        <v>105</v>
      </c>
      <c r="C108" s="98" t="str">
        <f>Critères!B107</f>
        <v>15.8</v>
      </c>
      <c r="D108" s="98" t="str">
        <f>Critères!C107</f>
        <v>A</v>
      </c>
      <c r="E108" s="99" t="str">
        <f>Critères!D107</f>
        <v>Pour chaque application de télécommunication, l’identification de l’interlocuteur qui initie un appel est-elle accessible ?</v>
      </c>
      <c r="F108" s="100" t="s">
        <v>13</v>
      </c>
      <c r="G108" s="101"/>
      <c r="H108" s="99"/>
      <c r="I108" s="102"/>
      <c r="J108" s="103"/>
    </row>
    <row r="109" spans="1:10" ht="40">
      <c r="A109" s="96" t="str">
        <f>Critères!$A108</f>
        <v>Communication en temps réel</v>
      </c>
      <c r="B109" s="98">
        <v>106</v>
      </c>
      <c r="C109" s="98" t="str">
        <f>Critères!B108</f>
        <v>15.9</v>
      </c>
      <c r="D109" s="98" t="str">
        <f>Critères!C108</f>
        <v>A</v>
      </c>
      <c r="E109" s="99" t="str">
        <f>Critères!D108</f>
        <v>Pour chaque application de communication orale bidirectionnelle qui permet d’identifier l’activité d’un interlocuteur oralisant, il est possible d’identifier l’activité d’un interlocuteur signant. Cette règle est-elle respectée ?</v>
      </c>
      <c r="F109" s="100" t="s">
        <v>13</v>
      </c>
      <c r="G109" s="110"/>
      <c r="H109" s="111"/>
      <c r="I109" s="112"/>
      <c r="J109" s="113"/>
    </row>
    <row r="110" spans="1:10" ht="30">
      <c r="A110" s="96" t="str">
        <f>Critères!$A109</f>
        <v>Communication en temps réel</v>
      </c>
      <c r="B110" s="98">
        <v>107</v>
      </c>
      <c r="C110" s="98" t="str">
        <f>Critères!B109</f>
        <v>15.10</v>
      </c>
      <c r="D110" s="98" t="str">
        <f>Critères!C109</f>
        <v>A</v>
      </c>
      <c r="E110" s="99" t="str">
        <f>Critères!D109</f>
        <v>Pour chaque application de communication orale bidirectionnelle qui dispose de fonctionnalités vocales, celles-ci sont-elles utilisables sans la nécessité d’écouter ou parler ?</v>
      </c>
      <c r="F110" s="109" t="s">
        <v>13</v>
      </c>
      <c r="G110" s="110"/>
      <c r="H110" s="113"/>
      <c r="I110" s="113"/>
      <c r="J110" s="113"/>
    </row>
    <row r="111" spans="1:10" ht="30">
      <c r="A111" s="96" t="str">
        <f>Critères!$A110</f>
        <v>Communication en temps réel</v>
      </c>
      <c r="B111" s="98">
        <v>109</v>
      </c>
      <c r="C111" s="98" t="str">
        <f>Critères!B110</f>
        <v>15.11</v>
      </c>
      <c r="D111" s="98" t="str">
        <f>Critères!C110</f>
        <v>AA</v>
      </c>
      <c r="E111" s="99" t="str">
        <f>Critères!D110</f>
        <v>Pour chaque application de communication orale bidirectionnelle qui dispose d’une vidéo en temps réel, la qualité de la vidéo est-elle suffisante ?</v>
      </c>
      <c r="F111" s="109" t="s">
        <v>13</v>
      </c>
      <c r="G111" s="101"/>
      <c r="H111" s="103"/>
      <c r="I111" s="103"/>
      <c r="J111" s="103"/>
    </row>
  </sheetData>
  <autoFilter ref="A3:M157" xr:uid="{00000000-0009-0000-0000-000004000000}"/>
  <mergeCells count="4">
    <mergeCell ref="A1:D1"/>
    <mergeCell ref="A2:D2"/>
    <mergeCell ref="E1:I1"/>
    <mergeCell ref="E2:I2"/>
  </mergeCells>
  <conditionalFormatting sqref="F4:F111">
    <cfRule type="cellIs" dxfId="59" priority="3" operator="equal">
      <formula>"c"</formula>
    </cfRule>
    <cfRule type="cellIs" dxfId="58" priority="4" operator="equal">
      <formula>"nc"</formula>
    </cfRule>
    <cfRule type="cellIs" dxfId="57" priority="5" operator="equal">
      <formula>"na"</formula>
    </cfRule>
    <cfRule type="cellIs" dxfId="56" priority="6" operator="equal">
      <formula>"nt"</formula>
    </cfRule>
  </conditionalFormatting>
  <conditionalFormatting sqref="G4:G111">
    <cfRule type="cellIs" dxfId="55" priority="1" operator="equal">
      <formula>"D"</formula>
    </cfRule>
    <cfRule type="cellIs" dxfId="54" priority="2" operator="equal">
      <formula>"E"</formula>
    </cfRule>
  </conditionalFormatting>
  <pageMargins left="0.7" right="0.7" top="0.75" bottom="0.75" header="0.3" footer="0.3"/>
  <pageSetup paperSize="9" orientation="landscape" horizontalDpi="4294967293" verticalDpi="4294967293" r:id="rId1"/>
  <extLst>
    <ext xmlns:x14="http://schemas.microsoft.com/office/spreadsheetml/2009/9/main" uri="{CCE6A557-97BC-4b89-ADB6-D9C93CAAB3DF}">
      <x14:dataValidations xmlns:xm="http://schemas.microsoft.com/office/excel/2006/main" count="1">
        <x14:dataValidation type="list" allowBlank="1" showInputMessage="1" showErrorMessage="1" xr:uid="{05CFF877-43A0-2644-92FD-C39EBFB3E86D}">
          <x14:formula1>
            <xm:f>BaseDeCalcul!$AH$7:$AH$10</xm:f>
          </x14:formula1>
          <xm:sqref>F4:F111</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6ED6F5-F90B-481F-8F3C-7692FAD8D151}">
  <dimension ref="A1:K111"/>
  <sheetViews>
    <sheetView zoomScale="115" zoomScaleNormal="115" workbookViewId="0">
      <selection activeCell="I6" sqref="I6"/>
    </sheetView>
  </sheetViews>
  <sheetFormatPr defaultColWidth="8.453125" defaultRowHeight="14"/>
  <cols>
    <col min="1" max="1" width="13.26953125" style="92" bestFit="1" customWidth="1"/>
    <col min="2" max="2" width="7.453125" style="105" hidden="1" customWidth="1"/>
    <col min="3" max="3" width="6.1796875" style="105" customWidth="1"/>
    <col min="4" max="4" width="4.453125" style="105" customWidth="1"/>
    <col min="5" max="5" width="42.26953125" style="94" customWidth="1"/>
    <col min="6" max="6" width="5.1796875" style="94" customWidth="1"/>
    <col min="7" max="7" width="5.453125" style="94" customWidth="1"/>
    <col min="8" max="8" width="66" style="94" customWidth="1"/>
    <col min="9" max="9" width="26.1796875" style="94" bestFit="1" customWidth="1"/>
    <col min="10" max="10" width="16" style="94" bestFit="1" customWidth="1"/>
    <col min="11" max="11" width="8.453125" style="94"/>
    <col min="12" max="16384" width="8.453125" style="92"/>
  </cols>
  <sheetData>
    <row r="1" spans="1:11">
      <c r="A1" s="160" t="s">
        <v>88</v>
      </c>
      <c r="B1" s="160"/>
      <c r="C1" s="160"/>
      <c r="D1" s="160"/>
      <c r="E1" s="161" t="str">
        <f ca="1">IF(LOOKUP(J1,Échantillon!A13:A71,Échantillon!B13:B71)&lt;&gt;0,LOOKUP(J1,Échantillon!A13:A71,Échantillon!B13:B71),"-")</f>
        <v>E12</v>
      </c>
      <c r="F1" s="161"/>
      <c r="G1" s="161"/>
      <c r="H1" s="161"/>
      <c r="I1" s="161"/>
      <c r="J1" s="91" t="str">
        <f ca="1">IFERROR(RIGHT(CELL("nomfichier",$A$2),LEN(CELL("nomfichier",$A$2))-SEARCH("]",CELL("nomfichier",$A$2))), RIGHT(CELL("filename",$A$2),LEN(CELL("filename",$A$2))-SEARCH("]",CELL("filename",$A$2))))</f>
        <v>E12</v>
      </c>
      <c r="K1" s="92"/>
    </row>
    <row r="2" spans="1:11">
      <c r="A2" s="162" t="s">
        <v>109</v>
      </c>
      <c r="B2" s="162"/>
      <c r="C2" s="162"/>
      <c r="D2" s="162"/>
      <c r="E2" s="163" t="str">
        <f ca="1">IF(LOOKUP(J1,Échantillon!A13:A71,Échantillon!C13:C71)&lt;&gt;0,LOOKUP(J1,Échantillon!A13:A71,Échantillon!C13:C71),"-")</f>
        <v>-</v>
      </c>
      <c r="F2" s="163"/>
      <c r="G2" s="163"/>
      <c r="H2" s="163"/>
      <c r="I2" s="163"/>
      <c r="J2" s="93"/>
    </row>
    <row r="3" spans="1:11" s="97" customFormat="1" ht="41">
      <c r="A3" s="95" t="s">
        <v>9</v>
      </c>
      <c r="B3" s="95" t="s">
        <v>42</v>
      </c>
      <c r="C3" s="95" t="s">
        <v>50</v>
      </c>
      <c r="D3" s="95" t="s">
        <v>51</v>
      </c>
      <c r="E3" s="96" t="s">
        <v>52</v>
      </c>
      <c r="F3" s="95" t="s">
        <v>10</v>
      </c>
      <c r="G3" s="95" t="s">
        <v>11</v>
      </c>
      <c r="H3" s="96" t="s">
        <v>12</v>
      </c>
      <c r="I3" s="96" t="s">
        <v>318</v>
      </c>
      <c r="J3" s="96" t="s">
        <v>29</v>
      </c>
    </row>
    <row r="4" spans="1:11" s="94" customFormat="1" ht="20">
      <c r="A4" s="96" t="str">
        <f>Critères!$A3</f>
        <v>Eléments graphiques</v>
      </c>
      <c r="B4" s="98">
        <v>1</v>
      </c>
      <c r="C4" s="98" t="str">
        <f>Critères!B3</f>
        <v>1.1</v>
      </c>
      <c r="D4" s="98" t="str">
        <f>Critères!C3</f>
        <v>A</v>
      </c>
      <c r="E4" s="99" t="str">
        <f>Critères!D3</f>
        <v>Chaque élément graphique de décoration est-il ignoré par les technologies d’assistance ?</v>
      </c>
      <c r="F4" s="100" t="s">
        <v>13</v>
      </c>
      <c r="G4" s="101"/>
      <c r="H4" s="99"/>
      <c r="I4" s="102"/>
      <c r="J4" s="106"/>
    </row>
    <row r="5" spans="1:11" s="94" customFormat="1" ht="20">
      <c r="A5" s="96" t="str">
        <f>Critères!$A4</f>
        <v>Eléments graphiques</v>
      </c>
      <c r="B5" s="98">
        <v>2</v>
      </c>
      <c r="C5" s="98" t="str">
        <f>Critères!B4</f>
        <v>1.2</v>
      </c>
      <c r="D5" s="98" t="str">
        <f>Critères!C4</f>
        <v>A</v>
      </c>
      <c r="E5" s="99" t="str">
        <f>Critères!D4</f>
        <v>Chaque élément graphique porteur d’information possède-t-il une alternative accessible aux technologies d’assistance ?</v>
      </c>
      <c r="F5" s="100" t="s">
        <v>13</v>
      </c>
      <c r="G5" s="101"/>
      <c r="H5" s="99"/>
      <c r="I5" s="102"/>
      <c r="J5" s="103"/>
    </row>
    <row r="6" spans="1:11" s="94" customFormat="1" ht="30">
      <c r="A6" s="96" t="str">
        <f>Critères!$A5</f>
        <v>Eléments graphiques</v>
      </c>
      <c r="B6" s="98">
        <v>3</v>
      </c>
      <c r="C6" s="98" t="str">
        <f>Critères!B5</f>
        <v>1.3</v>
      </c>
      <c r="D6" s="98" t="str">
        <f>Critères!C5</f>
        <v>A</v>
      </c>
      <c r="E6" s="99" t="str">
        <f>Critères!D5</f>
        <v>Pour chaque élément graphique porteur d’information, l’alternative accessible aux technologies d’assistance est-elle pertinente (hors cas particuliers) ?</v>
      </c>
      <c r="F6" s="100" t="s">
        <v>13</v>
      </c>
      <c r="G6" s="101"/>
      <c r="H6" s="99"/>
      <c r="I6" s="102"/>
      <c r="J6" s="103"/>
    </row>
    <row r="7" spans="1:11" ht="40">
      <c r="A7" s="96" t="str">
        <f>Critères!$A6</f>
        <v>Eléments graphiques</v>
      </c>
      <c r="B7" s="98">
        <v>4</v>
      </c>
      <c r="C7" s="98" t="str">
        <f>Critères!B6</f>
        <v>1.4</v>
      </c>
      <c r="D7" s="98" t="str">
        <f>Critères!C6</f>
        <v>A</v>
      </c>
      <c r="E7" s="99" t="str">
        <f>Critères!D6</f>
        <v>Pour chaque élément graphique utilisé comme CAPTCHA ou comme élément graphique de test, l’alternative restituée par les technologies d’assistance permet-elle d’identifier la nature et la fonction de l’élément graphique ?</v>
      </c>
      <c r="F7" s="100" t="s">
        <v>13</v>
      </c>
      <c r="G7" s="101"/>
      <c r="H7" s="99"/>
      <c r="I7" s="102"/>
      <c r="J7" s="103"/>
    </row>
    <row r="8" spans="1:11" ht="20">
      <c r="A8" s="96" t="str">
        <f>Critères!$A7</f>
        <v>Eléments graphiques</v>
      </c>
      <c r="B8" s="98">
        <v>5</v>
      </c>
      <c r="C8" s="98" t="str">
        <f>Critères!B7</f>
        <v>1.5</v>
      </c>
      <c r="D8" s="98" t="str">
        <f>Critères!C7</f>
        <v>A</v>
      </c>
      <c r="E8" s="99" t="str">
        <f>Critères!D7</f>
        <v>Chaque élément graphique utilisé comme CAPTCHA possède-t-il une alternative ?</v>
      </c>
      <c r="F8" s="100" t="s">
        <v>13</v>
      </c>
      <c r="G8" s="101"/>
      <c r="H8" s="99"/>
      <c r="I8" s="102"/>
      <c r="J8" s="103"/>
    </row>
    <row r="9" spans="1:11" ht="20">
      <c r="A9" s="96" t="str">
        <f>Critères!$A8</f>
        <v>Eléments graphiques</v>
      </c>
      <c r="B9" s="98">
        <v>6</v>
      </c>
      <c r="C9" s="98" t="str">
        <f>Critères!B8</f>
        <v>1.6</v>
      </c>
      <c r="D9" s="98" t="str">
        <f>Critères!C8</f>
        <v>A</v>
      </c>
      <c r="E9" s="99" t="str">
        <f>Critères!D8</f>
        <v>Chaque élément graphique porteur d’information a-t-il, si nécessaire, une description détaillée ?</v>
      </c>
      <c r="F9" s="100" t="s">
        <v>13</v>
      </c>
      <c r="G9" s="101"/>
      <c r="H9" s="99"/>
      <c r="I9" s="102"/>
      <c r="J9" s="103"/>
    </row>
    <row r="10" spans="1:11" ht="20">
      <c r="A10" s="96" t="str">
        <f>Critères!$A9</f>
        <v>Eléments graphiques</v>
      </c>
      <c r="B10" s="98">
        <v>7</v>
      </c>
      <c r="C10" s="98" t="str">
        <f>Critères!B9</f>
        <v>1.7</v>
      </c>
      <c r="D10" s="98" t="str">
        <f>Critères!C9</f>
        <v>A</v>
      </c>
      <c r="E10" s="99" t="str">
        <f>Critères!D9</f>
        <v>Pour chaque élément graphique porteur d’information ayant une description détaillée, celle-ci est-elle pertinente ?</v>
      </c>
      <c r="F10" s="100" t="s">
        <v>13</v>
      </c>
      <c r="G10" s="101"/>
      <c r="H10" s="99"/>
      <c r="I10" s="102"/>
      <c r="J10" s="103"/>
    </row>
    <row r="11" spans="1:11" ht="40">
      <c r="A11" s="96" t="str">
        <f>Critères!$A10</f>
        <v>Eléments graphiques</v>
      </c>
      <c r="B11" s="98">
        <v>8</v>
      </c>
      <c r="C11" s="98" t="str">
        <f>Critères!B10</f>
        <v>1.8</v>
      </c>
      <c r="D11" s="98" t="str">
        <f>Critères!C10</f>
        <v>AA</v>
      </c>
      <c r="E11" s="99" t="str">
        <f>Critères!D10</f>
        <v>Chaque élément graphique texte porteur d’information, en l’absence d’un mécanisme de remplacement, doit, si possible être remplacé par du texte stylé. Cette règle est-elle respectée (hors cas particuliers) ?</v>
      </c>
      <c r="F11" s="100" t="s">
        <v>13</v>
      </c>
      <c r="G11" s="101"/>
      <c r="H11" s="99"/>
      <c r="I11" s="102"/>
      <c r="J11" s="103"/>
    </row>
    <row r="12" spans="1:11" ht="20">
      <c r="A12" s="96" t="str">
        <f>Critères!$A11</f>
        <v>Eléments graphiques</v>
      </c>
      <c r="B12" s="98">
        <v>9</v>
      </c>
      <c r="C12" s="98" t="str">
        <f>Critères!B11</f>
        <v>1.9</v>
      </c>
      <c r="D12" s="98" t="str">
        <f>Critères!C11</f>
        <v>AA</v>
      </c>
      <c r="E12" s="99" t="str">
        <f>Critères!D11</f>
        <v>Chaque élément graphique légendé est-il correctement restitué par les technologies d’assistance ?</v>
      </c>
      <c r="F12" s="100" t="s">
        <v>13</v>
      </c>
      <c r="G12" s="101"/>
      <c r="H12" s="99"/>
      <c r="I12" s="102"/>
      <c r="J12" s="103"/>
    </row>
    <row r="13" spans="1:11" ht="20">
      <c r="A13" s="96" t="str">
        <f>Critères!$A12</f>
        <v>Couleurs</v>
      </c>
      <c r="B13" s="98">
        <v>10</v>
      </c>
      <c r="C13" s="98" t="str">
        <f>Critères!B12</f>
        <v>2.1</v>
      </c>
      <c r="D13" s="98" t="str">
        <f>Critères!C12</f>
        <v>A</v>
      </c>
      <c r="E13" s="99" t="str">
        <f>Critères!D12</f>
        <v>Dans chaque écran, l’information ne doit pas être donnée uniquement par la couleur. Cette règle est-elle respectée ?</v>
      </c>
      <c r="F13" s="100" t="s">
        <v>13</v>
      </c>
      <c r="G13" s="101"/>
      <c r="H13" s="99"/>
      <c r="I13" s="102"/>
      <c r="J13" s="103"/>
    </row>
    <row r="14" spans="1:11" ht="30">
      <c r="A14" s="96" t="str">
        <f>Critères!$A13</f>
        <v>Couleurs</v>
      </c>
      <c r="B14" s="98">
        <v>11</v>
      </c>
      <c r="C14" s="98" t="str">
        <f>Critères!B13</f>
        <v>2.2</v>
      </c>
      <c r="D14" s="98" t="str">
        <f>Critères!C13</f>
        <v>AA</v>
      </c>
      <c r="E14" s="99" t="str">
        <f>Critères!D13</f>
        <v>Dans chaque écran, le contraste entre la couleur du texte et la couleur de son arrière-plan est-il suffisamment élevé (hors cas particuliers) ?</v>
      </c>
      <c r="F14" s="100" t="s">
        <v>13</v>
      </c>
      <c r="G14" s="101"/>
      <c r="H14" s="99"/>
      <c r="I14" s="102"/>
      <c r="J14" s="103"/>
    </row>
    <row r="15" spans="1:11" ht="30">
      <c r="A15" s="96" t="str">
        <f>Critères!$A14</f>
        <v>Couleurs</v>
      </c>
      <c r="B15" s="98">
        <v>12</v>
      </c>
      <c r="C15" s="98" t="str">
        <f>Critères!B14</f>
        <v>2.3</v>
      </c>
      <c r="D15" s="98" t="str">
        <f>Critères!C14</f>
        <v>AA</v>
      </c>
      <c r="E15" s="99" t="str">
        <f>Critères!D14</f>
        <v>Dans chaque écran, les couleurs utilisées dans les composants d’interface et les éléments graphiques porteurs d’informations sont-elles suffisamment contrastées (hors cas particuliers) ?</v>
      </c>
      <c r="F15" s="100" t="s">
        <v>13</v>
      </c>
      <c r="G15" s="101"/>
      <c r="H15" s="99"/>
      <c r="I15" s="102"/>
      <c r="J15" s="103"/>
    </row>
    <row r="16" spans="1:11" ht="30">
      <c r="A16" s="96" t="str">
        <f>Critères!$A15</f>
        <v>Couleurs</v>
      </c>
      <c r="B16" s="98">
        <v>13</v>
      </c>
      <c r="C16" s="98" t="str">
        <f>Critères!B15</f>
        <v>2.4</v>
      </c>
      <c r="D16" s="98" t="str">
        <f>Critères!C15</f>
        <v>AA</v>
      </c>
      <c r="E16" s="99" t="str">
        <f>Critères!D15</f>
        <v>Le rapport de contraste de chaque mécanisme de remplacement qui permet d’afficher l’écran avec un rapport de contraste conforme est-il suffisamment élevé ?</v>
      </c>
      <c r="F16" s="100" t="s">
        <v>13</v>
      </c>
      <c r="G16" s="101"/>
      <c r="H16" s="99"/>
      <c r="I16" s="102"/>
      <c r="J16" s="103"/>
    </row>
    <row r="17" spans="1:10" ht="30">
      <c r="A17" s="96" t="str">
        <f>Critères!$A16</f>
        <v>Multimédia</v>
      </c>
      <c r="B17" s="98">
        <v>14</v>
      </c>
      <c r="C17" s="98" t="str">
        <f>Critères!B16</f>
        <v>3.1</v>
      </c>
      <c r="D17" s="98" t="str">
        <f>Critères!C16</f>
        <v>A</v>
      </c>
      <c r="E17" s="99" t="str">
        <f>Critères!D16</f>
        <v>Chaque média temporel pré-enregistré seulement audio a-t-il, si nécessaire, une transcription textuelle adjacente clairement identifiable (hors cas particuliers) ?</v>
      </c>
      <c r="F17" s="100" t="s">
        <v>13</v>
      </c>
      <c r="G17" s="101"/>
      <c r="H17" s="99"/>
      <c r="I17" s="102"/>
      <c r="J17" s="103"/>
    </row>
    <row r="18" spans="1:10" ht="30">
      <c r="A18" s="96" t="str">
        <f>Critères!$A17</f>
        <v>Multimédia</v>
      </c>
      <c r="B18" s="98">
        <v>15</v>
      </c>
      <c r="C18" s="98" t="str">
        <f>Critères!B17</f>
        <v>3.2</v>
      </c>
      <c r="D18" s="98" t="str">
        <f>Critères!C17</f>
        <v>A</v>
      </c>
      <c r="E18" s="99" t="str">
        <f>Critères!D17</f>
        <v>Pour chaque média temporel pré-enregistré seulement audio ayant une transcription textuelle, celle-ci est-elle pertinente (hors cas particuliers) ?</v>
      </c>
      <c r="F18" s="100" t="s">
        <v>13</v>
      </c>
      <c r="G18" s="101"/>
      <c r="H18" s="99"/>
      <c r="I18" s="102"/>
      <c r="J18" s="103"/>
    </row>
    <row r="19" spans="1:10" ht="20">
      <c r="A19" s="96" t="str">
        <f>Critères!$A18</f>
        <v>Multimédia</v>
      </c>
      <c r="B19" s="98">
        <v>16</v>
      </c>
      <c r="C19" s="98" t="str">
        <f>Critères!B18</f>
        <v>3.3</v>
      </c>
      <c r="D19" s="98" t="str">
        <f>Critères!C18</f>
        <v>A</v>
      </c>
      <c r="E19" s="99" t="str">
        <f>Critères!D18</f>
        <v>Chaque média temporel pré-enregistré seulement vidéo a-t-il, si nécessaire, une alternative (hors cas particuliers) ?</v>
      </c>
      <c r="F19" s="100" t="s">
        <v>13</v>
      </c>
      <c r="G19" s="101"/>
      <c r="H19" s="99"/>
      <c r="I19" s="102"/>
      <c r="J19" s="103"/>
    </row>
    <row r="20" spans="1:10" ht="30">
      <c r="A20" s="96" t="str">
        <f>Critères!$A19</f>
        <v>Multimédia</v>
      </c>
      <c r="B20" s="98">
        <v>17</v>
      </c>
      <c r="C20" s="98" t="str">
        <f>Critères!B19</f>
        <v>3.4</v>
      </c>
      <c r="D20" s="98" t="str">
        <f>Critères!C19</f>
        <v>A</v>
      </c>
      <c r="E20" s="99" t="str">
        <f>Critères!D19</f>
        <v>Pour chaque média temporel pré-enregistré seulement vidéo ayant une alternative, celle-ci est-elle pertinente (hors cas particuliers) ?</v>
      </c>
      <c r="F20" s="100" t="s">
        <v>13</v>
      </c>
      <c r="G20" s="101"/>
      <c r="H20" s="99"/>
      <c r="I20" s="102"/>
      <c r="J20" s="103"/>
    </row>
    <row r="21" spans="1:10" ht="20">
      <c r="A21" s="96" t="str">
        <f>Critères!$A20</f>
        <v>Multimédia</v>
      </c>
      <c r="B21" s="98">
        <v>18</v>
      </c>
      <c r="C21" s="98" t="str">
        <f>Critères!B20</f>
        <v>3.5</v>
      </c>
      <c r="D21" s="98" t="str">
        <f>Critères!C20</f>
        <v>A</v>
      </c>
      <c r="E21" s="99" t="str">
        <f>Critères!D20</f>
        <v>Chaque média temporel synchronisé pré-enregistré a-t-il, si nécessaire, une alternative (hors cas particuliers) ?</v>
      </c>
      <c r="F21" s="100" t="s">
        <v>13</v>
      </c>
      <c r="G21" s="101"/>
      <c r="H21" s="99"/>
      <c r="I21" s="102"/>
      <c r="J21" s="103"/>
    </row>
    <row r="22" spans="1:10" ht="30">
      <c r="A22" s="96" t="str">
        <f>Critères!$A21</f>
        <v>Multimédia</v>
      </c>
      <c r="B22" s="98">
        <v>19</v>
      </c>
      <c r="C22" s="98" t="str">
        <f>Critères!B21</f>
        <v>3.6</v>
      </c>
      <c r="D22" s="98" t="str">
        <f>Critères!C21</f>
        <v>A</v>
      </c>
      <c r="E22" s="99" t="str">
        <f>Critères!D21</f>
        <v>Pour chaque média temporel synchronisé pré-enregistré ayant une alternative, celle-ci est-elle pertinente (hors cas particuliers) ?</v>
      </c>
      <c r="F22" s="100" t="s">
        <v>13</v>
      </c>
      <c r="G22" s="101"/>
      <c r="H22" s="99"/>
      <c r="I22" s="102"/>
      <c r="J22" s="103"/>
    </row>
    <row r="23" spans="1:10" ht="20">
      <c r="A23" s="96" t="str">
        <f>Critères!$A22</f>
        <v>Multimédia</v>
      </c>
      <c r="B23" s="98">
        <v>20</v>
      </c>
      <c r="C23" s="98" t="str">
        <f>Critères!B22</f>
        <v>3.7</v>
      </c>
      <c r="D23" s="98" t="str">
        <f>Critères!C22</f>
        <v>A</v>
      </c>
      <c r="E23" s="99" t="str">
        <f>Critères!D22</f>
        <v>Chaque média temporel synchronisé a-t-il, si nécessaire, des sous-titres synchronisés (hors cas particuliers) ?</v>
      </c>
      <c r="F23" s="100" t="s">
        <v>13</v>
      </c>
      <c r="G23" s="101"/>
      <c r="H23" s="99"/>
      <c r="I23" s="102"/>
      <c r="J23" s="103"/>
    </row>
    <row r="24" spans="1:10" ht="20">
      <c r="A24" s="96" t="str">
        <f>Critères!$A23</f>
        <v>Multimédia</v>
      </c>
      <c r="B24" s="98">
        <v>21</v>
      </c>
      <c r="C24" s="98" t="str">
        <f>Critères!B23</f>
        <v>3.8</v>
      </c>
      <c r="D24" s="98" t="str">
        <f>Critères!C23</f>
        <v>A</v>
      </c>
      <c r="E24" s="99" t="str">
        <f>Critères!D23</f>
        <v>Pour chaque média temporel synchronisé ayant des sous-titres synchronisés, ceux-ci sont-ils pertinents (hors cas particuliers) ?</v>
      </c>
      <c r="F24" s="100" t="s">
        <v>13</v>
      </c>
      <c r="G24" s="101"/>
      <c r="H24" s="99"/>
      <c r="I24" s="102"/>
      <c r="J24" s="103"/>
    </row>
    <row r="25" spans="1:10" ht="30">
      <c r="A25" s="96" t="str">
        <f>Critères!$A24</f>
        <v>Multimédia</v>
      </c>
      <c r="B25" s="98">
        <v>22</v>
      </c>
      <c r="C25" s="98" t="str">
        <f>Critères!B24</f>
        <v>3.9</v>
      </c>
      <c r="D25" s="98" t="str">
        <f>Critères!C24</f>
        <v>AA</v>
      </c>
      <c r="E25" s="99" t="str">
        <f>Critères!D24</f>
        <v>Chaque média temporel pré-enregistré (seulement vidéo ou synchronisé) a-t-il, si nécessaire, une audiodescription synchronisée (hors cas particuliers) ?</v>
      </c>
      <c r="F25" s="100" t="s">
        <v>13</v>
      </c>
      <c r="G25" s="101"/>
      <c r="H25" s="99"/>
      <c r="I25" s="102"/>
      <c r="J25" s="103"/>
    </row>
    <row r="26" spans="1:10" ht="30">
      <c r="A26" s="96" t="str">
        <f>Critères!$A25</f>
        <v>Multimédia</v>
      </c>
      <c r="B26" s="98">
        <v>23</v>
      </c>
      <c r="C26" s="98" t="str">
        <f>Critères!B25</f>
        <v>3.10</v>
      </c>
      <c r="D26" s="98" t="str">
        <f>Critères!C25</f>
        <v>AA</v>
      </c>
      <c r="E26" s="99" t="str">
        <f>Critères!D25</f>
        <v>Pour chaque média temporel pré-enregistré (seulement vidéo ou synchronisé) ayant une audiodescription synchronisée, celle-ci est-elle pertinente ?</v>
      </c>
      <c r="F26" s="100" t="s">
        <v>13</v>
      </c>
      <c r="G26" s="101"/>
      <c r="H26" s="99"/>
      <c r="I26" s="102"/>
      <c r="J26" s="103"/>
    </row>
    <row r="27" spans="1:10" ht="30">
      <c r="A27" s="96" t="str">
        <f>Critères!$A26</f>
        <v>Multimédia</v>
      </c>
      <c r="B27" s="98">
        <v>24</v>
      </c>
      <c r="C27" s="98" t="str">
        <f>Critères!B26</f>
        <v>3.11</v>
      </c>
      <c r="D27" s="98" t="str">
        <f>Critères!C26</f>
        <v>A</v>
      </c>
      <c r="E27" s="99" t="str">
        <f>Critères!D26</f>
        <v>Pour chaque média temporel pré-enregistré, le contenu textuel adjacent permet-il d’identifier clairement le média temporel (hors cas particuliers) ?</v>
      </c>
      <c r="F27" s="100" t="s">
        <v>13</v>
      </c>
      <c r="G27" s="101"/>
      <c r="H27" s="99"/>
      <c r="I27" s="102"/>
      <c r="J27" s="103"/>
    </row>
    <row r="28" spans="1:10" ht="20">
      <c r="A28" s="96" t="str">
        <f>Critères!$A27</f>
        <v>Multimédia</v>
      </c>
      <c r="B28" s="98">
        <v>25</v>
      </c>
      <c r="C28" s="98" t="str">
        <f>Critères!B27</f>
        <v>3.12</v>
      </c>
      <c r="D28" s="98" t="str">
        <f>Critères!C27</f>
        <v>A</v>
      </c>
      <c r="E28" s="99" t="str">
        <f>Critères!D27</f>
        <v>Chaque séquence sonore déclenchée automatiquement est-elle contrôlable par l’utilisateur ?</v>
      </c>
      <c r="F28" s="100" t="s">
        <v>13</v>
      </c>
      <c r="G28" s="101"/>
      <c r="H28" s="99"/>
      <c r="I28" s="102"/>
      <c r="J28" s="103"/>
    </row>
    <row r="29" spans="1:10" ht="20">
      <c r="A29" s="96" t="str">
        <f>Critères!$A28</f>
        <v>Multimédia</v>
      </c>
      <c r="B29" s="98">
        <v>26</v>
      </c>
      <c r="C29" s="98" t="str">
        <f>Critères!B28</f>
        <v>3.13</v>
      </c>
      <c r="D29" s="98" t="str">
        <f>Critères!C28</f>
        <v>A</v>
      </c>
      <c r="E29" s="99" t="str">
        <f>Critères!D28</f>
        <v>Chaque média temporel a-t-il, si nécessaire, les fonctionnalités de contrôle de sa consultation ?</v>
      </c>
      <c r="F29" s="100" t="s">
        <v>13</v>
      </c>
      <c r="G29" s="101"/>
      <c r="H29" s="99"/>
      <c r="I29" s="102"/>
      <c r="J29" s="103"/>
    </row>
    <row r="30" spans="1:10" ht="50">
      <c r="A30" s="96" t="str">
        <f>Critères!$A29</f>
        <v>Multimédia</v>
      </c>
      <c r="B30" s="98">
        <v>27</v>
      </c>
      <c r="C30" s="98" t="str">
        <f>Critères!B29</f>
        <v>3.14</v>
      </c>
      <c r="D30" s="98" t="str">
        <f>Critères!C29</f>
        <v>AA</v>
      </c>
      <c r="E30" s="99" t="str">
        <f>Critères!D29</f>
        <v>Pour chaque média temporel synchronisé pré-enregistré qui dispose d’une piste de sous-titres synchronisés ou d’une audiodescription, les fonctionnalités de contrôle de ces alternatives sont-elles présentées au même niveau que les fonctionnalités principales ?</v>
      </c>
      <c r="F30" s="100" t="s">
        <v>13</v>
      </c>
      <c r="G30" s="101"/>
      <c r="H30" s="99"/>
      <c r="I30" s="102"/>
      <c r="J30" s="103"/>
    </row>
    <row r="31" spans="1:10" ht="40">
      <c r="A31" s="96" t="str">
        <f>Critères!$A30</f>
        <v>Multimédia</v>
      </c>
      <c r="B31" s="98">
        <v>28</v>
      </c>
      <c r="C31" s="98" t="str">
        <f>Critères!B30</f>
        <v>3.15</v>
      </c>
      <c r="D31" s="98" t="str">
        <f>Critères!C30</f>
        <v>AA</v>
      </c>
      <c r="E31" s="99" t="str">
        <f>Critères!D30</f>
        <v>Pour chaque fonctionnalité qui transmet, convertit ou enregistre un média temporel synchronisé pré-enregistré qui possède une piste de sous-titres synchronisés, à l’issue du processus, les sous-titres sont-ils correctement conservés ?</v>
      </c>
      <c r="F31" s="100" t="s">
        <v>13</v>
      </c>
      <c r="G31" s="101"/>
      <c r="H31" s="99"/>
      <c r="I31" s="102"/>
      <c r="J31" s="103"/>
    </row>
    <row r="32" spans="1:10" ht="40">
      <c r="A32" s="96" t="str">
        <f>Critères!$A31</f>
        <v>Multimédia</v>
      </c>
      <c r="B32" s="98">
        <v>29</v>
      </c>
      <c r="C32" s="98" t="str">
        <f>Critères!B31</f>
        <v>3.16</v>
      </c>
      <c r="D32" s="98" t="str">
        <f>Critères!C31</f>
        <v>AA</v>
      </c>
      <c r="E32" s="99" t="str">
        <f>Critères!D31</f>
        <v>Pour chaque fonctionnalité qui transmet, convertit ou enregistre un média temporel synchronisé pré-enregistré avec une audiodescription synchronisée, à l’issue du processus, l’audiodescription est-elle correctement conservée ?</v>
      </c>
      <c r="F32" s="100" t="s">
        <v>13</v>
      </c>
      <c r="G32" s="101"/>
      <c r="H32" s="99"/>
      <c r="I32" s="102"/>
      <c r="J32" s="103"/>
    </row>
    <row r="33" spans="1:10" ht="30">
      <c r="A33" s="96" t="str">
        <f>Critères!$A32</f>
        <v>Multimédia</v>
      </c>
      <c r="B33" s="98">
        <v>30</v>
      </c>
      <c r="C33" s="98" t="str">
        <f>Critères!B32</f>
        <v>3.17</v>
      </c>
      <c r="D33" s="98" t="str">
        <f>Critères!C32</f>
        <v>AA</v>
      </c>
      <c r="E33" s="99" t="str">
        <f>Critères!D32</f>
        <v>Pour chaque média temporel pré-enregistré, la présentation des sous-titres est-elle contrôlable par l’utilisateur (hors cas particuliers) ?</v>
      </c>
      <c r="F33" s="100" t="s">
        <v>13</v>
      </c>
      <c r="G33" s="101"/>
      <c r="H33" s="99"/>
      <c r="I33" s="102"/>
      <c r="J33" s="103"/>
    </row>
    <row r="34" spans="1:10" ht="30">
      <c r="A34" s="96" t="str">
        <f>Critères!$A33</f>
        <v>Multimédia</v>
      </c>
      <c r="B34" s="98">
        <v>31</v>
      </c>
      <c r="C34" s="98" t="str">
        <f>Critères!B33</f>
        <v>3.18</v>
      </c>
      <c r="D34" s="98" t="str">
        <f>Critères!C33</f>
        <v>AA</v>
      </c>
      <c r="E34" s="99" t="str">
        <f>Critères!D33</f>
        <v>Pour chaque média temporel synchronisé pré-enregistré qui possède des sous-titres de traduction synchronisés, ceux-ci peuvent-ils être vocalisés (hors cas particuliers) ?</v>
      </c>
      <c r="F34" s="100" t="s">
        <v>13</v>
      </c>
      <c r="G34" s="101"/>
      <c r="H34" s="99"/>
      <c r="I34" s="102"/>
      <c r="J34" s="103"/>
    </row>
    <row r="35" spans="1:10">
      <c r="A35" s="96" t="str">
        <f>Critères!$A34</f>
        <v>Tableau</v>
      </c>
      <c r="B35" s="98">
        <v>32</v>
      </c>
      <c r="C35" s="98" t="str">
        <f>Critères!B34</f>
        <v>4.1</v>
      </c>
      <c r="D35" s="98" t="str">
        <f>Critères!C34</f>
        <v>A</v>
      </c>
      <c r="E35" s="99" t="str">
        <f>Critères!D34</f>
        <v>Chaque tableau de données complexe a-t-il un résumé ?</v>
      </c>
      <c r="F35" s="100" t="s">
        <v>13</v>
      </c>
      <c r="G35" s="101"/>
      <c r="H35" s="99"/>
      <c r="I35" s="102"/>
      <c r="J35" s="103"/>
    </row>
    <row r="36" spans="1:10" ht="20">
      <c r="A36" s="96" t="str">
        <f>Critères!$A35</f>
        <v>Tableau</v>
      </c>
      <c r="B36" s="98">
        <v>33</v>
      </c>
      <c r="C36" s="98" t="str">
        <f>Critères!B35</f>
        <v>4.2</v>
      </c>
      <c r="D36" s="98" t="str">
        <f>Critères!C35</f>
        <v>A</v>
      </c>
      <c r="E36" s="99" t="str">
        <f>Critères!D35</f>
        <v>Pour chaque tableau de données complexe ayant un résumé, celui-ci est-il pertinent ?</v>
      </c>
      <c r="F36" s="100" t="s">
        <v>13</v>
      </c>
      <c r="G36" s="101"/>
      <c r="H36" s="99"/>
      <c r="I36" s="102"/>
      <c r="J36" s="103"/>
    </row>
    <row r="37" spans="1:10">
      <c r="A37" s="96" t="str">
        <f>Critères!$A36</f>
        <v>Tableau</v>
      </c>
      <c r="B37" s="98">
        <v>34</v>
      </c>
      <c r="C37" s="98" t="str">
        <f>Critères!B36</f>
        <v>4.3</v>
      </c>
      <c r="D37" s="98" t="str">
        <f>Critères!C36</f>
        <v>A</v>
      </c>
      <c r="E37" s="99" t="str">
        <f>Critères!D36</f>
        <v>Chaque tableau de données a-t-il un titre ?</v>
      </c>
      <c r="F37" s="100" t="s">
        <v>13</v>
      </c>
      <c r="G37" s="101"/>
      <c r="H37" s="99"/>
      <c r="I37" s="102"/>
      <c r="J37" s="103"/>
    </row>
    <row r="38" spans="1:10" ht="20">
      <c r="A38" s="96" t="str">
        <f>Critères!$A37</f>
        <v>Tableau</v>
      </c>
      <c r="B38" s="98">
        <v>35</v>
      </c>
      <c r="C38" s="98" t="str">
        <f>Critères!B37</f>
        <v>4.4</v>
      </c>
      <c r="D38" s="98" t="str">
        <f>Critères!C37</f>
        <v>A</v>
      </c>
      <c r="E38" s="99" t="str">
        <f>Critères!D37</f>
        <v>Pour chaque tableau de données ayant un titre, celui-ci est-il pertinent ?</v>
      </c>
      <c r="F38" s="100" t="s">
        <v>13</v>
      </c>
      <c r="G38" s="101"/>
      <c r="H38" s="99"/>
      <c r="I38" s="102"/>
      <c r="J38" s="103"/>
    </row>
    <row r="39" spans="1:10" ht="20">
      <c r="A39" s="96" t="str">
        <f>Critères!$A38</f>
        <v>Tableau</v>
      </c>
      <c r="B39" s="98">
        <v>36</v>
      </c>
      <c r="C39" s="98" t="str">
        <f>Critères!B38</f>
        <v>4.5</v>
      </c>
      <c r="D39" s="98" t="str">
        <f>Critères!C38</f>
        <v>A</v>
      </c>
      <c r="E39" s="99" t="str">
        <f>Critères!D38</f>
        <v>Pour chaque tableau de données, les entêtes de lignes et de colonnes sont-ils correctement reliés aux cellules de données ?</v>
      </c>
      <c r="F39" s="100" t="s">
        <v>13</v>
      </c>
      <c r="G39" s="101"/>
      <c r="H39" s="99"/>
      <c r="I39" s="102"/>
      <c r="J39" s="103"/>
    </row>
    <row r="40" spans="1:10" ht="20">
      <c r="A40" s="96" t="str">
        <f>Critères!$A39</f>
        <v>Composants intéractifs</v>
      </c>
      <c r="B40" s="98">
        <v>37</v>
      </c>
      <c r="C40" s="98" t="str">
        <f>Critères!B39</f>
        <v>5.1</v>
      </c>
      <c r="D40" s="98" t="str">
        <f>Critères!C39</f>
        <v>A</v>
      </c>
      <c r="E40" s="99" t="str">
        <f>Critères!D39</f>
        <v>Chaque composant d’interface est-il, si nécessaire, compatible avec les technologies d’assistance (hors cas particuliers) ?</v>
      </c>
      <c r="F40" s="100" t="s">
        <v>13</v>
      </c>
      <c r="G40" s="101"/>
      <c r="H40" s="99"/>
      <c r="I40" s="102"/>
      <c r="J40" s="103"/>
    </row>
    <row r="41" spans="1:10" ht="20">
      <c r="A41" s="96" t="str">
        <f>Critères!$A40</f>
        <v>Composants intéractifs</v>
      </c>
      <c r="B41" s="98">
        <v>38</v>
      </c>
      <c r="C41" s="98" t="str">
        <f>Critères!B40</f>
        <v>5.2</v>
      </c>
      <c r="D41" s="98" t="str">
        <f>Critères!C40</f>
        <v>A</v>
      </c>
      <c r="E41" s="99" t="str">
        <f>Critères!D40</f>
        <v>Chaque composant d’interface est-il contrôlable par le clavier et tout dispositif de pointage (hors cas particuliers) ?</v>
      </c>
      <c r="F41" s="100" t="s">
        <v>13</v>
      </c>
      <c r="G41" s="101"/>
      <c r="H41" s="99"/>
      <c r="I41" s="102"/>
      <c r="J41" s="103"/>
    </row>
    <row r="42" spans="1:10" ht="20">
      <c r="A42" s="96" t="str">
        <f>Critères!$A41</f>
        <v>Composants intéractifs</v>
      </c>
      <c r="B42" s="98">
        <v>39</v>
      </c>
      <c r="C42" s="98" t="str">
        <f>Critères!B41</f>
        <v>5.3</v>
      </c>
      <c r="D42" s="98" t="str">
        <f>Critères!C41</f>
        <v>A</v>
      </c>
      <c r="E42" s="99" t="str">
        <f>Critères!D41</f>
        <v>Chaque changement de contexte respecte-t-il une de ces conditions ?</v>
      </c>
      <c r="F42" s="100" t="s">
        <v>13</v>
      </c>
      <c r="G42" s="101"/>
      <c r="H42" s="99"/>
      <c r="I42" s="102"/>
      <c r="J42" s="103"/>
    </row>
    <row r="43" spans="1:10" ht="20">
      <c r="A43" s="96" t="str">
        <f>Critères!$A42</f>
        <v>Composants intéractifs</v>
      </c>
      <c r="B43" s="98">
        <v>40</v>
      </c>
      <c r="C43" s="98" t="str">
        <f>Critères!B42</f>
        <v>5.4</v>
      </c>
      <c r="D43" s="98" t="str">
        <f>Critères!C42</f>
        <v>AA</v>
      </c>
      <c r="E43" s="99" t="str">
        <f>Critères!D42</f>
        <v>Dans chaque écran, les messages de statut sont-ils correctement restitués par les technologies d’assistance ?</v>
      </c>
      <c r="F43" s="100" t="s">
        <v>13</v>
      </c>
      <c r="G43" s="101"/>
      <c r="H43" s="99"/>
      <c r="I43" s="104"/>
      <c r="J43" s="103"/>
    </row>
    <row r="44" spans="1:10" ht="20">
      <c r="A44" s="96" t="str">
        <f>Critères!$A43</f>
        <v>Composants intéractifs</v>
      </c>
      <c r="B44" s="98">
        <v>41</v>
      </c>
      <c r="C44" s="98" t="str">
        <f>Critères!B43</f>
        <v>5.5</v>
      </c>
      <c r="D44" s="98" t="str">
        <f>Critères!C43</f>
        <v>A</v>
      </c>
      <c r="E44" s="99" t="str">
        <f>Critères!D43</f>
        <v>Chaque état d’un contrôle à bascule présenté à l’utilisateur est-il perceptible ?</v>
      </c>
      <c r="F44" s="100" t="s">
        <v>13</v>
      </c>
      <c r="G44" s="101"/>
      <c r="H44" s="99"/>
      <c r="I44" s="102"/>
      <c r="J44" s="103"/>
    </row>
    <row r="45" spans="1:10" ht="20">
      <c r="A45" s="96" t="str">
        <f>Critères!$A44</f>
        <v>Eléments obligatoires</v>
      </c>
      <c r="B45" s="98">
        <v>42</v>
      </c>
      <c r="C45" s="98" t="str">
        <f>Critères!B44</f>
        <v>6.1</v>
      </c>
      <c r="D45" s="98" t="str">
        <f>Critères!C44</f>
        <v>A</v>
      </c>
      <c r="E45" s="99" t="str">
        <f>Critères!D44</f>
        <v>Dans chaque écran, les textes sont-ils restitués par les technologies d’assistance dans la langue principale de l’écran ?</v>
      </c>
      <c r="F45" s="100" t="s">
        <v>13</v>
      </c>
      <c r="G45" s="101"/>
      <c r="H45" s="99"/>
      <c r="I45" s="102"/>
      <c r="J45" s="103"/>
    </row>
    <row r="46" spans="1:10" ht="30">
      <c r="A46" s="96" t="str">
        <f>Critères!$A45</f>
        <v>Eléments obligatoires</v>
      </c>
      <c r="B46" s="98">
        <v>43</v>
      </c>
      <c r="C46" s="98" t="str">
        <f>Critères!B45</f>
        <v>6.2</v>
      </c>
      <c r="D46" s="98" t="str">
        <f>Critères!C45</f>
        <v>A</v>
      </c>
      <c r="E46" s="99" t="str">
        <f>Critères!D45</f>
        <v>Dans chaque écran, les éléments de l’interface ne doivent pas être utilisés uniquement à des fins de présentation. Cette règle est-elle respectée ?</v>
      </c>
      <c r="F46" s="100" t="s">
        <v>13</v>
      </c>
      <c r="G46" s="101"/>
      <c r="H46" s="99"/>
      <c r="I46" s="102"/>
      <c r="J46" s="103"/>
    </row>
    <row r="47" spans="1:10" ht="20">
      <c r="A47" s="96" t="str">
        <f>Critères!$A46</f>
        <v>Structuration</v>
      </c>
      <c r="B47" s="98">
        <v>44</v>
      </c>
      <c r="C47" s="98" t="str">
        <f>Critères!B46</f>
        <v>7.1</v>
      </c>
      <c r="D47" s="98" t="str">
        <f>Critères!C46</f>
        <v>A</v>
      </c>
      <c r="E47" s="99" t="str">
        <f>Critères!D46</f>
        <v>Dans chaque écran, l’information est-elle structurée par l’utilisation appropriée de titres ?</v>
      </c>
      <c r="F47" s="100" t="s">
        <v>13</v>
      </c>
      <c r="G47" s="101"/>
      <c r="H47" s="99"/>
      <c r="I47" s="102"/>
      <c r="J47" s="103"/>
    </row>
    <row r="48" spans="1:10" ht="20">
      <c r="A48" s="96" t="str">
        <f>Critères!$A47</f>
        <v>Structuration</v>
      </c>
      <c r="B48" s="98">
        <v>45</v>
      </c>
      <c r="C48" s="98" t="str">
        <f>Critères!B47</f>
        <v>7.2</v>
      </c>
      <c r="D48" s="98" t="str">
        <f>Critères!C47</f>
        <v>A</v>
      </c>
      <c r="E48" s="99" t="str">
        <f>Critères!D47</f>
        <v>Dans chaque écran, chaque liste est-elle correctement structurée ?</v>
      </c>
      <c r="F48" s="100" t="s">
        <v>13</v>
      </c>
      <c r="G48" s="101"/>
      <c r="H48" s="99"/>
      <c r="I48" s="102"/>
      <c r="J48" s="103"/>
    </row>
    <row r="49" spans="1:10" ht="20">
      <c r="A49" s="96" t="str">
        <f>Critères!$A48</f>
        <v>Présentation</v>
      </c>
      <c r="B49" s="98">
        <v>46</v>
      </c>
      <c r="C49" s="98" t="str">
        <f>Critères!B48</f>
        <v>8.1</v>
      </c>
      <c r="D49" s="98" t="str">
        <f>Critères!C48</f>
        <v>A</v>
      </c>
      <c r="E49" s="99" t="str">
        <f>Critères!D48</f>
        <v>Dans chaque écran, le contenu visible porteur d’information est-il accessible aux technologies d’assistance ?</v>
      </c>
      <c r="F49" s="100" t="s">
        <v>13</v>
      </c>
      <c r="G49" s="101"/>
      <c r="H49" s="99"/>
      <c r="I49" s="102"/>
      <c r="J49" s="103"/>
    </row>
    <row r="50" spans="1:10" ht="20">
      <c r="A50" s="96" t="str">
        <f>Critères!$A49</f>
        <v>Présentation</v>
      </c>
      <c r="B50" s="98">
        <v>47</v>
      </c>
      <c r="C50" s="98" t="str">
        <f>Critères!B49</f>
        <v>8.2</v>
      </c>
      <c r="D50" s="98" t="str">
        <f>Critères!C49</f>
        <v>AA</v>
      </c>
      <c r="E50" s="99" t="str">
        <f>Critères!D49</f>
        <v>Dans chaque écran, l’utilisateur peut-il augmenter la taille des caractères de 200% au moins (hors cas particuliers) ?</v>
      </c>
      <c r="F50" s="100" t="s">
        <v>13</v>
      </c>
      <c r="G50" s="101"/>
      <c r="H50" s="99"/>
      <c r="I50" s="102"/>
      <c r="J50" s="103"/>
    </row>
    <row r="51" spans="1:10" ht="40">
      <c r="A51" s="96" t="str">
        <f>Critères!$A50</f>
        <v>Présentation</v>
      </c>
      <c r="B51" s="98">
        <v>48</v>
      </c>
      <c r="C51" s="98" t="str">
        <f>Critères!B50</f>
        <v>8.3</v>
      </c>
      <c r="D51" s="98" t="str">
        <f>Critères!C50</f>
        <v>A</v>
      </c>
      <c r="E51" s="99" t="str">
        <f>Critères!D50</f>
        <v>Dans chaque écran, chaque composant en environnement de texte dont la nature n’est pas évidente a-t-il un rapport de contraste supérieur ou égal à 3:1 par rapport au texte environnant ?</v>
      </c>
      <c r="F51" s="100" t="s">
        <v>13</v>
      </c>
      <c r="G51" s="101"/>
      <c r="H51" s="99"/>
      <c r="I51" s="102"/>
      <c r="J51" s="103"/>
    </row>
    <row r="52" spans="1:10" ht="40">
      <c r="A52" s="96" t="str">
        <f>Critères!$A51</f>
        <v>Présentation</v>
      </c>
      <c r="B52" s="98">
        <v>49</v>
      </c>
      <c r="C52" s="98" t="str">
        <f>Critères!B51</f>
        <v>8.4</v>
      </c>
      <c r="D52" s="98" t="str">
        <f>Critères!C51</f>
        <v>A</v>
      </c>
      <c r="E52" s="99" t="str">
        <f>Critères!D51</f>
        <v>Dans chaque écran, pour chaque composant en environnement de texte dont la nature n’est pas évidente, une indication autre que la couleur permet-elle de signaler la prise de focus et le survol à la souris ?</v>
      </c>
      <c r="F52" s="100" t="s">
        <v>13</v>
      </c>
      <c r="G52" s="101"/>
      <c r="H52" s="99"/>
      <c r="I52" s="102"/>
      <c r="J52" s="103"/>
    </row>
    <row r="53" spans="1:10" ht="20">
      <c r="A53" s="96" t="str">
        <f>Critères!$A52</f>
        <v>Présentation</v>
      </c>
      <c r="B53" s="98">
        <v>50</v>
      </c>
      <c r="C53" s="98" t="str">
        <f>Critères!B52</f>
        <v>8.5</v>
      </c>
      <c r="D53" s="98" t="str">
        <f>Critères!C52</f>
        <v>A</v>
      </c>
      <c r="E53" s="99" t="str">
        <f>Critères!D52</f>
        <v>Dans chaque écran, pour chaque élément recevant le focus, la prise de focus est-elle visible ?</v>
      </c>
      <c r="F53" s="100" t="s">
        <v>13</v>
      </c>
      <c r="G53" s="101"/>
      <c r="H53" s="99"/>
      <c r="I53" s="102"/>
      <c r="J53" s="103"/>
    </row>
    <row r="54" spans="1:10" ht="30">
      <c r="A54" s="96" t="str">
        <f>Critères!$A53</f>
        <v>Présentation</v>
      </c>
      <c r="B54" s="98">
        <v>51</v>
      </c>
      <c r="C54" s="98" t="str">
        <f>Critères!B53</f>
        <v>8.6</v>
      </c>
      <c r="D54" s="98" t="str">
        <f>Critères!C53</f>
        <v>A</v>
      </c>
      <c r="E54" s="99" t="str">
        <f>Critères!D53</f>
        <v>Dans chaque écran, l’information ne doit pas être donnée uniquement par la forme, taille ou position. Cette règle est-elle respectée ?</v>
      </c>
      <c r="F54" s="100" t="s">
        <v>13</v>
      </c>
      <c r="G54" s="101"/>
      <c r="H54" s="99"/>
      <c r="I54" s="102"/>
      <c r="J54" s="103"/>
    </row>
    <row r="55" spans="1:10" ht="30">
      <c r="A55" s="96" t="str">
        <f>Critères!$A54</f>
        <v>Présentation</v>
      </c>
      <c r="B55" s="98">
        <v>52</v>
      </c>
      <c r="C55" s="98" t="str">
        <f>Critères!B54</f>
        <v>8.7</v>
      </c>
      <c r="D55" s="98" t="str">
        <f>Critères!C54</f>
        <v>AA</v>
      </c>
      <c r="E55" s="99" t="str">
        <f>Critères!D54</f>
        <v>Dans chaque écran, les contenus additionnels apparaissant à la prise de focus ou au survol d’un composant d’interface sont-ils contrôlables par l’utilisateur (hors cas particuliers) ?</v>
      </c>
      <c r="F55" s="100" t="s">
        <v>13</v>
      </c>
      <c r="G55" s="101"/>
      <c r="H55" s="99"/>
      <c r="I55" s="102"/>
      <c r="J55" s="103"/>
    </row>
    <row r="56" spans="1:10">
      <c r="A56" s="96" t="str">
        <f>Critères!$A55</f>
        <v>Formulaires</v>
      </c>
      <c r="B56" s="98">
        <v>53</v>
      </c>
      <c r="C56" s="98" t="str">
        <f>Critères!B55</f>
        <v>9.1</v>
      </c>
      <c r="D56" s="98" t="str">
        <f>Critères!C55</f>
        <v>A</v>
      </c>
      <c r="E56" s="99" t="str">
        <f>Critères!D55</f>
        <v>Chaque champ de formulaire a-t-il une étiquette visible ?</v>
      </c>
      <c r="F56" s="100" t="s">
        <v>13</v>
      </c>
      <c r="G56" s="101"/>
      <c r="H56" s="99"/>
      <c r="I56" s="102"/>
      <c r="J56" s="103"/>
    </row>
    <row r="57" spans="1:10" ht="20">
      <c r="A57" s="96" t="str">
        <f>Critères!$A56</f>
        <v>Formulaires</v>
      </c>
      <c r="B57" s="98">
        <v>54</v>
      </c>
      <c r="C57" s="98" t="str">
        <f>Critères!B56</f>
        <v>9.2</v>
      </c>
      <c r="D57" s="98" t="str">
        <f>Critères!C56</f>
        <v>A</v>
      </c>
      <c r="E57" s="99" t="str">
        <f>Critères!D56</f>
        <v>Chaque champ de formulaire a-t-il une étiquette accessible aux technologies d’assistance ?</v>
      </c>
      <c r="F57" s="100" t="s">
        <v>13</v>
      </c>
      <c r="G57" s="101"/>
      <c r="H57" s="99"/>
      <c r="I57" s="102"/>
      <c r="J57" s="103"/>
    </row>
    <row r="58" spans="1:10" ht="20">
      <c r="A58" s="96" t="str">
        <f>Critères!$A57</f>
        <v>Formulaires</v>
      </c>
      <c r="B58" s="98">
        <v>55</v>
      </c>
      <c r="C58" s="98" t="str">
        <f>Critères!B57</f>
        <v>9.3</v>
      </c>
      <c r="D58" s="98" t="str">
        <f>Critères!C57</f>
        <v>A</v>
      </c>
      <c r="E58" s="99" t="str">
        <f>Critères!D57</f>
        <v>Chaque étiquette associée à un champ de formulaire est-elle pertinente ?</v>
      </c>
      <c r="F58" s="100" t="s">
        <v>13</v>
      </c>
      <c r="G58" s="101"/>
      <c r="H58" s="99"/>
      <c r="I58" s="102"/>
      <c r="J58" s="103"/>
    </row>
    <row r="59" spans="1:10" ht="20">
      <c r="A59" s="96" t="str">
        <f>Critères!$A58</f>
        <v>Formulaires</v>
      </c>
      <c r="B59" s="98">
        <v>56</v>
      </c>
      <c r="C59" s="98" t="str">
        <f>Critères!B58</f>
        <v>9.4</v>
      </c>
      <c r="D59" s="98" t="str">
        <f>Critères!C58</f>
        <v>A</v>
      </c>
      <c r="E59" s="99" t="str">
        <f>Critères!D58</f>
        <v>Chaque étiquette de champ et son champ associé sont-ils accolés ?</v>
      </c>
      <c r="F59" s="100" t="s">
        <v>13</v>
      </c>
      <c r="G59" s="101"/>
      <c r="H59" s="99"/>
      <c r="I59" s="102"/>
      <c r="J59" s="103"/>
    </row>
    <row r="60" spans="1:10" ht="20">
      <c r="A60" s="96" t="str">
        <f>Critères!$A59</f>
        <v>Formulaires</v>
      </c>
      <c r="B60" s="98">
        <v>57</v>
      </c>
      <c r="C60" s="98" t="str">
        <f>Critères!B59</f>
        <v>9.5</v>
      </c>
      <c r="D60" s="98" t="str">
        <f>Critères!C59</f>
        <v>A</v>
      </c>
      <c r="E60" s="99" t="str">
        <f>Critères!D59</f>
        <v>Dans chaque formulaire, l’intitulé de chaque bouton est-il pertinent ?</v>
      </c>
      <c r="F60" s="100" t="s">
        <v>13</v>
      </c>
      <c r="G60" s="101"/>
      <c r="H60" s="99"/>
      <c r="I60" s="102"/>
      <c r="J60" s="103"/>
    </row>
    <row r="61" spans="1:10" ht="20">
      <c r="A61" s="96" t="str">
        <f>Critères!$A60</f>
        <v>Formulaires</v>
      </c>
      <c r="B61" s="98">
        <v>58</v>
      </c>
      <c r="C61" s="98" t="str">
        <f>Critères!B60</f>
        <v>9.6</v>
      </c>
      <c r="D61" s="98" t="str">
        <f>Critères!C60</f>
        <v>A</v>
      </c>
      <c r="E61" s="99" t="str">
        <f>Critères!D60</f>
        <v>Dans chaque formulaire, les champs de même nature sont-ils identifiés, si nécessaire ?</v>
      </c>
      <c r="F61" s="100" t="s">
        <v>13</v>
      </c>
      <c r="G61" s="101"/>
      <c r="H61" s="99"/>
      <c r="I61" s="102"/>
      <c r="J61" s="103"/>
    </row>
    <row r="62" spans="1:10" ht="20">
      <c r="A62" s="96" t="str">
        <f>Critères!$A61</f>
        <v>Formulaires</v>
      </c>
      <c r="B62" s="98">
        <v>59</v>
      </c>
      <c r="C62" s="98" t="str">
        <f>Critères!B61</f>
        <v>9.7</v>
      </c>
      <c r="D62" s="98" t="str">
        <f>Critères!C61</f>
        <v>A</v>
      </c>
      <c r="E62" s="99" t="str">
        <f>Critères!D61</f>
        <v>Les champs de formulaire obligatoires sont-ils correctement identifiés (hors cas particuliers) ?</v>
      </c>
      <c r="F62" s="100" t="s">
        <v>13</v>
      </c>
      <c r="G62" s="101"/>
      <c r="H62" s="99"/>
      <c r="I62" s="102"/>
      <c r="J62" s="103"/>
    </row>
    <row r="63" spans="1:10" ht="30">
      <c r="A63" s="96" t="str">
        <f>Critères!$A62</f>
        <v>Formulaires</v>
      </c>
      <c r="B63" s="98">
        <v>60</v>
      </c>
      <c r="C63" s="98" t="str">
        <f>Critères!B62</f>
        <v>9.8</v>
      </c>
      <c r="D63" s="98" t="str">
        <f>Critères!C62</f>
        <v>A</v>
      </c>
      <c r="E63" s="99" t="str">
        <f>Critères!D62</f>
        <v>Pour chaque champ de formulaire qui attend un type de données et/ou un format spécifique, l’information correspondante est-elle disponible ?</v>
      </c>
      <c r="F63" s="100" t="s">
        <v>13</v>
      </c>
      <c r="G63" s="101"/>
      <c r="H63" s="99"/>
      <c r="I63" s="102"/>
      <c r="J63" s="103"/>
    </row>
    <row r="64" spans="1:10" ht="20">
      <c r="A64" s="96" t="str">
        <f>Critères!$A63</f>
        <v>Formulaires</v>
      </c>
      <c r="B64" s="98">
        <v>61</v>
      </c>
      <c r="C64" s="98" t="str">
        <f>Critères!B63</f>
        <v>9.9</v>
      </c>
      <c r="D64" s="98" t="str">
        <f>Critères!C63</f>
        <v>A</v>
      </c>
      <c r="E64" s="99" t="str">
        <f>Critères!D63</f>
        <v>Dans chaque formulaire, les erreurs de saisie sont-elles accessibles ?</v>
      </c>
      <c r="F64" s="100" t="s">
        <v>13</v>
      </c>
      <c r="G64" s="101"/>
      <c r="H64" s="99"/>
      <c r="I64" s="102"/>
      <c r="J64" s="103"/>
    </row>
    <row r="65" spans="1:10" ht="30">
      <c r="A65" s="96" t="str">
        <f>Critères!$A64</f>
        <v>Formulaires</v>
      </c>
      <c r="B65" s="98">
        <v>62</v>
      </c>
      <c r="C65" s="98" t="str">
        <f>Critères!B64</f>
        <v>9.10</v>
      </c>
      <c r="D65" s="98" t="str">
        <f>Critères!C64</f>
        <v>AA</v>
      </c>
      <c r="E65" s="99" t="str">
        <f>Critères!D64</f>
        <v>Dans chaque formulaire, le contrôle de saisie est-il accompagné, si nécessaire, de suggestions des types, formats de données ou valeurs attendus ?</v>
      </c>
      <c r="F65" s="100" t="s">
        <v>13</v>
      </c>
      <c r="G65" s="101"/>
      <c r="H65" s="99"/>
      <c r="I65" s="102"/>
      <c r="J65" s="103"/>
    </row>
    <row r="66" spans="1:10" ht="50">
      <c r="A66" s="96" t="str">
        <f>Critères!$A65</f>
        <v>Formulaires</v>
      </c>
      <c r="B66" s="98">
        <v>63</v>
      </c>
      <c r="C66" s="98" t="str">
        <f>Critères!B65</f>
        <v>9.11</v>
      </c>
      <c r="D66" s="98" t="str">
        <f>Critères!C65</f>
        <v>AA</v>
      </c>
      <c r="E66" s="99" t="str">
        <f>Critères!D65</f>
        <v>Pour chaque formulaire qui modifie ou supprime des données, ou qui transmet des réponses à un test ou à un examen, ou dont la validation a des conséquences financières ou juridiques, les données saisies peuvent-elles être modifiées, mises à jour ou récupérées par l’utilisateur ?</v>
      </c>
      <c r="F66" s="100" t="s">
        <v>13</v>
      </c>
      <c r="G66" s="101"/>
      <c r="H66" s="99"/>
      <c r="I66" s="102"/>
      <c r="J66" s="103"/>
    </row>
    <row r="67" spans="1:10" ht="20">
      <c r="A67" s="96" t="str">
        <f>Critères!$A66</f>
        <v>Formulaires</v>
      </c>
      <c r="B67" s="98">
        <v>64</v>
      </c>
      <c r="C67" s="98" t="str">
        <f>Critères!B66</f>
        <v>9.12</v>
      </c>
      <c r="D67" s="98" t="str">
        <f>Critères!C66</f>
        <v>AA</v>
      </c>
      <c r="E67" s="99" t="str">
        <f>Critères!D66</f>
        <v>Pour chaque champ qui attend une donnée personnelle de l’utilisateur, la saisie est-elle facilitée ?</v>
      </c>
      <c r="F67" s="100" t="s">
        <v>13</v>
      </c>
      <c r="G67" s="101"/>
      <c r="H67" s="99"/>
      <c r="I67" s="102"/>
      <c r="J67" s="103"/>
    </row>
    <row r="68" spans="1:10" ht="20">
      <c r="A68" s="96" t="str">
        <f>Critères!$A67</f>
        <v>Navigation</v>
      </c>
      <c r="B68" s="98">
        <v>65</v>
      </c>
      <c r="C68" s="98" t="str">
        <f>Critères!B67</f>
        <v>10.1</v>
      </c>
      <c r="D68" s="98" t="str">
        <f>Critères!C67</f>
        <v>A</v>
      </c>
      <c r="E68" s="99" t="str">
        <f>Critères!D67</f>
        <v>Dans chaque écran, l’ordre de tabulation au clavier est-il cohérent ?</v>
      </c>
      <c r="F68" s="100" t="s">
        <v>13</v>
      </c>
      <c r="G68" s="101"/>
      <c r="H68" s="99"/>
      <c r="I68" s="102"/>
      <c r="J68" s="103"/>
    </row>
    <row r="69" spans="1:10" ht="20">
      <c r="A69" s="96" t="str">
        <f>Critères!$A68</f>
        <v>Navigation</v>
      </c>
      <c r="B69" s="98">
        <v>66</v>
      </c>
      <c r="C69" s="98" t="str">
        <f>Critères!B68</f>
        <v>10.2</v>
      </c>
      <c r="D69" s="98" t="str">
        <f>Critères!C68</f>
        <v>A</v>
      </c>
      <c r="E69" s="99" t="str">
        <f>Critères!D68</f>
        <v>Dans chaque écran, l’ordre de restitution par les technologies d’assistance est-il cohérent ?</v>
      </c>
      <c r="F69" s="100" t="s">
        <v>13</v>
      </c>
      <c r="G69" s="101"/>
      <c r="H69" s="99"/>
      <c r="I69" s="102"/>
      <c r="J69" s="103"/>
    </row>
    <row r="70" spans="1:10" ht="20">
      <c r="A70" s="96" t="str">
        <f>Critères!$A69</f>
        <v>Navigation</v>
      </c>
      <c r="B70" s="98">
        <v>67</v>
      </c>
      <c r="C70" s="98" t="str">
        <f>Critères!B69</f>
        <v>10.3</v>
      </c>
      <c r="D70" s="98" t="str">
        <f>Critères!C69</f>
        <v>A</v>
      </c>
      <c r="E70" s="99" t="str">
        <f>Critères!D69</f>
        <v>Dans chaque écran, la navigation ne doit pas contenir de piège au clavier. Cette règle est-elle respectée ?</v>
      </c>
      <c r="F70" s="100" t="s">
        <v>13</v>
      </c>
      <c r="G70" s="101"/>
      <c r="H70" s="99"/>
      <c r="I70" s="102"/>
      <c r="J70" s="103"/>
    </row>
    <row r="71" spans="1:10" ht="30">
      <c r="A71" s="96" t="str">
        <f>Critères!$A70</f>
        <v>Navigation</v>
      </c>
      <c r="B71" s="98">
        <v>68</v>
      </c>
      <c r="C71" s="98" t="str">
        <f>Critères!B70</f>
        <v>10.4</v>
      </c>
      <c r="D71" s="98" t="str">
        <f>Critères!C70</f>
        <v>A</v>
      </c>
      <c r="E71" s="99" t="str">
        <f>Critères!D70</f>
        <v>Dans chaque écran, les raccourcis clavier n’utilisant qu’une seule touche (lettre minuscule ou majuscule, ponctuation, chiffre ou symbole) sont-ils contrôlables par l’utilisateur ?</v>
      </c>
      <c r="F71" s="100" t="s">
        <v>13</v>
      </c>
      <c r="G71" s="101"/>
      <c r="H71" s="99"/>
      <c r="I71" s="102"/>
      <c r="J71" s="103"/>
    </row>
    <row r="72" spans="1:10" ht="20">
      <c r="A72" s="96" t="str">
        <f>Critères!$A71</f>
        <v>Consultation</v>
      </c>
      <c r="B72" s="98">
        <v>69</v>
      </c>
      <c r="C72" s="98" t="str">
        <f>Critères!B71</f>
        <v>11.1</v>
      </c>
      <c r="D72" s="98" t="str">
        <f>Critères!C71</f>
        <v>A</v>
      </c>
      <c r="E72" s="99" t="str">
        <f>Critères!D71</f>
        <v>Pour chaque écran, l’utilisateur a-t-il le contrôle de chaque limite de temps modifiant le contenu (hors cas particuliers) ?</v>
      </c>
      <c r="F72" s="100" t="s">
        <v>13</v>
      </c>
      <c r="G72" s="101"/>
      <c r="H72" s="99"/>
      <c r="I72" s="102"/>
      <c r="J72" s="103"/>
    </row>
    <row r="73" spans="1:10" ht="20">
      <c r="A73" s="96" t="str">
        <f>Critères!$A72</f>
        <v>Consultation</v>
      </c>
      <c r="B73" s="98">
        <v>70</v>
      </c>
      <c r="C73" s="98" t="str">
        <f>Critères!B72</f>
        <v>11.2</v>
      </c>
      <c r="D73" s="98" t="str">
        <f>Critères!C72</f>
        <v>A</v>
      </c>
      <c r="E73" s="99" t="str">
        <f>Critères!D72</f>
        <v>Pour chaque écran, chaque procédé limitant le temps d’une session peut-il être arrêté ou supprimé (hors cas particuliers) ?</v>
      </c>
      <c r="F73" s="100" t="s">
        <v>13</v>
      </c>
      <c r="G73" s="101"/>
      <c r="H73" s="99"/>
      <c r="I73" s="102"/>
      <c r="J73" s="103"/>
    </row>
    <row r="74" spans="1:10" ht="30">
      <c r="A74" s="96" t="str">
        <f>Critères!$A73</f>
        <v>Consultation</v>
      </c>
      <c r="B74" s="98">
        <v>71</v>
      </c>
      <c r="C74" s="98" t="str">
        <f>Critères!B73</f>
        <v>11.3</v>
      </c>
      <c r="D74" s="98" t="str">
        <f>Critères!C73</f>
        <v>A</v>
      </c>
      <c r="E74" s="99" t="str">
        <f>Critères!D73</f>
        <v>Dans chaque écran, chaque document bureautique en téléchargement possède-t-il, si nécessaire, une version accessible (hors cas particuliers) ?</v>
      </c>
      <c r="F74" s="100" t="s">
        <v>13</v>
      </c>
      <c r="G74" s="101"/>
      <c r="H74" s="99"/>
      <c r="I74" s="102"/>
      <c r="J74" s="103"/>
    </row>
    <row r="75" spans="1:10" ht="30">
      <c r="A75" s="96" t="str">
        <f>Critères!$A74</f>
        <v>Consultation</v>
      </c>
      <c r="B75" s="98">
        <v>72</v>
      </c>
      <c r="C75" s="98" t="str">
        <f>Critères!B74</f>
        <v>11.4</v>
      </c>
      <c r="D75" s="98" t="str">
        <f>Critères!C74</f>
        <v>A</v>
      </c>
      <c r="E75" s="99" t="str">
        <f>Critères!D74</f>
        <v>Pour chaque document bureautique ayant une version accessible, cette version offre-t-elle la même information (hors cas particuliers) ?</v>
      </c>
      <c r="F75" s="100" t="s">
        <v>13</v>
      </c>
      <c r="G75" s="101"/>
      <c r="H75" s="99"/>
      <c r="I75" s="102"/>
      <c r="J75" s="103"/>
    </row>
    <row r="76" spans="1:10" ht="20">
      <c r="A76" s="96" t="str">
        <f>Critères!$A75</f>
        <v>Consultation</v>
      </c>
      <c r="B76" s="98">
        <v>73</v>
      </c>
      <c r="C76" s="98" t="str">
        <f>Critères!B75</f>
        <v>11.5</v>
      </c>
      <c r="D76" s="98" t="str">
        <f>Critères!C75</f>
        <v>A</v>
      </c>
      <c r="E76" s="99" t="str">
        <f>Critères!D75</f>
        <v>Dans chaque écran, chaque contenu cryptique (art ASCII, émoticon, syntaxe cryptique) a-t-il une alternative ?</v>
      </c>
      <c r="F76" s="100" t="s">
        <v>13</v>
      </c>
      <c r="G76" s="101"/>
      <c r="H76" s="99"/>
      <c r="I76" s="102"/>
      <c r="J76" s="103"/>
    </row>
    <row r="77" spans="1:10" ht="30">
      <c r="A77" s="96" t="str">
        <f>Critères!$A76</f>
        <v>Consultation</v>
      </c>
      <c r="B77" s="98">
        <v>74</v>
      </c>
      <c r="C77" s="98" t="str">
        <f>Critères!B76</f>
        <v>11.6</v>
      </c>
      <c r="D77" s="98" t="str">
        <f>Critères!C76</f>
        <v>A</v>
      </c>
      <c r="E77" s="99" t="str">
        <f>Critères!D76</f>
        <v>Dans chaque écran, pour chaque contenu cryptique (art ASCII, émoticône, syntaxe cryptique) ayant une alternative, cette alternative est-elle pertinente ?</v>
      </c>
      <c r="F77" s="100" t="s">
        <v>13</v>
      </c>
      <c r="G77" s="101"/>
      <c r="H77" s="99"/>
      <c r="I77" s="102"/>
      <c r="J77" s="103"/>
    </row>
    <row r="78" spans="1:10" ht="20">
      <c r="A78" s="96" t="str">
        <f>Critères!$A77</f>
        <v>Consultation</v>
      </c>
      <c r="B78" s="98">
        <v>75</v>
      </c>
      <c r="C78" s="98" t="str">
        <f>Critères!B77</f>
        <v>11.7</v>
      </c>
      <c r="D78" s="98" t="str">
        <f>Critères!C77</f>
        <v>A</v>
      </c>
      <c r="E78" s="99" t="str">
        <f>Critères!D77</f>
        <v>Dans chaque écran, les changements brusques de luminosité ou les effets de flash sont-ils correctement utilisés ?</v>
      </c>
      <c r="F78" s="100" t="s">
        <v>13</v>
      </c>
      <c r="G78" s="101"/>
      <c r="H78" s="99"/>
      <c r="I78" s="102"/>
      <c r="J78" s="103"/>
    </row>
    <row r="79" spans="1:10" ht="20">
      <c r="A79" s="96" t="str">
        <f>Critères!$A78</f>
        <v>Consultation</v>
      </c>
      <c r="B79" s="98">
        <v>76</v>
      </c>
      <c r="C79" s="98" t="str">
        <f>Critères!B78</f>
        <v>11.8</v>
      </c>
      <c r="D79" s="98" t="str">
        <f>Critères!C78</f>
        <v>A</v>
      </c>
      <c r="E79" s="99" t="str">
        <f>Critères!D78</f>
        <v>Dans chaque écran, chaque contenu en mouvement ou clignotant est-il contrôlable par l’utilisateur ?</v>
      </c>
      <c r="F79" s="100" t="s">
        <v>13</v>
      </c>
      <c r="G79" s="101"/>
      <c r="H79" s="99"/>
      <c r="I79" s="102"/>
      <c r="J79" s="103"/>
    </row>
    <row r="80" spans="1:10" ht="30">
      <c r="A80" s="96" t="str">
        <f>Critères!$A79</f>
        <v>Consultation</v>
      </c>
      <c r="B80" s="98">
        <v>77</v>
      </c>
      <c r="C80" s="98" t="str">
        <f>Critères!B79</f>
        <v>11.9</v>
      </c>
      <c r="D80" s="98" t="str">
        <f>Critères!C79</f>
        <v>AA</v>
      </c>
      <c r="E80" s="99" t="str">
        <f>Critères!D79</f>
        <v>Dans chaque écran, le contenu proposé est-il consultable quelle que soit l’orientation de l’écran (portrait ou paysage) (hors cas particuliers) ?</v>
      </c>
      <c r="F80" s="100" t="s">
        <v>13</v>
      </c>
      <c r="G80" s="101"/>
      <c r="H80" s="99"/>
      <c r="I80" s="102"/>
      <c r="J80" s="103"/>
    </row>
    <row r="81" spans="1:10" ht="30">
      <c r="A81" s="96" t="str">
        <f>Critères!$A80</f>
        <v>Consultation</v>
      </c>
      <c r="B81" s="98">
        <v>78</v>
      </c>
      <c r="C81" s="98" t="str">
        <f>Critères!B80</f>
        <v>11.10</v>
      </c>
      <c r="D81" s="98" t="str">
        <f>Critères!C80</f>
        <v>A</v>
      </c>
      <c r="E81" s="99" t="str">
        <f>Critères!D80</f>
        <v>Dans chaque écran, les fonctionnalités activables au moyen d’un geste complexe sont-elles activables au moyen d’un geste simple (hors cas particuliers) ?</v>
      </c>
      <c r="F81" s="100" t="s">
        <v>13</v>
      </c>
      <c r="G81" s="101"/>
      <c r="H81" s="99"/>
      <c r="I81" s="102"/>
      <c r="J81" s="103"/>
    </row>
    <row r="82" spans="1:10" ht="40">
      <c r="A82" s="96" t="str">
        <f>Critères!$A81</f>
        <v>Consultation</v>
      </c>
      <c r="B82" s="98">
        <v>79</v>
      </c>
      <c r="C82" s="98" t="str">
        <f>Critères!B81</f>
        <v>11.11</v>
      </c>
      <c r="D82" s="98" t="str">
        <f>Critères!C81</f>
        <v>A</v>
      </c>
      <c r="E82" s="99" t="str">
        <f>Critères!D81</f>
        <v>Dans chaque écran, les fonctionnalités activables par la réalisation d’actions simultanées sont-elles activables au moyen d’une action unique. Cette règle est-elle respectée (hors cas particuliers) ?</v>
      </c>
      <c r="F82" s="100" t="s">
        <v>13</v>
      </c>
      <c r="G82" s="101"/>
      <c r="H82" s="99"/>
      <c r="I82" s="102"/>
      <c r="J82" s="103"/>
    </row>
    <row r="83" spans="1:10" ht="30">
      <c r="A83" s="96" t="str">
        <f>Critères!$A82</f>
        <v>Consultation</v>
      </c>
      <c r="B83" s="98">
        <v>80</v>
      </c>
      <c r="C83" s="98" t="str">
        <f>Critères!B82</f>
        <v>11.12</v>
      </c>
      <c r="D83" s="98" t="str">
        <f>Critères!C82</f>
        <v>A</v>
      </c>
      <c r="E83" s="99" t="str">
        <f>Critères!D82</f>
        <v>Dans chaque écran, les actions déclenchées au moyen d’un dispositif de pointage sur un point unique de l’écran peuvent-elles faire l’objet d’une annulation (hors cas particuliers) ?</v>
      </c>
      <c r="F83" s="100" t="s">
        <v>13</v>
      </c>
      <c r="G83" s="101"/>
      <c r="H83" s="99"/>
      <c r="I83" s="102"/>
      <c r="J83" s="103"/>
    </row>
    <row r="84" spans="1:10" ht="30">
      <c r="A84" s="96" t="str">
        <f>Critères!$A83</f>
        <v>Consultation</v>
      </c>
      <c r="B84" s="98">
        <v>81</v>
      </c>
      <c r="C84" s="98" t="str">
        <f>Critères!B83</f>
        <v>11.13</v>
      </c>
      <c r="D84" s="98" t="str">
        <f>Critères!C83</f>
        <v>A</v>
      </c>
      <c r="E84" s="99" t="str">
        <f>Critères!D83</f>
        <v>Dans chaque écran, les fonctionnalités qui impliquent un mouvement de l’appareil ou vers l’appareil peuvent-elles être satisfaites de manière alternative (hors cas particuliers) ?</v>
      </c>
      <c r="F84" s="100" t="s">
        <v>13</v>
      </c>
      <c r="G84" s="101"/>
      <c r="H84" s="99"/>
      <c r="I84" s="102"/>
      <c r="J84" s="103"/>
    </row>
    <row r="85" spans="1:10" ht="40">
      <c r="A85" s="96" t="str">
        <f>Critères!$A84</f>
        <v>Consultation</v>
      </c>
      <c r="B85" s="98">
        <v>82</v>
      </c>
      <c r="C85" s="98" t="str">
        <f>Critères!B84</f>
        <v>11.14</v>
      </c>
      <c r="D85" s="98" t="str">
        <f>Critères!C84</f>
        <v>AA</v>
      </c>
      <c r="E85" s="99" t="str">
        <f>Critères!D84</f>
        <v>Pour chaque fonctionnalité de conversion d’un document, les informations relatives à l’accessibilité disponibles dans le document source sont-elles conservées dans le document de destination (hors cas particuliers) ?</v>
      </c>
      <c r="F85" s="100" t="s">
        <v>13</v>
      </c>
      <c r="G85" s="101"/>
      <c r="H85" s="99"/>
      <c r="I85" s="102"/>
      <c r="J85" s="103"/>
    </row>
    <row r="86" spans="1:10" ht="30">
      <c r="A86" s="96" t="str">
        <f>Critères!$A85</f>
        <v>Consultation</v>
      </c>
      <c r="B86" s="98">
        <v>83</v>
      </c>
      <c r="C86" s="98" t="str">
        <f>Critères!B85</f>
        <v>11.15</v>
      </c>
      <c r="D86" s="98" t="str">
        <f>Critères!C85</f>
        <v>A</v>
      </c>
      <c r="E86" s="99" t="str">
        <f>Critères!D85</f>
        <v>Chaque fonctionnalité d’identification ou de contrôle qui repose sur l’utilisation de caractéristiques biologiques de l’utilisateur dispose-t-elle d’une méthode alternative ?</v>
      </c>
      <c r="F86" s="100" t="s">
        <v>13</v>
      </c>
      <c r="G86" s="101"/>
      <c r="H86" s="99"/>
      <c r="I86" s="102"/>
      <c r="J86" s="103"/>
    </row>
    <row r="87" spans="1:10" ht="30">
      <c r="A87" s="96" t="str">
        <f>Critères!$A86</f>
        <v>Consultation</v>
      </c>
      <c r="B87" s="98">
        <v>84</v>
      </c>
      <c r="C87" s="98" t="str">
        <f>Critères!B86</f>
        <v>11.16</v>
      </c>
      <c r="D87" s="98" t="str">
        <f>Critères!C86</f>
        <v>A</v>
      </c>
      <c r="E87" s="99" t="str">
        <f>Critères!D86</f>
        <v>Pour chaque application qui intègre une fonctionnalité de répétition des touches, la répétition est-elle ajustable (hors cas particuliers) ?</v>
      </c>
      <c r="F87" s="100" t="s">
        <v>13</v>
      </c>
      <c r="G87" s="101"/>
      <c r="H87" s="99"/>
      <c r="I87" s="102"/>
      <c r="J87" s="103"/>
    </row>
    <row r="88" spans="1:10" ht="30">
      <c r="A88" s="96" t="str">
        <f>Critères!$A87</f>
        <v>Documentation et fonctionnalités d'accessibilité</v>
      </c>
      <c r="B88" s="98">
        <v>85</v>
      </c>
      <c r="C88" s="98" t="str">
        <f>Critères!B87</f>
        <v>12.1</v>
      </c>
      <c r="D88" s="98" t="str">
        <f>Critères!C87</f>
        <v>AA</v>
      </c>
      <c r="E88" s="99" t="str">
        <f>Critères!D87</f>
        <v>La documentation de l’application décrit-elle les fonctionnalités d’accessibilité disponibles et les informations relatives à la compatibilité avec l’accessibilité ?</v>
      </c>
      <c r="F88" s="100" t="s">
        <v>13</v>
      </c>
      <c r="G88" s="101"/>
      <c r="H88" s="99"/>
      <c r="I88" s="102"/>
      <c r="J88" s="103"/>
    </row>
    <row r="89" spans="1:10" ht="40">
      <c r="A89" s="96" t="str">
        <f>Critères!$A88</f>
        <v>Documentation et fonctionnalités d'accessibilité</v>
      </c>
      <c r="B89" s="98">
        <v>86</v>
      </c>
      <c r="C89" s="98" t="str">
        <f>Critères!B88</f>
        <v>12.2</v>
      </c>
      <c r="D89" s="98" t="str">
        <f>Critères!C88</f>
        <v>A</v>
      </c>
      <c r="E89" s="99" t="str">
        <f>Critères!D88</f>
        <v>Pour chaque fonctionnalité d’accessibilité décrite dans la documentation, le mécanisme qui permet de l’activer répond aux besoins d’accessibilité des utilisateurs concernés. Cette règle est-elle respectée (hors cas particuliers) ?</v>
      </c>
      <c r="F89" s="100" t="s">
        <v>13</v>
      </c>
      <c r="G89" s="101"/>
      <c r="H89" s="99"/>
      <c r="I89" s="102"/>
      <c r="J89" s="103"/>
    </row>
    <row r="90" spans="1:10" ht="30">
      <c r="A90" s="96" t="str">
        <f>Critères!$A89</f>
        <v>Documentation et fonctionnalités d'accessibilité</v>
      </c>
      <c r="B90" s="98">
        <v>87</v>
      </c>
      <c r="C90" s="98" t="str">
        <f>Critères!B89</f>
        <v>12.3</v>
      </c>
      <c r="D90" s="98" t="str">
        <f>Critères!C89</f>
        <v>A</v>
      </c>
      <c r="E90" s="99" t="str">
        <f>Critères!D89</f>
        <v>L’application ne perturbe pas les fonctionnalités d’accessibilité de la plateforme. Cette règle est-elle respectée ?</v>
      </c>
      <c r="F90" s="100" t="s">
        <v>13</v>
      </c>
      <c r="G90" s="101"/>
      <c r="H90" s="99"/>
      <c r="I90" s="102"/>
      <c r="J90" s="103"/>
    </row>
    <row r="91" spans="1:10" ht="30">
      <c r="A91" s="96" t="str">
        <f>Critères!$A90</f>
        <v>Documentation et fonctionnalités d'accessibilité</v>
      </c>
      <c r="B91" s="98">
        <v>88</v>
      </c>
      <c r="C91" s="98" t="str">
        <f>Critères!B90</f>
        <v>12.4</v>
      </c>
      <c r="D91" s="98" t="str">
        <f>Critères!C90</f>
        <v>A</v>
      </c>
      <c r="E91" s="99" t="str">
        <f>Critères!D90</f>
        <v>La documentation de l’application est-elle conforme aux règles d’accessibilité numérique ?</v>
      </c>
      <c r="F91" s="100" t="s">
        <v>13</v>
      </c>
      <c r="G91" s="101"/>
      <c r="H91" s="99"/>
      <c r="I91" s="102"/>
      <c r="J91" s="103"/>
    </row>
    <row r="92" spans="1:10" ht="30">
      <c r="A92" s="96" t="str">
        <f>Critères!$A91</f>
        <v>Outils d'édition</v>
      </c>
      <c r="B92" s="98">
        <v>89</v>
      </c>
      <c r="C92" s="98" t="str">
        <f>Critères!B91</f>
        <v>13.1</v>
      </c>
      <c r="D92" s="98" t="str">
        <f>Critères!C91</f>
        <v>A</v>
      </c>
      <c r="E92" s="99" t="str">
        <f>Critères!D91</f>
        <v>Chaque outil d’édition permet-il de définir les informations d’accessibilité nécessaires pour créer un contenu conforme aux règles d’accessibilité numérique ?</v>
      </c>
      <c r="F92" s="100" t="s">
        <v>13</v>
      </c>
      <c r="G92" s="101"/>
      <c r="H92" s="99"/>
      <c r="I92" s="102"/>
      <c r="J92" s="103"/>
    </row>
    <row r="93" spans="1:10" ht="30">
      <c r="A93" s="96" t="str">
        <f>Critères!$A92</f>
        <v>Outils d'édition</v>
      </c>
      <c r="B93" s="98">
        <v>90</v>
      </c>
      <c r="C93" s="98" t="str">
        <f>Critères!B92</f>
        <v>13.2</v>
      </c>
      <c r="D93" s="98" t="str">
        <f>Critères!C92</f>
        <v>A</v>
      </c>
      <c r="E93" s="99" t="str">
        <f>Critères!D92</f>
        <v>Chaque outil d’édition met-il à disposition des aides à la création de contenus conformes aux règles d’accessibilité numérique ?</v>
      </c>
      <c r="F93" s="100" t="s">
        <v>13</v>
      </c>
      <c r="G93" s="101"/>
      <c r="H93" s="99"/>
      <c r="I93" s="102"/>
      <c r="J93" s="103"/>
    </row>
    <row r="94" spans="1:10" ht="30">
      <c r="A94" s="96" t="str">
        <f>Critères!$A93</f>
        <v>Outils d'édition</v>
      </c>
      <c r="B94" s="98">
        <v>91</v>
      </c>
      <c r="C94" s="98" t="str">
        <f>Critères!B93</f>
        <v>13.3</v>
      </c>
      <c r="D94" s="98" t="str">
        <f>Critères!C93</f>
        <v>A</v>
      </c>
      <c r="E94" s="99" t="str">
        <f>Critères!D93</f>
        <v>Le contenu généré par chaque transformation des contenus est-il conforme aux règles d’accessibilité numérique (hors cas particuliers) ?</v>
      </c>
      <c r="F94" s="100" t="s">
        <v>13</v>
      </c>
      <c r="G94" s="101"/>
      <c r="H94" s="99"/>
      <c r="I94" s="102"/>
      <c r="J94" s="103"/>
    </row>
    <row r="95" spans="1:10" ht="30">
      <c r="A95" s="96" t="str">
        <f>Critères!$A94</f>
        <v>Outils d'édition</v>
      </c>
      <c r="B95" s="98">
        <v>92</v>
      </c>
      <c r="C95" s="98" t="str">
        <f>Critères!B94</f>
        <v>13.4</v>
      </c>
      <c r="D95" s="98" t="str">
        <f>Critères!C94</f>
        <v>AA</v>
      </c>
      <c r="E95" s="99" t="str">
        <f>Critères!D94</f>
        <v>Pour chaque erreur d’accessibilité relevée par un test d’accessibilité automatique ou semi-automatique, l’outil d’édition fournit-il des suggestions de réparation ?</v>
      </c>
      <c r="F95" s="100" t="s">
        <v>13</v>
      </c>
      <c r="G95" s="101"/>
      <c r="H95" s="99"/>
      <c r="I95" s="102"/>
      <c r="J95" s="103"/>
    </row>
    <row r="96" spans="1:10" ht="30">
      <c r="A96" s="96" t="str">
        <f>Critères!$A95</f>
        <v>Outils d'édition</v>
      </c>
      <c r="B96" s="98">
        <v>93</v>
      </c>
      <c r="C96" s="98" t="str">
        <f>Critères!B95</f>
        <v>13.5</v>
      </c>
      <c r="D96" s="98" t="str">
        <f>Critères!C95</f>
        <v>A</v>
      </c>
      <c r="E96" s="99" t="str">
        <f>Critères!D95</f>
        <v>Pour chaque ensemble de gabarits, un gabarit au moins permet de répondre aux règles d’accessibilité numérique. Cette règle est-elle respectée ?</v>
      </c>
      <c r="F96" s="100" t="s">
        <v>13</v>
      </c>
      <c r="G96" s="101"/>
      <c r="H96" s="99"/>
      <c r="I96" s="102"/>
      <c r="J96" s="103"/>
    </row>
    <row r="97" spans="1:10" ht="20">
      <c r="A97" s="96" t="str">
        <f>Critères!$A96</f>
        <v>Outils d'édition</v>
      </c>
      <c r="B97" s="98">
        <v>94</v>
      </c>
      <c r="C97" s="98" t="str">
        <f>Critères!B96</f>
        <v>13.6</v>
      </c>
      <c r="D97" s="98" t="str">
        <f>Critères!C96</f>
        <v>A</v>
      </c>
      <c r="E97" s="99" t="str">
        <f>Critères!D96</f>
        <v>Chaque gabarit qui permet de répondre aux règles d’accessibilité numérique est-il clairement identifiable ?</v>
      </c>
      <c r="F97" s="100" t="s">
        <v>13</v>
      </c>
      <c r="G97" s="101"/>
      <c r="H97" s="99"/>
      <c r="I97" s="102"/>
      <c r="J97" s="103"/>
    </row>
    <row r="98" spans="1:10" ht="30">
      <c r="A98" s="96" t="str">
        <f>Critères!$A97</f>
        <v>Services d'assistance</v>
      </c>
      <c r="B98" s="98">
        <v>95</v>
      </c>
      <c r="C98" s="98" t="str">
        <f>Critères!B97</f>
        <v>14.1</v>
      </c>
      <c r="D98" s="98" t="str">
        <f>Critères!C97</f>
        <v>AA</v>
      </c>
      <c r="E98" s="99" t="str">
        <f>Critères!D97</f>
        <v>Chaque service d’assistance fournit-il des informations relatives aux fonctionnalités d’accessibilité et à la compatibilité avec l’accessibilité, décrites dans la documentation ?</v>
      </c>
      <c r="F98" s="100" t="s">
        <v>13</v>
      </c>
      <c r="G98" s="101"/>
      <c r="H98" s="99"/>
      <c r="I98" s="102"/>
      <c r="J98" s="103"/>
    </row>
    <row r="99" spans="1:10" ht="30">
      <c r="A99" s="96" t="str">
        <f>Critères!$A98</f>
        <v>Services d'assistance</v>
      </c>
      <c r="B99" s="98">
        <v>96</v>
      </c>
      <c r="C99" s="98" t="str">
        <f>Critères!B98</f>
        <v>14.2</v>
      </c>
      <c r="D99" s="98" t="str">
        <f>Critères!C98</f>
        <v>A</v>
      </c>
      <c r="E99" s="99" t="str">
        <f>Critères!D98</f>
        <v>Le service d’assistance répond aux besoins de communication des personnes handicapées directement ou par l’intermédiaire d’un service de relais. Cette règle est-elle respectée ?</v>
      </c>
      <c r="F99" s="100" t="s">
        <v>13</v>
      </c>
      <c r="G99" s="101"/>
      <c r="H99" s="99"/>
      <c r="I99" s="102"/>
      <c r="J99" s="103"/>
    </row>
    <row r="100" spans="1:10" ht="20">
      <c r="A100" s="96" t="str">
        <f>Critères!$A99</f>
        <v>Services d'assistance</v>
      </c>
      <c r="B100" s="98">
        <v>97</v>
      </c>
      <c r="C100" s="98" t="str">
        <f>Critères!B99</f>
        <v>14.3</v>
      </c>
      <c r="D100" s="98" t="str">
        <f>Critères!C99</f>
        <v>A</v>
      </c>
      <c r="E100" s="99" t="str">
        <f>Critères!D99</f>
        <v>La documentation fournie par le service d’assistance est-elle conforme aux règles d’accessibilité numérique ?</v>
      </c>
      <c r="F100" s="100" t="s">
        <v>13</v>
      </c>
      <c r="G100" s="101"/>
      <c r="H100" s="99"/>
      <c r="I100" s="102"/>
      <c r="J100" s="103"/>
    </row>
    <row r="101" spans="1:10" ht="40">
      <c r="A101" s="96" t="str">
        <f>Critères!$A100</f>
        <v>Communication en temps réel</v>
      </c>
      <c r="B101" s="98">
        <v>98</v>
      </c>
      <c r="C101" s="98" t="str">
        <f>Critères!B100</f>
        <v>15.1</v>
      </c>
      <c r="D101" s="98" t="str">
        <f>Critères!C100</f>
        <v>A</v>
      </c>
      <c r="E101" s="99" t="str">
        <f>Critères!D100</f>
        <v>Pour chaque application de communication orale bidirectionnelle, l’application est-elle capable d’encoder et de décoder cette communication avec une gamme de fréquences dont la limite supérieure est de 7 000 Hz au moins ?</v>
      </c>
      <c r="F101" s="100" t="s">
        <v>13</v>
      </c>
      <c r="G101" s="101"/>
      <c r="H101" s="99"/>
      <c r="I101" s="102"/>
      <c r="J101" s="103"/>
    </row>
    <row r="102" spans="1:10" ht="30">
      <c r="A102" s="96" t="str">
        <f>Critères!$A101</f>
        <v>Communication en temps réel</v>
      </c>
      <c r="B102" s="98">
        <v>99</v>
      </c>
      <c r="C102" s="98" t="str">
        <f>Critères!B101</f>
        <v>15.2</v>
      </c>
      <c r="D102" s="98" t="str">
        <f>Critères!C101</f>
        <v>A</v>
      </c>
      <c r="E102" s="99" t="str">
        <f>Critères!D101</f>
        <v>Chaque application qui permet une communication orale bidirectionnelle dispose-t-elle d’une fonctionnalité de communication écrite en temps réel ?</v>
      </c>
      <c r="F102" s="100" t="s">
        <v>13</v>
      </c>
      <c r="G102" s="101"/>
      <c r="H102" s="99"/>
      <c r="I102" s="102"/>
      <c r="J102" s="103"/>
    </row>
    <row r="103" spans="1:10" ht="30">
      <c r="A103" s="96" t="str">
        <f>Critères!$A102</f>
        <v>Communication en temps réel</v>
      </c>
      <c r="B103" s="98">
        <v>100</v>
      </c>
      <c r="C103" s="98" t="str">
        <f>Critères!B102</f>
        <v>15.3</v>
      </c>
      <c r="D103" s="98" t="str">
        <f>Critères!C102</f>
        <v>A</v>
      </c>
      <c r="E103" s="99" t="str">
        <f>Critères!D102</f>
        <v>Pour chaque application qui permet une communication orale bidirectionnelle et écrite en temps réel, les deux modes sont-ils utilisables simultanément ?</v>
      </c>
      <c r="F103" s="100" t="s">
        <v>13</v>
      </c>
      <c r="G103" s="101"/>
      <c r="H103" s="99"/>
      <c r="I103" s="102"/>
      <c r="J103" s="103"/>
    </row>
    <row r="104" spans="1:10" ht="30">
      <c r="A104" s="96" t="str">
        <f>Critères!$A103</f>
        <v>Communication en temps réel</v>
      </c>
      <c r="B104" s="98">
        <v>101</v>
      </c>
      <c r="C104" s="98" t="str">
        <f>Critères!B103</f>
        <v>15.4</v>
      </c>
      <c r="D104" s="98" t="str">
        <f>Critères!C103</f>
        <v>A</v>
      </c>
      <c r="E104" s="99" t="str">
        <f>Critères!D103</f>
        <v>Pour chaque fonctionnalité de communication écrite en temps réel, les messages peuvent-ils être identifiés (hors cas particuliers) ?</v>
      </c>
      <c r="F104" s="100" t="s">
        <v>13</v>
      </c>
      <c r="G104" s="101"/>
      <c r="H104" s="99"/>
      <c r="I104" s="102"/>
      <c r="J104" s="103"/>
    </row>
    <row r="105" spans="1:10" ht="30">
      <c r="A105" s="96" t="str">
        <f>Critères!$A104</f>
        <v>Communication en temps réel</v>
      </c>
      <c r="B105" s="98">
        <v>102</v>
      </c>
      <c r="C105" s="98" t="str">
        <f>Critères!B104</f>
        <v>15.5</v>
      </c>
      <c r="D105" s="98" t="str">
        <f>Critères!C104</f>
        <v>A</v>
      </c>
      <c r="E105" s="99" t="str">
        <f>Critères!D104</f>
        <v>Pour chaque application de communication orale bidirectionnelle, un indicateur visuel de l’activité orale est-il présent ?</v>
      </c>
      <c r="F105" s="100" t="s">
        <v>13</v>
      </c>
      <c r="G105" s="101"/>
      <c r="H105" s="99"/>
      <c r="I105" s="102"/>
      <c r="J105" s="103"/>
    </row>
    <row r="106" spans="1:10" ht="40">
      <c r="A106" s="96" t="str">
        <f>Critères!$A105</f>
        <v>Communication en temps réel</v>
      </c>
      <c r="B106" s="98">
        <v>103</v>
      </c>
      <c r="C106" s="98" t="str">
        <f>Critères!B105</f>
        <v>15.6</v>
      </c>
      <c r="D106" s="98" t="str">
        <f>Critères!C105</f>
        <v>A</v>
      </c>
      <c r="E106" s="99" t="str">
        <f>Critères!D105</f>
        <v>Chaque application de communication écrite en temps réel qui peut interagir avec d’autres applications de communication écrite en temps réel respecte-t-elle les règles d’interopérabilité en vigueur ?</v>
      </c>
      <c r="F106" s="100" t="s">
        <v>13</v>
      </c>
      <c r="G106" s="101"/>
      <c r="H106" s="99"/>
      <c r="I106" s="102"/>
      <c r="J106" s="103"/>
    </row>
    <row r="107" spans="1:10" ht="30">
      <c r="A107" s="96" t="str">
        <f>Critères!$A106</f>
        <v>Communication en temps réel</v>
      </c>
      <c r="B107" s="98">
        <v>104</v>
      </c>
      <c r="C107" s="98" t="str">
        <f>Critères!B106</f>
        <v>15.7</v>
      </c>
      <c r="D107" s="98" t="str">
        <f>Critères!C106</f>
        <v>AA</v>
      </c>
      <c r="E107" s="99" t="str">
        <f>Critères!D106</f>
        <v>Pour chaque application qui permet une communication écrite en temps réel, le délai de transmission de chaque unité de saisie est de 500ms ou moins. Cette règle est-elle respectée ?</v>
      </c>
      <c r="F107" s="100" t="s">
        <v>13</v>
      </c>
      <c r="G107" s="101"/>
      <c r="H107" s="99"/>
      <c r="I107" s="102"/>
      <c r="J107" s="103"/>
    </row>
    <row r="108" spans="1:10" ht="20">
      <c r="A108" s="96" t="str">
        <f>Critères!$A107</f>
        <v>Communication en temps réel</v>
      </c>
      <c r="B108" s="98">
        <v>105</v>
      </c>
      <c r="C108" s="98" t="str">
        <f>Critères!B107</f>
        <v>15.8</v>
      </c>
      <c r="D108" s="98" t="str">
        <f>Critères!C107</f>
        <v>A</v>
      </c>
      <c r="E108" s="99" t="str">
        <f>Critères!D107</f>
        <v>Pour chaque application de télécommunication, l’identification de l’interlocuteur qui initie un appel est-elle accessible ?</v>
      </c>
      <c r="F108" s="100" t="s">
        <v>13</v>
      </c>
      <c r="G108" s="101"/>
      <c r="H108" s="99"/>
      <c r="I108" s="102"/>
      <c r="J108" s="103"/>
    </row>
    <row r="109" spans="1:10" ht="40">
      <c r="A109" s="96" t="str">
        <f>Critères!$A108</f>
        <v>Communication en temps réel</v>
      </c>
      <c r="B109" s="98">
        <v>106</v>
      </c>
      <c r="C109" s="98" t="str">
        <f>Critères!B108</f>
        <v>15.9</v>
      </c>
      <c r="D109" s="98" t="str">
        <f>Critères!C108</f>
        <v>A</v>
      </c>
      <c r="E109" s="99" t="str">
        <f>Critères!D108</f>
        <v>Pour chaque application de communication orale bidirectionnelle qui permet d’identifier l’activité d’un interlocuteur oralisant, il est possible d’identifier l’activité d’un interlocuteur signant. Cette règle est-elle respectée ?</v>
      </c>
      <c r="F109" s="100" t="s">
        <v>13</v>
      </c>
      <c r="G109" s="110"/>
      <c r="H109" s="111"/>
      <c r="I109" s="112"/>
      <c r="J109" s="113"/>
    </row>
    <row r="110" spans="1:10" ht="30">
      <c r="A110" s="96" t="str">
        <f>Critères!$A109</f>
        <v>Communication en temps réel</v>
      </c>
      <c r="B110" s="98">
        <v>107</v>
      </c>
      <c r="C110" s="98" t="str">
        <f>Critères!B109</f>
        <v>15.10</v>
      </c>
      <c r="D110" s="98" t="str">
        <f>Critères!C109</f>
        <v>A</v>
      </c>
      <c r="E110" s="99" t="str">
        <f>Critères!D109</f>
        <v>Pour chaque application de communication orale bidirectionnelle qui dispose de fonctionnalités vocales, celles-ci sont-elles utilisables sans la nécessité d’écouter ou parler ?</v>
      </c>
      <c r="F110" s="109" t="s">
        <v>13</v>
      </c>
      <c r="G110" s="110"/>
      <c r="H110" s="113"/>
      <c r="I110" s="113"/>
      <c r="J110" s="113"/>
    </row>
    <row r="111" spans="1:10" ht="30">
      <c r="A111" s="96" t="str">
        <f>Critères!$A110</f>
        <v>Communication en temps réel</v>
      </c>
      <c r="B111" s="98">
        <v>109</v>
      </c>
      <c r="C111" s="98" t="str">
        <f>Critères!B110</f>
        <v>15.11</v>
      </c>
      <c r="D111" s="98" t="str">
        <f>Critères!C110</f>
        <v>AA</v>
      </c>
      <c r="E111" s="99" t="str">
        <f>Critères!D110</f>
        <v>Pour chaque application de communication orale bidirectionnelle qui dispose d’une vidéo en temps réel, la qualité de la vidéo est-elle suffisante ?</v>
      </c>
      <c r="F111" s="109" t="s">
        <v>13</v>
      </c>
      <c r="G111" s="101"/>
      <c r="H111" s="103"/>
      <c r="I111" s="103"/>
      <c r="J111" s="103"/>
    </row>
  </sheetData>
  <autoFilter ref="A3:M157" xr:uid="{00000000-0009-0000-0000-000004000000}"/>
  <mergeCells count="4">
    <mergeCell ref="A1:D1"/>
    <mergeCell ref="A2:D2"/>
    <mergeCell ref="E1:I1"/>
    <mergeCell ref="E2:I2"/>
  </mergeCells>
  <conditionalFormatting sqref="F4:F111">
    <cfRule type="cellIs" dxfId="53" priority="3" operator="equal">
      <formula>"c"</formula>
    </cfRule>
    <cfRule type="cellIs" dxfId="52" priority="4" operator="equal">
      <formula>"nc"</formula>
    </cfRule>
    <cfRule type="cellIs" dxfId="51" priority="5" operator="equal">
      <formula>"na"</formula>
    </cfRule>
    <cfRule type="cellIs" dxfId="50" priority="6" operator="equal">
      <formula>"nt"</formula>
    </cfRule>
  </conditionalFormatting>
  <conditionalFormatting sqref="G4:G111">
    <cfRule type="cellIs" dxfId="49" priority="1" operator="equal">
      <formula>"D"</formula>
    </cfRule>
    <cfRule type="cellIs" dxfId="48" priority="2" operator="equal">
      <formula>"E"</formula>
    </cfRule>
  </conditionalFormatting>
  <pageMargins left="0.7" right="0.7" top="0.75" bottom="0.75" header="0.3" footer="0.3"/>
  <pageSetup paperSize="9" orientation="landscape" horizontalDpi="4294967293" verticalDpi="4294967293" r:id="rId1"/>
  <extLst>
    <ext xmlns:x14="http://schemas.microsoft.com/office/spreadsheetml/2009/9/main" uri="{CCE6A557-97BC-4b89-ADB6-D9C93CAAB3DF}">
      <x14:dataValidations xmlns:xm="http://schemas.microsoft.com/office/excel/2006/main" count="1">
        <x14:dataValidation type="list" allowBlank="1" showInputMessage="1" showErrorMessage="1" xr:uid="{215B3E59-0B10-2040-9676-8588E8786E63}">
          <x14:formula1>
            <xm:f>BaseDeCalcul!$AH$7:$AH$10</xm:f>
          </x14:formula1>
          <xm:sqref>F4:F111</xm:sqref>
        </x14:dataValidation>
      </x14:dataValidations>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409BB6-33A8-4BA9-BCBE-97194F1C6078}">
  <dimension ref="A1:K111"/>
  <sheetViews>
    <sheetView zoomScale="115" zoomScaleNormal="115" workbookViewId="0">
      <selection activeCell="H7" sqref="H7"/>
    </sheetView>
  </sheetViews>
  <sheetFormatPr defaultColWidth="8.453125" defaultRowHeight="14"/>
  <cols>
    <col min="1" max="1" width="13.26953125" style="92" bestFit="1" customWidth="1"/>
    <col min="2" max="2" width="7.453125" style="105" hidden="1" customWidth="1"/>
    <col min="3" max="3" width="6.1796875" style="105" customWidth="1"/>
    <col min="4" max="4" width="4.453125" style="105" customWidth="1"/>
    <col min="5" max="5" width="42.26953125" style="94" customWidth="1"/>
    <col min="6" max="6" width="5.1796875" style="94" customWidth="1"/>
    <col min="7" max="7" width="5.453125" style="94" customWidth="1"/>
    <col min="8" max="8" width="66" style="94" customWidth="1"/>
    <col min="9" max="9" width="26.1796875" style="94" bestFit="1" customWidth="1"/>
    <col min="10" max="10" width="16" style="94" bestFit="1" customWidth="1"/>
    <col min="11" max="11" width="8.453125" style="94"/>
    <col min="12" max="16384" width="8.453125" style="92"/>
  </cols>
  <sheetData>
    <row r="1" spans="1:11">
      <c r="A1" s="160" t="s">
        <v>88</v>
      </c>
      <c r="B1" s="160"/>
      <c r="C1" s="160"/>
      <c r="D1" s="160"/>
      <c r="E1" s="161" t="str">
        <f ca="1">IF(LOOKUP(J1,Échantillon!A13:A71,Échantillon!B13:B71)&lt;&gt;0,LOOKUP(J1,Échantillon!A13:A71,Échantillon!B13:B71),"-")</f>
        <v>E13</v>
      </c>
      <c r="F1" s="161"/>
      <c r="G1" s="161"/>
      <c r="H1" s="161"/>
      <c r="I1" s="161"/>
      <c r="J1" s="91" t="str">
        <f ca="1">IFERROR(RIGHT(CELL("nomfichier",$A$2),LEN(CELL("nomfichier",$A$2))-SEARCH("]",CELL("nomfichier",$A$2))), RIGHT(CELL("filename",$A$2),LEN(CELL("filename",$A$2))-SEARCH("]",CELL("filename",$A$2))))</f>
        <v>E13</v>
      </c>
      <c r="K1" s="92"/>
    </row>
    <row r="2" spans="1:11">
      <c r="A2" s="162" t="s">
        <v>109</v>
      </c>
      <c r="B2" s="162"/>
      <c r="C2" s="162"/>
      <c r="D2" s="162"/>
      <c r="E2" s="163" t="str">
        <f ca="1">IF(LOOKUP(J1,Échantillon!A13:A71,Échantillon!C13:C71)&lt;&gt;0,LOOKUP(J1,Échantillon!A13:A71,Échantillon!C13:C71),"-")</f>
        <v>-</v>
      </c>
      <c r="F2" s="163"/>
      <c r="G2" s="163"/>
      <c r="H2" s="163"/>
      <c r="I2" s="163"/>
      <c r="J2" s="93"/>
    </row>
    <row r="3" spans="1:11" s="97" customFormat="1" ht="41">
      <c r="A3" s="95" t="s">
        <v>9</v>
      </c>
      <c r="B3" s="95" t="s">
        <v>42</v>
      </c>
      <c r="C3" s="95" t="s">
        <v>50</v>
      </c>
      <c r="D3" s="95" t="s">
        <v>51</v>
      </c>
      <c r="E3" s="96" t="s">
        <v>52</v>
      </c>
      <c r="F3" s="95" t="s">
        <v>10</v>
      </c>
      <c r="G3" s="95" t="s">
        <v>11</v>
      </c>
      <c r="H3" s="96" t="s">
        <v>12</v>
      </c>
      <c r="I3" s="96" t="s">
        <v>318</v>
      </c>
      <c r="J3" s="96" t="s">
        <v>29</v>
      </c>
    </row>
    <row r="4" spans="1:11" s="94" customFormat="1" ht="20">
      <c r="A4" s="96" t="str">
        <f>Critères!$A3</f>
        <v>Eléments graphiques</v>
      </c>
      <c r="B4" s="98">
        <v>1</v>
      </c>
      <c r="C4" s="98" t="str">
        <f>Critères!B3</f>
        <v>1.1</v>
      </c>
      <c r="D4" s="98" t="str">
        <f>Critères!C3</f>
        <v>A</v>
      </c>
      <c r="E4" s="99" t="str">
        <f>Critères!D3</f>
        <v>Chaque élément graphique de décoration est-il ignoré par les technologies d’assistance ?</v>
      </c>
      <c r="F4" s="100" t="s">
        <v>13</v>
      </c>
      <c r="G4" s="101"/>
      <c r="H4" s="99"/>
      <c r="I4" s="102"/>
      <c r="J4" s="106"/>
    </row>
    <row r="5" spans="1:11" s="94" customFormat="1" ht="20">
      <c r="A5" s="96" t="str">
        <f>Critères!$A4</f>
        <v>Eléments graphiques</v>
      </c>
      <c r="B5" s="98">
        <v>2</v>
      </c>
      <c r="C5" s="98" t="str">
        <f>Critères!B4</f>
        <v>1.2</v>
      </c>
      <c r="D5" s="98" t="str">
        <f>Critères!C4</f>
        <v>A</v>
      </c>
      <c r="E5" s="99" t="str">
        <f>Critères!D4</f>
        <v>Chaque élément graphique porteur d’information possède-t-il une alternative accessible aux technologies d’assistance ?</v>
      </c>
      <c r="F5" s="100" t="s">
        <v>13</v>
      </c>
      <c r="G5" s="101"/>
      <c r="H5" s="99"/>
      <c r="I5" s="102"/>
      <c r="J5" s="103"/>
    </row>
    <row r="6" spans="1:11" s="94" customFormat="1" ht="30">
      <c r="A6" s="96" t="str">
        <f>Critères!$A5</f>
        <v>Eléments graphiques</v>
      </c>
      <c r="B6" s="98">
        <v>3</v>
      </c>
      <c r="C6" s="98" t="str">
        <f>Critères!B5</f>
        <v>1.3</v>
      </c>
      <c r="D6" s="98" t="str">
        <f>Critères!C5</f>
        <v>A</v>
      </c>
      <c r="E6" s="99" t="str">
        <f>Critères!D5</f>
        <v>Pour chaque élément graphique porteur d’information, l’alternative accessible aux technologies d’assistance est-elle pertinente (hors cas particuliers) ?</v>
      </c>
      <c r="F6" s="100" t="s">
        <v>13</v>
      </c>
      <c r="G6" s="101"/>
      <c r="H6" s="99"/>
      <c r="I6" s="102"/>
      <c r="J6" s="103"/>
    </row>
    <row r="7" spans="1:11" ht="40">
      <c r="A7" s="96" t="str">
        <f>Critères!$A6</f>
        <v>Eléments graphiques</v>
      </c>
      <c r="B7" s="98">
        <v>4</v>
      </c>
      <c r="C7" s="98" t="str">
        <f>Critères!B6</f>
        <v>1.4</v>
      </c>
      <c r="D7" s="98" t="str">
        <f>Critères!C6</f>
        <v>A</v>
      </c>
      <c r="E7" s="99" t="str">
        <f>Critères!D6</f>
        <v>Pour chaque élément graphique utilisé comme CAPTCHA ou comme élément graphique de test, l’alternative restituée par les technologies d’assistance permet-elle d’identifier la nature et la fonction de l’élément graphique ?</v>
      </c>
      <c r="F7" s="100" t="s">
        <v>13</v>
      </c>
      <c r="G7" s="101"/>
      <c r="H7" s="99"/>
      <c r="I7" s="102"/>
      <c r="J7" s="103"/>
    </row>
    <row r="8" spans="1:11" ht="20">
      <c r="A8" s="96" t="str">
        <f>Critères!$A7</f>
        <v>Eléments graphiques</v>
      </c>
      <c r="B8" s="98">
        <v>5</v>
      </c>
      <c r="C8" s="98" t="str">
        <f>Critères!B7</f>
        <v>1.5</v>
      </c>
      <c r="D8" s="98" t="str">
        <f>Critères!C7</f>
        <v>A</v>
      </c>
      <c r="E8" s="99" t="str">
        <f>Critères!D7</f>
        <v>Chaque élément graphique utilisé comme CAPTCHA possède-t-il une alternative ?</v>
      </c>
      <c r="F8" s="100" t="s">
        <v>13</v>
      </c>
      <c r="G8" s="101"/>
      <c r="H8" s="99"/>
      <c r="I8" s="102"/>
      <c r="J8" s="103"/>
    </row>
    <row r="9" spans="1:11" ht="20">
      <c r="A9" s="96" t="str">
        <f>Critères!$A8</f>
        <v>Eléments graphiques</v>
      </c>
      <c r="B9" s="98">
        <v>6</v>
      </c>
      <c r="C9" s="98" t="str">
        <f>Critères!B8</f>
        <v>1.6</v>
      </c>
      <c r="D9" s="98" t="str">
        <f>Critères!C8</f>
        <v>A</v>
      </c>
      <c r="E9" s="99" t="str">
        <f>Critères!D8</f>
        <v>Chaque élément graphique porteur d’information a-t-il, si nécessaire, une description détaillée ?</v>
      </c>
      <c r="F9" s="100" t="s">
        <v>13</v>
      </c>
      <c r="G9" s="101"/>
      <c r="H9" s="99"/>
      <c r="I9" s="102"/>
      <c r="J9" s="103"/>
    </row>
    <row r="10" spans="1:11" ht="20">
      <c r="A10" s="96" t="str">
        <f>Critères!$A9</f>
        <v>Eléments graphiques</v>
      </c>
      <c r="B10" s="98">
        <v>7</v>
      </c>
      <c r="C10" s="98" t="str">
        <f>Critères!B9</f>
        <v>1.7</v>
      </c>
      <c r="D10" s="98" t="str">
        <f>Critères!C9</f>
        <v>A</v>
      </c>
      <c r="E10" s="99" t="str">
        <f>Critères!D9</f>
        <v>Pour chaque élément graphique porteur d’information ayant une description détaillée, celle-ci est-elle pertinente ?</v>
      </c>
      <c r="F10" s="100" t="s">
        <v>13</v>
      </c>
      <c r="G10" s="101"/>
      <c r="H10" s="99"/>
      <c r="I10" s="102"/>
      <c r="J10" s="103"/>
    </row>
    <row r="11" spans="1:11" ht="40">
      <c r="A11" s="96" t="str">
        <f>Critères!$A10</f>
        <v>Eléments graphiques</v>
      </c>
      <c r="B11" s="98">
        <v>8</v>
      </c>
      <c r="C11" s="98" t="str">
        <f>Critères!B10</f>
        <v>1.8</v>
      </c>
      <c r="D11" s="98" t="str">
        <f>Critères!C10</f>
        <v>AA</v>
      </c>
      <c r="E11" s="99" t="str">
        <f>Critères!D10</f>
        <v>Chaque élément graphique texte porteur d’information, en l’absence d’un mécanisme de remplacement, doit, si possible être remplacé par du texte stylé. Cette règle est-elle respectée (hors cas particuliers) ?</v>
      </c>
      <c r="F11" s="100" t="s">
        <v>13</v>
      </c>
      <c r="G11" s="101"/>
      <c r="H11" s="99"/>
      <c r="I11" s="102"/>
      <c r="J11" s="103"/>
    </row>
    <row r="12" spans="1:11" ht="20">
      <c r="A12" s="96" t="str">
        <f>Critères!$A11</f>
        <v>Eléments graphiques</v>
      </c>
      <c r="B12" s="98">
        <v>9</v>
      </c>
      <c r="C12" s="98" t="str">
        <f>Critères!B11</f>
        <v>1.9</v>
      </c>
      <c r="D12" s="98" t="str">
        <f>Critères!C11</f>
        <v>AA</v>
      </c>
      <c r="E12" s="99" t="str">
        <f>Critères!D11</f>
        <v>Chaque élément graphique légendé est-il correctement restitué par les technologies d’assistance ?</v>
      </c>
      <c r="F12" s="100" t="s">
        <v>13</v>
      </c>
      <c r="G12" s="101"/>
      <c r="H12" s="99"/>
      <c r="I12" s="102"/>
      <c r="J12" s="103"/>
    </row>
    <row r="13" spans="1:11" ht="20">
      <c r="A13" s="96" t="str">
        <f>Critères!$A12</f>
        <v>Couleurs</v>
      </c>
      <c r="B13" s="98">
        <v>10</v>
      </c>
      <c r="C13" s="98" t="str">
        <f>Critères!B12</f>
        <v>2.1</v>
      </c>
      <c r="D13" s="98" t="str">
        <f>Critères!C12</f>
        <v>A</v>
      </c>
      <c r="E13" s="99" t="str">
        <f>Critères!D12</f>
        <v>Dans chaque écran, l’information ne doit pas être donnée uniquement par la couleur. Cette règle est-elle respectée ?</v>
      </c>
      <c r="F13" s="100" t="s">
        <v>13</v>
      </c>
      <c r="G13" s="101"/>
      <c r="H13" s="99"/>
      <c r="I13" s="102"/>
      <c r="J13" s="103"/>
    </row>
    <row r="14" spans="1:11" ht="30">
      <c r="A14" s="96" t="str">
        <f>Critères!$A13</f>
        <v>Couleurs</v>
      </c>
      <c r="B14" s="98">
        <v>11</v>
      </c>
      <c r="C14" s="98" t="str">
        <f>Critères!B13</f>
        <v>2.2</v>
      </c>
      <c r="D14" s="98" t="str">
        <f>Critères!C13</f>
        <v>AA</v>
      </c>
      <c r="E14" s="99" t="str">
        <f>Critères!D13</f>
        <v>Dans chaque écran, le contraste entre la couleur du texte et la couleur de son arrière-plan est-il suffisamment élevé (hors cas particuliers) ?</v>
      </c>
      <c r="F14" s="100" t="s">
        <v>13</v>
      </c>
      <c r="G14" s="101"/>
      <c r="H14" s="99"/>
      <c r="I14" s="102"/>
      <c r="J14" s="103"/>
    </row>
    <row r="15" spans="1:11" ht="30">
      <c r="A15" s="96" t="str">
        <f>Critères!$A14</f>
        <v>Couleurs</v>
      </c>
      <c r="B15" s="98">
        <v>12</v>
      </c>
      <c r="C15" s="98" t="str">
        <f>Critères!B14</f>
        <v>2.3</v>
      </c>
      <c r="D15" s="98" t="str">
        <f>Critères!C14</f>
        <v>AA</v>
      </c>
      <c r="E15" s="99" t="str">
        <f>Critères!D14</f>
        <v>Dans chaque écran, les couleurs utilisées dans les composants d’interface et les éléments graphiques porteurs d’informations sont-elles suffisamment contrastées (hors cas particuliers) ?</v>
      </c>
      <c r="F15" s="100" t="s">
        <v>13</v>
      </c>
      <c r="G15" s="101"/>
      <c r="H15" s="99"/>
      <c r="I15" s="102"/>
      <c r="J15" s="103"/>
    </row>
    <row r="16" spans="1:11" ht="30">
      <c r="A16" s="96" t="str">
        <f>Critères!$A15</f>
        <v>Couleurs</v>
      </c>
      <c r="B16" s="98">
        <v>13</v>
      </c>
      <c r="C16" s="98" t="str">
        <f>Critères!B15</f>
        <v>2.4</v>
      </c>
      <c r="D16" s="98" t="str">
        <f>Critères!C15</f>
        <v>AA</v>
      </c>
      <c r="E16" s="99" t="str">
        <f>Critères!D15</f>
        <v>Le rapport de contraste de chaque mécanisme de remplacement qui permet d’afficher l’écran avec un rapport de contraste conforme est-il suffisamment élevé ?</v>
      </c>
      <c r="F16" s="100" t="s">
        <v>13</v>
      </c>
      <c r="G16" s="101"/>
      <c r="H16" s="99"/>
      <c r="I16" s="102"/>
      <c r="J16" s="103"/>
    </row>
    <row r="17" spans="1:10" ht="30">
      <c r="A17" s="96" t="str">
        <f>Critères!$A16</f>
        <v>Multimédia</v>
      </c>
      <c r="B17" s="98">
        <v>14</v>
      </c>
      <c r="C17" s="98" t="str">
        <f>Critères!B16</f>
        <v>3.1</v>
      </c>
      <c r="D17" s="98" t="str">
        <f>Critères!C16</f>
        <v>A</v>
      </c>
      <c r="E17" s="99" t="str">
        <f>Critères!D16</f>
        <v>Chaque média temporel pré-enregistré seulement audio a-t-il, si nécessaire, une transcription textuelle adjacente clairement identifiable (hors cas particuliers) ?</v>
      </c>
      <c r="F17" s="100" t="s">
        <v>13</v>
      </c>
      <c r="G17" s="101"/>
      <c r="H17" s="99"/>
      <c r="I17" s="102"/>
      <c r="J17" s="103"/>
    </row>
    <row r="18" spans="1:10" ht="30">
      <c r="A18" s="96" t="str">
        <f>Critères!$A17</f>
        <v>Multimédia</v>
      </c>
      <c r="B18" s="98">
        <v>15</v>
      </c>
      <c r="C18" s="98" t="str">
        <f>Critères!B17</f>
        <v>3.2</v>
      </c>
      <c r="D18" s="98" t="str">
        <f>Critères!C17</f>
        <v>A</v>
      </c>
      <c r="E18" s="99" t="str">
        <f>Critères!D17</f>
        <v>Pour chaque média temporel pré-enregistré seulement audio ayant une transcription textuelle, celle-ci est-elle pertinente (hors cas particuliers) ?</v>
      </c>
      <c r="F18" s="100" t="s">
        <v>13</v>
      </c>
      <c r="G18" s="101"/>
      <c r="H18" s="99"/>
      <c r="I18" s="102"/>
      <c r="J18" s="103"/>
    </row>
    <row r="19" spans="1:10" ht="20">
      <c r="A19" s="96" t="str">
        <f>Critères!$A18</f>
        <v>Multimédia</v>
      </c>
      <c r="B19" s="98">
        <v>16</v>
      </c>
      <c r="C19" s="98" t="str">
        <f>Critères!B18</f>
        <v>3.3</v>
      </c>
      <c r="D19" s="98" t="str">
        <f>Critères!C18</f>
        <v>A</v>
      </c>
      <c r="E19" s="99" t="str">
        <f>Critères!D18</f>
        <v>Chaque média temporel pré-enregistré seulement vidéo a-t-il, si nécessaire, une alternative (hors cas particuliers) ?</v>
      </c>
      <c r="F19" s="100" t="s">
        <v>13</v>
      </c>
      <c r="G19" s="101"/>
      <c r="H19" s="99"/>
      <c r="I19" s="102"/>
      <c r="J19" s="103"/>
    </row>
    <row r="20" spans="1:10" ht="30">
      <c r="A20" s="96" t="str">
        <f>Critères!$A19</f>
        <v>Multimédia</v>
      </c>
      <c r="B20" s="98">
        <v>17</v>
      </c>
      <c r="C20" s="98" t="str">
        <f>Critères!B19</f>
        <v>3.4</v>
      </c>
      <c r="D20" s="98" t="str">
        <f>Critères!C19</f>
        <v>A</v>
      </c>
      <c r="E20" s="99" t="str">
        <f>Critères!D19</f>
        <v>Pour chaque média temporel pré-enregistré seulement vidéo ayant une alternative, celle-ci est-elle pertinente (hors cas particuliers) ?</v>
      </c>
      <c r="F20" s="100" t="s">
        <v>13</v>
      </c>
      <c r="G20" s="101"/>
      <c r="H20" s="99"/>
      <c r="I20" s="102"/>
      <c r="J20" s="103"/>
    </row>
    <row r="21" spans="1:10" ht="20">
      <c r="A21" s="96" t="str">
        <f>Critères!$A20</f>
        <v>Multimédia</v>
      </c>
      <c r="B21" s="98">
        <v>18</v>
      </c>
      <c r="C21" s="98" t="str">
        <f>Critères!B20</f>
        <v>3.5</v>
      </c>
      <c r="D21" s="98" t="str">
        <f>Critères!C20</f>
        <v>A</v>
      </c>
      <c r="E21" s="99" t="str">
        <f>Critères!D20</f>
        <v>Chaque média temporel synchronisé pré-enregistré a-t-il, si nécessaire, une alternative (hors cas particuliers) ?</v>
      </c>
      <c r="F21" s="100" t="s">
        <v>13</v>
      </c>
      <c r="G21" s="101"/>
      <c r="H21" s="99"/>
      <c r="I21" s="102"/>
      <c r="J21" s="103"/>
    </row>
    <row r="22" spans="1:10" ht="30">
      <c r="A22" s="96" t="str">
        <f>Critères!$A21</f>
        <v>Multimédia</v>
      </c>
      <c r="B22" s="98">
        <v>19</v>
      </c>
      <c r="C22" s="98" t="str">
        <f>Critères!B21</f>
        <v>3.6</v>
      </c>
      <c r="D22" s="98" t="str">
        <f>Critères!C21</f>
        <v>A</v>
      </c>
      <c r="E22" s="99" t="str">
        <f>Critères!D21</f>
        <v>Pour chaque média temporel synchronisé pré-enregistré ayant une alternative, celle-ci est-elle pertinente (hors cas particuliers) ?</v>
      </c>
      <c r="F22" s="100" t="s">
        <v>13</v>
      </c>
      <c r="G22" s="101"/>
      <c r="H22" s="99"/>
      <c r="I22" s="102"/>
      <c r="J22" s="103"/>
    </row>
    <row r="23" spans="1:10" ht="20">
      <c r="A23" s="96" t="str">
        <f>Critères!$A22</f>
        <v>Multimédia</v>
      </c>
      <c r="B23" s="98">
        <v>20</v>
      </c>
      <c r="C23" s="98" t="str">
        <f>Critères!B22</f>
        <v>3.7</v>
      </c>
      <c r="D23" s="98" t="str">
        <f>Critères!C22</f>
        <v>A</v>
      </c>
      <c r="E23" s="99" t="str">
        <f>Critères!D22</f>
        <v>Chaque média temporel synchronisé a-t-il, si nécessaire, des sous-titres synchronisés (hors cas particuliers) ?</v>
      </c>
      <c r="F23" s="100" t="s">
        <v>13</v>
      </c>
      <c r="G23" s="101"/>
      <c r="H23" s="99"/>
      <c r="I23" s="102"/>
      <c r="J23" s="103"/>
    </row>
    <row r="24" spans="1:10" ht="20">
      <c r="A24" s="96" t="str">
        <f>Critères!$A23</f>
        <v>Multimédia</v>
      </c>
      <c r="B24" s="98">
        <v>21</v>
      </c>
      <c r="C24" s="98" t="str">
        <f>Critères!B23</f>
        <v>3.8</v>
      </c>
      <c r="D24" s="98" t="str">
        <f>Critères!C23</f>
        <v>A</v>
      </c>
      <c r="E24" s="99" t="str">
        <f>Critères!D23</f>
        <v>Pour chaque média temporel synchronisé ayant des sous-titres synchronisés, ceux-ci sont-ils pertinents (hors cas particuliers) ?</v>
      </c>
      <c r="F24" s="100" t="s">
        <v>13</v>
      </c>
      <c r="G24" s="101"/>
      <c r="H24" s="99"/>
      <c r="I24" s="102"/>
      <c r="J24" s="103"/>
    </row>
    <row r="25" spans="1:10" ht="30">
      <c r="A25" s="96" t="str">
        <f>Critères!$A24</f>
        <v>Multimédia</v>
      </c>
      <c r="B25" s="98">
        <v>22</v>
      </c>
      <c r="C25" s="98" t="str">
        <f>Critères!B24</f>
        <v>3.9</v>
      </c>
      <c r="D25" s="98" t="str">
        <f>Critères!C24</f>
        <v>AA</v>
      </c>
      <c r="E25" s="99" t="str">
        <f>Critères!D24</f>
        <v>Chaque média temporel pré-enregistré (seulement vidéo ou synchronisé) a-t-il, si nécessaire, une audiodescription synchronisée (hors cas particuliers) ?</v>
      </c>
      <c r="F25" s="100" t="s">
        <v>13</v>
      </c>
      <c r="G25" s="101"/>
      <c r="H25" s="99"/>
      <c r="I25" s="102"/>
      <c r="J25" s="103"/>
    </row>
    <row r="26" spans="1:10" ht="30">
      <c r="A26" s="96" t="str">
        <f>Critères!$A25</f>
        <v>Multimédia</v>
      </c>
      <c r="B26" s="98">
        <v>23</v>
      </c>
      <c r="C26" s="98" t="str">
        <f>Critères!B25</f>
        <v>3.10</v>
      </c>
      <c r="D26" s="98" t="str">
        <f>Critères!C25</f>
        <v>AA</v>
      </c>
      <c r="E26" s="99" t="str">
        <f>Critères!D25</f>
        <v>Pour chaque média temporel pré-enregistré (seulement vidéo ou synchronisé) ayant une audiodescription synchronisée, celle-ci est-elle pertinente ?</v>
      </c>
      <c r="F26" s="100" t="s">
        <v>13</v>
      </c>
      <c r="G26" s="101"/>
      <c r="H26" s="99"/>
      <c r="I26" s="102"/>
      <c r="J26" s="103"/>
    </row>
    <row r="27" spans="1:10" ht="30">
      <c r="A27" s="96" t="str">
        <f>Critères!$A26</f>
        <v>Multimédia</v>
      </c>
      <c r="B27" s="98">
        <v>24</v>
      </c>
      <c r="C27" s="98" t="str">
        <f>Critères!B26</f>
        <v>3.11</v>
      </c>
      <c r="D27" s="98" t="str">
        <f>Critères!C26</f>
        <v>A</v>
      </c>
      <c r="E27" s="99" t="str">
        <f>Critères!D26</f>
        <v>Pour chaque média temporel pré-enregistré, le contenu textuel adjacent permet-il d’identifier clairement le média temporel (hors cas particuliers) ?</v>
      </c>
      <c r="F27" s="100" t="s">
        <v>13</v>
      </c>
      <c r="G27" s="101"/>
      <c r="H27" s="99"/>
      <c r="I27" s="102"/>
      <c r="J27" s="103"/>
    </row>
    <row r="28" spans="1:10" ht="20">
      <c r="A28" s="96" t="str">
        <f>Critères!$A27</f>
        <v>Multimédia</v>
      </c>
      <c r="B28" s="98">
        <v>25</v>
      </c>
      <c r="C28" s="98" t="str">
        <f>Critères!B27</f>
        <v>3.12</v>
      </c>
      <c r="D28" s="98" t="str">
        <f>Critères!C27</f>
        <v>A</v>
      </c>
      <c r="E28" s="99" t="str">
        <f>Critères!D27</f>
        <v>Chaque séquence sonore déclenchée automatiquement est-elle contrôlable par l’utilisateur ?</v>
      </c>
      <c r="F28" s="100" t="s">
        <v>13</v>
      </c>
      <c r="G28" s="101"/>
      <c r="H28" s="99"/>
      <c r="I28" s="102"/>
      <c r="J28" s="103"/>
    </row>
    <row r="29" spans="1:10" ht="20">
      <c r="A29" s="96" t="str">
        <f>Critères!$A28</f>
        <v>Multimédia</v>
      </c>
      <c r="B29" s="98">
        <v>26</v>
      </c>
      <c r="C29" s="98" t="str">
        <f>Critères!B28</f>
        <v>3.13</v>
      </c>
      <c r="D29" s="98" t="str">
        <f>Critères!C28</f>
        <v>A</v>
      </c>
      <c r="E29" s="99" t="str">
        <f>Critères!D28</f>
        <v>Chaque média temporel a-t-il, si nécessaire, les fonctionnalités de contrôle de sa consultation ?</v>
      </c>
      <c r="F29" s="100" t="s">
        <v>13</v>
      </c>
      <c r="G29" s="101"/>
      <c r="H29" s="99"/>
      <c r="I29" s="102"/>
      <c r="J29" s="103"/>
    </row>
    <row r="30" spans="1:10" ht="50">
      <c r="A30" s="96" t="str">
        <f>Critères!$A29</f>
        <v>Multimédia</v>
      </c>
      <c r="B30" s="98">
        <v>27</v>
      </c>
      <c r="C30" s="98" t="str">
        <f>Critères!B29</f>
        <v>3.14</v>
      </c>
      <c r="D30" s="98" t="str">
        <f>Critères!C29</f>
        <v>AA</v>
      </c>
      <c r="E30" s="99" t="str">
        <f>Critères!D29</f>
        <v>Pour chaque média temporel synchronisé pré-enregistré qui dispose d’une piste de sous-titres synchronisés ou d’une audiodescription, les fonctionnalités de contrôle de ces alternatives sont-elles présentées au même niveau que les fonctionnalités principales ?</v>
      </c>
      <c r="F30" s="100" t="s">
        <v>13</v>
      </c>
      <c r="G30" s="101"/>
      <c r="H30" s="99"/>
      <c r="I30" s="102"/>
      <c r="J30" s="103"/>
    </row>
    <row r="31" spans="1:10" ht="40">
      <c r="A31" s="96" t="str">
        <f>Critères!$A30</f>
        <v>Multimédia</v>
      </c>
      <c r="B31" s="98">
        <v>28</v>
      </c>
      <c r="C31" s="98" t="str">
        <f>Critères!B30</f>
        <v>3.15</v>
      </c>
      <c r="D31" s="98" t="str">
        <f>Critères!C30</f>
        <v>AA</v>
      </c>
      <c r="E31" s="99" t="str">
        <f>Critères!D30</f>
        <v>Pour chaque fonctionnalité qui transmet, convertit ou enregistre un média temporel synchronisé pré-enregistré qui possède une piste de sous-titres synchronisés, à l’issue du processus, les sous-titres sont-ils correctement conservés ?</v>
      </c>
      <c r="F31" s="100" t="s">
        <v>13</v>
      </c>
      <c r="G31" s="101"/>
      <c r="H31" s="99"/>
      <c r="I31" s="102"/>
      <c r="J31" s="103"/>
    </row>
    <row r="32" spans="1:10" ht="40">
      <c r="A32" s="96" t="str">
        <f>Critères!$A31</f>
        <v>Multimédia</v>
      </c>
      <c r="B32" s="98">
        <v>29</v>
      </c>
      <c r="C32" s="98" t="str">
        <f>Critères!B31</f>
        <v>3.16</v>
      </c>
      <c r="D32" s="98" t="str">
        <f>Critères!C31</f>
        <v>AA</v>
      </c>
      <c r="E32" s="99" t="str">
        <f>Critères!D31</f>
        <v>Pour chaque fonctionnalité qui transmet, convertit ou enregistre un média temporel synchronisé pré-enregistré avec une audiodescription synchronisée, à l’issue du processus, l’audiodescription est-elle correctement conservée ?</v>
      </c>
      <c r="F32" s="100" t="s">
        <v>13</v>
      </c>
      <c r="G32" s="101"/>
      <c r="H32" s="99"/>
      <c r="I32" s="102"/>
      <c r="J32" s="103"/>
    </row>
    <row r="33" spans="1:10" ht="30">
      <c r="A33" s="96" t="str">
        <f>Critères!$A32</f>
        <v>Multimédia</v>
      </c>
      <c r="B33" s="98">
        <v>30</v>
      </c>
      <c r="C33" s="98" t="str">
        <f>Critères!B32</f>
        <v>3.17</v>
      </c>
      <c r="D33" s="98" t="str">
        <f>Critères!C32</f>
        <v>AA</v>
      </c>
      <c r="E33" s="99" t="str">
        <f>Critères!D32</f>
        <v>Pour chaque média temporel pré-enregistré, la présentation des sous-titres est-elle contrôlable par l’utilisateur (hors cas particuliers) ?</v>
      </c>
      <c r="F33" s="100" t="s">
        <v>13</v>
      </c>
      <c r="G33" s="101"/>
      <c r="H33" s="99"/>
      <c r="I33" s="102"/>
      <c r="J33" s="103"/>
    </row>
    <row r="34" spans="1:10" ht="30">
      <c r="A34" s="96" t="str">
        <f>Critères!$A33</f>
        <v>Multimédia</v>
      </c>
      <c r="B34" s="98">
        <v>31</v>
      </c>
      <c r="C34" s="98" t="str">
        <f>Critères!B33</f>
        <v>3.18</v>
      </c>
      <c r="D34" s="98" t="str">
        <f>Critères!C33</f>
        <v>AA</v>
      </c>
      <c r="E34" s="99" t="str">
        <f>Critères!D33</f>
        <v>Pour chaque média temporel synchronisé pré-enregistré qui possède des sous-titres de traduction synchronisés, ceux-ci peuvent-ils être vocalisés (hors cas particuliers) ?</v>
      </c>
      <c r="F34" s="100" t="s">
        <v>13</v>
      </c>
      <c r="G34" s="101"/>
      <c r="H34" s="99"/>
      <c r="I34" s="102"/>
      <c r="J34" s="103"/>
    </row>
    <row r="35" spans="1:10">
      <c r="A35" s="96" t="str">
        <f>Critères!$A34</f>
        <v>Tableau</v>
      </c>
      <c r="B35" s="98">
        <v>32</v>
      </c>
      <c r="C35" s="98" t="str">
        <f>Critères!B34</f>
        <v>4.1</v>
      </c>
      <c r="D35" s="98" t="str">
        <f>Critères!C34</f>
        <v>A</v>
      </c>
      <c r="E35" s="99" t="str">
        <f>Critères!D34</f>
        <v>Chaque tableau de données complexe a-t-il un résumé ?</v>
      </c>
      <c r="F35" s="100" t="s">
        <v>13</v>
      </c>
      <c r="G35" s="101"/>
      <c r="H35" s="99"/>
      <c r="I35" s="102"/>
      <c r="J35" s="103"/>
    </row>
    <row r="36" spans="1:10" ht="20">
      <c r="A36" s="96" t="str">
        <f>Critères!$A35</f>
        <v>Tableau</v>
      </c>
      <c r="B36" s="98">
        <v>33</v>
      </c>
      <c r="C36" s="98" t="str">
        <f>Critères!B35</f>
        <v>4.2</v>
      </c>
      <c r="D36" s="98" t="str">
        <f>Critères!C35</f>
        <v>A</v>
      </c>
      <c r="E36" s="99" t="str">
        <f>Critères!D35</f>
        <v>Pour chaque tableau de données complexe ayant un résumé, celui-ci est-il pertinent ?</v>
      </c>
      <c r="F36" s="100" t="s">
        <v>13</v>
      </c>
      <c r="G36" s="101"/>
      <c r="H36" s="99"/>
      <c r="I36" s="102"/>
      <c r="J36" s="103"/>
    </row>
    <row r="37" spans="1:10">
      <c r="A37" s="96" t="str">
        <f>Critères!$A36</f>
        <v>Tableau</v>
      </c>
      <c r="B37" s="98">
        <v>34</v>
      </c>
      <c r="C37" s="98" t="str">
        <f>Critères!B36</f>
        <v>4.3</v>
      </c>
      <c r="D37" s="98" t="str">
        <f>Critères!C36</f>
        <v>A</v>
      </c>
      <c r="E37" s="99" t="str">
        <f>Critères!D36</f>
        <v>Chaque tableau de données a-t-il un titre ?</v>
      </c>
      <c r="F37" s="100" t="s">
        <v>13</v>
      </c>
      <c r="G37" s="101"/>
      <c r="H37" s="99"/>
      <c r="I37" s="102"/>
      <c r="J37" s="103"/>
    </row>
    <row r="38" spans="1:10" ht="20">
      <c r="A38" s="96" t="str">
        <f>Critères!$A37</f>
        <v>Tableau</v>
      </c>
      <c r="B38" s="98">
        <v>35</v>
      </c>
      <c r="C38" s="98" t="str">
        <f>Critères!B37</f>
        <v>4.4</v>
      </c>
      <c r="D38" s="98" t="str">
        <f>Critères!C37</f>
        <v>A</v>
      </c>
      <c r="E38" s="99" t="str">
        <f>Critères!D37</f>
        <v>Pour chaque tableau de données ayant un titre, celui-ci est-il pertinent ?</v>
      </c>
      <c r="F38" s="100" t="s">
        <v>13</v>
      </c>
      <c r="G38" s="101"/>
      <c r="H38" s="99"/>
      <c r="I38" s="102"/>
      <c r="J38" s="103"/>
    </row>
    <row r="39" spans="1:10" ht="20">
      <c r="A39" s="96" t="str">
        <f>Critères!$A38</f>
        <v>Tableau</v>
      </c>
      <c r="B39" s="98">
        <v>36</v>
      </c>
      <c r="C39" s="98" t="str">
        <f>Critères!B38</f>
        <v>4.5</v>
      </c>
      <c r="D39" s="98" t="str">
        <f>Critères!C38</f>
        <v>A</v>
      </c>
      <c r="E39" s="99" t="str">
        <f>Critères!D38</f>
        <v>Pour chaque tableau de données, les entêtes de lignes et de colonnes sont-ils correctement reliés aux cellules de données ?</v>
      </c>
      <c r="F39" s="100" t="s">
        <v>13</v>
      </c>
      <c r="G39" s="101"/>
      <c r="H39" s="99"/>
      <c r="I39" s="102"/>
      <c r="J39" s="103"/>
    </row>
    <row r="40" spans="1:10" ht="20">
      <c r="A40" s="96" t="str">
        <f>Critères!$A39</f>
        <v>Composants intéractifs</v>
      </c>
      <c r="B40" s="98">
        <v>37</v>
      </c>
      <c r="C40" s="98" t="str">
        <f>Critères!B39</f>
        <v>5.1</v>
      </c>
      <c r="D40" s="98" t="str">
        <f>Critères!C39</f>
        <v>A</v>
      </c>
      <c r="E40" s="99" t="str">
        <f>Critères!D39</f>
        <v>Chaque composant d’interface est-il, si nécessaire, compatible avec les technologies d’assistance (hors cas particuliers) ?</v>
      </c>
      <c r="F40" s="100" t="s">
        <v>13</v>
      </c>
      <c r="G40" s="101"/>
      <c r="H40" s="99"/>
      <c r="I40" s="102"/>
      <c r="J40" s="103"/>
    </row>
    <row r="41" spans="1:10" ht="20">
      <c r="A41" s="96" t="str">
        <f>Critères!$A40</f>
        <v>Composants intéractifs</v>
      </c>
      <c r="B41" s="98">
        <v>38</v>
      </c>
      <c r="C41" s="98" t="str">
        <f>Critères!B40</f>
        <v>5.2</v>
      </c>
      <c r="D41" s="98" t="str">
        <f>Critères!C40</f>
        <v>A</v>
      </c>
      <c r="E41" s="99" t="str">
        <f>Critères!D40</f>
        <v>Chaque composant d’interface est-il contrôlable par le clavier et tout dispositif de pointage (hors cas particuliers) ?</v>
      </c>
      <c r="F41" s="100" t="s">
        <v>13</v>
      </c>
      <c r="G41" s="101"/>
      <c r="H41" s="99"/>
      <c r="I41" s="102"/>
      <c r="J41" s="103"/>
    </row>
    <row r="42" spans="1:10" ht="20">
      <c r="A42" s="96" t="str">
        <f>Critères!$A41</f>
        <v>Composants intéractifs</v>
      </c>
      <c r="B42" s="98">
        <v>39</v>
      </c>
      <c r="C42" s="98" t="str">
        <f>Critères!B41</f>
        <v>5.3</v>
      </c>
      <c r="D42" s="98" t="str">
        <f>Critères!C41</f>
        <v>A</v>
      </c>
      <c r="E42" s="99" t="str">
        <f>Critères!D41</f>
        <v>Chaque changement de contexte respecte-t-il une de ces conditions ?</v>
      </c>
      <c r="F42" s="100" t="s">
        <v>13</v>
      </c>
      <c r="G42" s="101"/>
      <c r="H42" s="99"/>
      <c r="I42" s="102"/>
      <c r="J42" s="103"/>
    </row>
    <row r="43" spans="1:10" ht="20">
      <c r="A43" s="96" t="str">
        <f>Critères!$A42</f>
        <v>Composants intéractifs</v>
      </c>
      <c r="B43" s="98">
        <v>40</v>
      </c>
      <c r="C43" s="98" t="str">
        <f>Critères!B42</f>
        <v>5.4</v>
      </c>
      <c r="D43" s="98" t="str">
        <f>Critères!C42</f>
        <v>AA</v>
      </c>
      <c r="E43" s="99" t="str">
        <f>Critères!D42</f>
        <v>Dans chaque écran, les messages de statut sont-ils correctement restitués par les technologies d’assistance ?</v>
      </c>
      <c r="F43" s="100" t="s">
        <v>13</v>
      </c>
      <c r="G43" s="101"/>
      <c r="H43" s="99"/>
      <c r="I43" s="104"/>
      <c r="J43" s="103"/>
    </row>
    <row r="44" spans="1:10" ht="20">
      <c r="A44" s="96" t="str">
        <f>Critères!$A43</f>
        <v>Composants intéractifs</v>
      </c>
      <c r="B44" s="98">
        <v>41</v>
      </c>
      <c r="C44" s="98" t="str">
        <f>Critères!B43</f>
        <v>5.5</v>
      </c>
      <c r="D44" s="98" t="str">
        <f>Critères!C43</f>
        <v>A</v>
      </c>
      <c r="E44" s="99" t="str">
        <f>Critères!D43</f>
        <v>Chaque état d’un contrôle à bascule présenté à l’utilisateur est-il perceptible ?</v>
      </c>
      <c r="F44" s="100" t="s">
        <v>13</v>
      </c>
      <c r="G44" s="101"/>
      <c r="H44" s="99"/>
      <c r="I44" s="102"/>
      <c r="J44" s="103"/>
    </row>
    <row r="45" spans="1:10" ht="20">
      <c r="A45" s="96" t="str">
        <f>Critères!$A44</f>
        <v>Eléments obligatoires</v>
      </c>
      <c r="B45" s="98">
        <v>42</v>
      </c>
      <c r="C45" s="98" t="str">
        <f>Critères!B44</f>
        <v>6.1</v>
      </c>
      <c r="D45" s="98" t="str">
        <f>Critères!C44</f>
        <v>A</v>
      </c>
      <c r="E45" s="99" t="str">
        <f>Critères!D44</f>
        <v>Dans chaque écran, les textes sont-ils restitués par les technologies d’assistance dans la langue principale de l’écran ?</v>
      </c>
      <c r="F45" s="100" t="s">
        <v>13</v>
      </c>
      <c r="G45" s="101"/>
      <c r="H45" s="99"/>
      <c r="I45" s="102"/>
      <c r="J45" s="103"/>
    </row>
    <row r="46" spans="1:10" ht="30">
      <c r="A46" s="96" t="str">
        <f>Critères!$A45</f>
        <v>Eléments obligatoires</v>
      </c>
      <c r="B46" s="98">
        <v>43</v>
      </c>
      <c r="C46" s="98" t="str">
        <f>Critères!B45</f>
        <v>6.2</v>
      </c>
      <c r="D46" s="98" t="str">
        <f>Critères!C45</f>
        <v>A</v>
      </c>
      <c r="E46" s="99" t="str">
        <f>Critères!D45</f>
        <v>Dans chaque écran, les éléments de l’interface ne doivent pas être utilisés uniquement à des fins de présentation. Cette règle est-elle respectée ?</v>
      </c>
      <c r="F46" s="100" t="s">
        <v>13</v>
      </c>
      <c r="G46" s="101"/>
      <c r="H46" s="99"/>
      <c r="I46" s="102"/>
      <c r="J46" s="103"/>
    </row>
    <row r="47" spans="1:10" ht="20">
      <c r="A47" s="96" t="str">
        <f>Critères!$A46</f>
        <v>Structuration</v>
      </c>
      <c r="B47" s="98">
        <v>44</v>
      </c>
      <c r="C47" s="98" t="str">
        <f>Critères!B46</f>
        <v>7.1</v>
      </c>
      <c r="D47" s="98" t="str">
        <f>Critères!C46</f>
        <v>A</v>
      </c>
      <c r="E47" s="99" t="str">
        <f>Critères!D46</f>
        <v>Dans chaque écran, l’information est-elle structurée par l’utilisation appropriée de titres ?</v>
      </c>
      <c r="F47" s="100" t="s">
        <v>13</v>
      </c>
      <c r="G47" s="101"/>
      <c r="H47" s="99"/>
      <c r="I47" s="102"/>
      <c r="J47" s="103"/>
    </row>
    <row r="48" spans="1:10" ht="20">
      <c r="A48" s="96" t="str">
        <f>Critères!$A47</f>
        <v>Structuration</v>
      </c>
      <c r="B48" s="98">
        <v>45</v>
      </c>
      <c r="C48" s="98" t="str">
        <f>Critères!B47</f>
        <v>7.2</v>
      </c>
      <c r="D48" s="98" t="str">
        <f>Critères!C47</f>
        <v>A</v>
      </c>
      <c r="E48" s="99" t="str">
        <f>Critères!D47</f>
        <v>Dans chaque écran, chaque liste est-elle correctement structurée ?</v>
      </c>
      <c r="F48" s="100" t="s">
        <v>13</v>
      </c>
      <c r="G48" s="101"/>
      <c r="H48" s="99"/>
      <c r="I48" s="102"/>
      <c r="J48" s="103"/>
    </row>
    <row r="49" spans="1:10" ht="20">
      <c r="A49" s="96" t="str">
        <f>Critères!$A48</f>
        <v>Présentation</v>
      </c>
      <c r="B49" s="98">
        <v>46</v>
      </c>
      <c r="C49" s="98" t="str">
        <f>Critères!B48</f>
        <v>8.1</v>
      </c>
      <c r="D49" s="98" t="str">
        <f>Critères!C48</f>
        <v>A</v>
      </c>
      <c r="E49" s="99" t="str">
        <f>Critères!D48</f>
        <v>Dans chaque écran, le contenu visible porteur d’information est-il accessible aux technologies d’assistance ?</v>
      </c>
      <c r="F49" s="100" t="s">
        <v>13</v>
      </c>
      <c r="G49" s="101"/>
      <c r="H49" s="99"/>
      <c r="I49" s="102"/>
      <c r="J49" s="103"/>
    </row>
    <row r="50" spans="1:10" ht="20">
      <c r="A50" s="96" t="str">
        <f>Critères!$A49</f>
        <v>Présentation</v>
      </c>
      <c r="B50" s="98">
        <v>47</v>
      </c>
      <c r="C50" s="98" t="str">
        <f>Critères!B49</f>
        <v>8.2</v>
      </c>
      <c r="D50" s="98" t="str">
        <f>Critères!C49</f>
        <v>AA</v>
      </c>
      <c r="E50" s="99" t="str">
        <f>Critères!D49</f>
        <v>Dans chaque écran, l’utilisateur peut-il augmenter la taille des caractères de 200% au moins (hors cas particuliers) ?</v>
      </c>
      <c r="F50" s="100" t="s">
        <v>13</v>
      </c>
      <c r="G50" s="101"/>
      <c r="H50" s="99"/>
      <c r="I50" s="102"/>
      <c r="J50" s="103"/>
    </row>
    <row r="51" spans="1:10" ht="40">
      <c r="A51" s="96" t="str">
        <f>Critères!$A50</f>
        <v>Présentation</v>
      </c>
      <c r="B51" s="98">
        <v>48</v>
      </c>
      <c r="C51" s="98" t="str">
        <f>Critères!B50</f>
        <v>8.3</v>
      </c>
      <c r="D51" s="98" t="str">
        <f>Critères!C50</f>
        <v>A</v>
      </c>
      <c r="E51" s="99" t="str">
        <f>Critères!D50</f>
        <v>Dans chaque écran, chaque composant en environnement de texte dont la nature n’est pas évidente a-t-il un rapport de contraste supérieur ou égal à 3:1 par rapport au texte environnant ?</v>
      </c>
      <c r="F51" s="100" t="s">
        <v>13</v>
      </c>
      <c r="G51" s="101"/>
      <c r="H51" s="99"/>
      <c r="I51" s="102"/>
      <c r="J51" s="103"/>
    </row>
    <row r="52" spans="1:10" ht="40">
      <c r="A52" s="96" t="str">
        <f>Critères!$A51</f>
        <v>Présentation</v>
      </c>
      <c r="B52" s="98">
        <v>49</v>
      </c>
      <c r="C52" s="98" t="str">
        <f>Critères!B51</f>
        <v>8.4</v>
      </c>
      <c r="D52" s="98" t="str">
        <f>Critères!C51</f>
        <v>A</v>
      </c>
      <c r="E52" s="99" t="str">
        <f>Critères!D51</f>
        <v>Dans chaque écran, pour chaque composant en environnement de texte dont la nature n’est pas évidente, une indication autre que la couleur permet-elle de signaler la prise de focus et le survol à la souris ?</v>
      </c>
      <c r="F52" s="100" t="s">
        <v>13</v>
      </c>
      <c r="G52" s="101"/>
      <c r="H52" s="99"/>
      <c r="I52" s="102"/>
      <c r="J52" s="103"/>
    </row>
    <row r="53" spans="1:10" ht="20">
      <c r="A53" s="96" t="str">
        <f>Critères!$A52</f>
        <v>Présentation</v>
      </c>
      <c r="B53" s="98">
        <v>50</v>
      </c>
      <c r="C53" s="98" t="str">
        <f>Critères!B52</f>
        <v>8.5</v>
      </c>
      <c r="D53" s="98" t="str">
        <f>Critères!C52</f>
        <v>A</v>
      </c>
      <c r="E53" s="99" t="str">
        <f>Critères!D52</f>
        <v>Dans chaque écran, pour chaque élément recevant le focus, la prise de focus est-elle visible ?</v>
      </c>
      <c r="F53" s="100" t="s">
        <v>13</v>
      </c>
      <c r="G53" s="101"/>
      <c r="H53" s="99"/>
      <c r="I53" s="102"/>
      <c r="J53" s="103"/>
    </row>
    <row r="54" spans="1:10" ht="30">
      <c r="A54" s="96" t="str">
        <f>Critères!$A53</f>
        <v>Présentation</v>
      </c>
      <c r="B54" s="98">
        <v>51</v>
      </c>
      <c r="C54" s="98" t="str">
        <f>Critères!B53</f>
        <v>8.6</v>
      </c>
      <c r="D54" s="98" t="str">
        <f>Critères!C53</f>
        <v>A</v>
      </c>
      <c r="E54" s="99" t="str">
        <f>Critères!D53</f>
        <v>Dans chaque écran, l’information ne doit pas être donnée uniquement par la forme, taille ou position. Cette règle est-elle respectée ?</v>
      </c>
      <c r="F54" s="100" t="s">
        <v>13</v>
      </c>
      <c r="G54" s="101"/>
      <c r="H54" s="99"/>
      <c r="I54" s="102"/>
      <c r="J54" s="103"/>
    </row>
    <row r="55" spans="1:10" ht="30">
      <c r="A55" s="96" t="str">
        <f>Critères!$A54</f>
        <v>Présentation</v>
      </c>
      <c r="B55" s="98">
        <v>52</v>
      </c>
      <c r="C55" s="98" t="str">
        <f>Critères!B54</f>
        <v>8.7</v>
      </c>
      <c r="D55" s="98" t="str">
        <f>Critères!C54</f>
        <v>AA</v>
      </c>
      <c r="E55" s="99" t="str">
        <f>Critères!D54</f>
        <v>Dans chaque écran, les contenus additionnels apparaissant à la prise de focus ou au survol d’un composant d’interface sont-ils contrôlables par l’utilisateur (hors cas particuliers) ?</v>
      </c>
      <c r="F55" s="100" t="s">
        <v>13</v>
      </c>
      <c r="G55" s="101"/>
      <c r="H55" s="99"/>
      <c r="I55" s="102"/>
      <c r="J55" s="103"/>
    </row>
    <row r="56" spans="1:10">
      <c r="A56" s="96" t="str">
        <f>Critères!$A55</f>
        <v>Formulaires</v>
      </c>
      <c r="B56" s="98">
        <v>53</v>
      </c>
      <c r="C56" s="98" t="str">
        <f>Critères!B55</f>
        <v>9.1</v>
      </c>
      <c r="D56" s="98" t="str">
        <f>Critères!C55</f>
        <v>A</v>
      </c>
      <c r="E56" s="99" t="str">
        <f>Critères!D55</f>
        <v>Chaque champ de formulaire a-t-il une étiquette visible ?</v>
      </c>
      <c r="F56" s="100" t="s">
        <v>13</v>
      </c>
      <c r="G56" s="101"/>
      <c r="H56" s="99"/>
      <c r="I56" s="102"/>
      <c r="J56" s="103"/>
    </row>
    <row r="57" spans="1:10" ht="20">
      <c r="A57" s="96" t="str">
        <f>Critères!$A56</f>
        <v>Formulaires</v>
      </c>
      <c r="B57" s="98">
        <v>54</v>
      </c>
      <c r="C57" s="98" t="str">
        <f>Critères!B56</f>
        <v>9.2</v>
      </c>
      <c r="D57" s="98" t="str">
        <f>Critères!C56</f>
        <v>A</v>
      </c>
      <c r="E57" s="99" t="str">
        <f>Critères!D56</f>
        <v>Chaque champ de formulaire a-t-il une étiquette accessible aux technologies d’assistance ?</v>
      </c>
      <c r="F57" s="100" t="s">
        <v>13</v>
      </c>
      <c r="G57" s="101"/>
      <c r="H57" s="99"/>
      <c r="I57" s="102"/>
      <c r="J57" s="103"/>
    </row>
    <row r="58" spans="1:10" ht="20">
      <c r="A58" s="96" t="str">
        <f>Critères!$A57</f>
        <v>Formulaires</v>
      </c>
      <c r="B58" s="98">
        <v>55</v>
      </c>
      <c r="C58" s="98" t="str">
        <f>Critères!B57</f>
        <v>9.3</v>
      </c>
      <c r="D58" s="98" t="str">
        <f>Critères!C57</f>
        <v>A</v>
      </c>
      <c r="E58" s="99" t="str">
        <f>Critères!D57</f>
        <v>Chaque étiquette associée à un champ de formulaire est-elle pertinente ?</v>
      </c>
      <c r="F58" s="100" t="s">
        <v>13</v>
      </c>
      <c r="G58" s="101"/>
      <c r="H58" s="99"/>
      <c r="I58" s="102"/>
      <c r="J58" s="103"/>
    </row>
    <row r="59" spans="1:10" ht="20">
      <c r="A59" s="96" t="str">
        <f>Critères!$A58</f>
        <v>Formulaires</v>
      </c>
      <c r="B59" s="98">
        <v>56</v>
      </c>
      <c r="C59" s="98" t="str">
        <f>Critères!B58</f>
        <v>9.4</v>
      </c>
      <c r="D59" s="98" t="str">
        <f>Critères!C58</f>
        <v>A</v>
      </c>
      <c r="E59" s="99" t="str">
        <f>Critères!D58</f>
        <v>Chaque étiquette de champ et son champ associé sont-ils accolés ?</v>
      </c>
      <c r="F59" s="100" t="s">
        <v>13</v>
      </c>
      <c r="G59" s="101"/>
      <c r="H59" s="99"/>
      <c r="I59" s="102"/>
      <c r="J59" s="103"/>
    </row>
    <row r="60" spans="1:10" ht="20">
      <c r="A60" s="96" t="str">
        <f>Critères!$A59</f>
        <v>Formulaires</v>
      </c>
      <c r="B60" s="98">
        <v>57</v>
      </c>
      <c r="C60" s="98" t="str">
        <f>Critères!B59</f>
        <v>9.5</v>
      </c>
      <c r="D60" s="98" t="str">
        <f>Critères!C59</f>
        <v>A</v>
      </c>
      <c r="E60" s="99" t="str">
        <f>Critères!D59</f>
        <v>Dans chaque formulaire, l’intitulé de chaque bouton est-il pertinent ?</v>
      </c>
      <c r="F60" s="100" t="s">
        <v>13</v>
      </c>
      <c r="G60" s="101"/>
      <c r="H60" s="99"/>
      <c r="I60" s="102"/>
      <c r="J60" s="103"/>
    </row>
    <row r="61" spans="1:10" ht="20">
      <c r="A61" s="96" t="str">
        <f>Critères!$A60</f>
        <v>Formulaires</v>
      </c>
      <c r="B61" s="98">
        <v>58</v>
      </c>
      <c r="C61" s="98" t="str">
        <f>Critères!B60</f>
        <v>9.6</v>
      </c>
      <c r="D61" s="98" t="str">
        <f>Critères!C60</f>
        <v>A</v>
      </c>
      <c r="E61" s="99" t="str">
        <f>Critères!D60</f>
        <v>Dans chaque formulaire, les champs de même nature sont-ils identifiés, si nécessaire ?</v>
      </c>
      <c r="F61" s="100" t="s">
        <v>13</v>
      </c>
      <c r="G61" s="101"/>
      <c r="H61" s="99"/>
      <c r="I61" s="102"/>
      <c r="J61" s="103"/>
    </row>
    <row r="62" spans="1:10" ht="20">
      <c r="A62" s="96" t="str">
        <f>Critères!$A61</f>
        <v>Formulaires</v>
      </c>
      <c r="B62" s="98">
        <v>59</v>
      </c>
      <c r="C62" s="98" t="str">
        <f>Critères!B61</f>
        <v>9.7</v>
      </c>
      <c r="D62" s="98" t="str">
        <f>Critères!C61</f>
        <v>A</v>
      </c>
      <c r="E62" s="99" t="str">
        <f>Critères!D61</f>
        <v>Les champs de formulaire obligatoires sont-ils correctement identifiés (hors cas particuliers) ?</v>
      </c>
      <c r="F62" s="100" t="s">
        <v>13</v>
      </c>
      <c r="G62" s="101"/>
      <c r="H62" s="99"/>
      <c r="I62" s="102"/>
      <c r="J62" s="103"/>
    </row>
    <row r="63" spans="1:10" ht="30">
      <c r="A63" s="96" t="str">
        <f>Critères!$A62</f>
        <v>Formulaires</v>
      </c>
      <c r="B63" s="98">
        <v>60</v>
      </c>
      <c r="C63" s="98" t="str">
        <f>Critères!B62</f>
        <v>9.8</v>
      </c>
      <c r="D63" s="98" t="str">
        <f>Critères!C62</f>
        <v>A</v>
      </c>
      <c r="E63" s="99" t="str">
        <f>Critères!D62</f>
        <v>Pour chaque champ de formulaire qui attend un type de données et/ou un format spécifique, l’information correspondante est-elle disponible ?</v>
      </c>
      <c r="F63" s="100" t="s">
        <v>13</v>
      </c>
      <c r="G63" s="101"/>
      <c r="H63" s="99"/>
      <c r="I63" s="102"/>
      <c r="J63" s="103"/>
    </row>
    <row r="64" spans="1:10" ht="20">
      <c r="A64" s="96" t="str">
        <f>Critères!$A63</f>
        <v>Formulaires</v>
      </c>
      <c r="B64" s="98">
        <v>61</v>
      </c>
      <c r="C64" s="98" t="str">
        <f>Critères!B63</f>
        <v>9.9</v>
      </c>
      <c r="D64" s="98" t="str">
        <f>Critères!C63</f>
        <v>A</v>
      </c>
      <c r="E64" s="99" t="str">
        <f>Critères!D63</f>
        <v>Dans chaque formulaire, les erreurs de saisie sont-elles accessibles ?</v>
      </c>
      <c r="F64" s="100" t="s">
        <v>13</v>
      </c>
      <c r="G64" s="101"/>
      <c r="H64" s="99"/>
      <c r="I64" s="102"/>
      <c r="J64" s="103"/>
    </row>
    <row r="65" spans="1:10" ht="30">
      <c r="A65" s="96" t="str">
        <f>Critères!$A64</f>
        <v>Formulaires</v>
      </c>
      <c r="B65" s="98">
        <v>62</v>
      </c>
      <c r="C65" s="98" t="str">
        <f>Critères!B64</f>
        <v>9.10</v>
      </c>
      <c r="D65" s="98" t="str">
        <f>Critères!C64</f>
        <v>AA</v>
      </c>
      <c r="E65" s="99" t="str">
        <f>Critères!D64</f>
        <v>Dans chaque formulaire, le contrôle de saisie est-il accompagné, si nécessaire, de suggestions des types, formats de données ou valeurs attendus ?</v>
      </c>
      <c r="F65" s="100" t="s">
        <v>13</v>
      </c>
      <c r="G65" s="101"/>
      <c r="H65" s="99"/>
      <c r="I65" s="102"/>
      <c r="J65" s="103"/>
    </row>
    <row r="66" spans="1:10" ht="50">
      <c r="A66" s="96" t="str">
        <f>Critères!$A65</f>
        <v>Formulaires</v>
      </c>
      <c r="B66" s="98">
        <v>63</v>
      </c>
      <c r="C66" s="98" t="str">
        <f>Critères!B65</f>
        <v>9.11</v>
      </c>
      <c r="D66" s="98" t="str">
        <f>Critères!C65</f>
        <v>AA</v>
      </c>
      <c r="E66" s="99" t="str">
        <f>Critères!D65</f>
        <v>Pour chaque formulaire qui modifie ou supprime des données, ou qui transmet des réponses à un test ou à un examen, ou dont la validation a des conséquences financières ou juridiques, les données saisies peuvent-elles être modifiées, mises à jour ou récupérées par l’utilisateur ?</v>
      </c>
      <c r="F66" s="100" t="s">
        <v>13</v>
      </c>
      <c r="G66" s="101"/>
      <c r="H66" s="99"/>
      <c r="I66" s="102"/>
      <c r="J66" s="103"/>
    </row>
    <row r="67" spans="1:10" ht="20">
      <c r="A67" s="96" t="str">
        <f>Critères!$A66</f>
        <v>Formulaires</v>
      </c>
      <c r="B67" s="98">
        <v>64</v>
      </c>
      <c r="C67" s="98" t="str">
        <f>Critères!B66</f>
        <v>9.12</v>
      </c>
      <c r="D67" s="98" t="str">
        <f>Critères!C66</f>
        <v>AA</v>
      </c>
      <c r="E67" s="99" t="str">
        <f>Critères!D66</f>
        <v>Pour chaque champ qui attend une donnée personnelle de l’utilisateur, la saisie est-elle facilitée ?</v>
      </c>
      <c r="F67" s="100" t="s">
        <v>13</v>
      </c>
      <c r="G67" s="101"/>
      <c r="H67" s="99"/>
      <c r="I67" s="102"/>
      <c r="J67" s="103"/>
    </row>
    <row r="68" spans="1:10" ht="20">
      <c r="A68" s="96" t="str">
        <f>Critères!$A67</f>
        <v>Navigation</v>
      </c>
      <c r="B68" s="98">
        <v>65</v>
      </c>
      <c r="C68" s="98" t="str">
        <f>Critères!B67</f>
        <v>10.1</v>
      </c>
      <c r="D68" s="98" t="str">
        <f>Critères!C67</f>
        <v>A</v>
      </c>
      <c r="E68" s="99" t="str">
        <f>Critères!D67</f>
        <v>Dans chaque écran, l’ordre de tabulation au clavier est-il cohérent ?</v>
      </c>
      <c r="F68" s="100" t="s">
        <v>13</v>
      </c>
      <c r="G68" s="101"/>
      <c r="H68" s="99"/>
      <c r="I68" s="102"/>
      <c r="J68" s="103"/>
    </row>
    <row r="69" spans="1:10" ht="20">
      <c r="A69" s="96" t="str">
        <f>Critères!$A68</f>
        <v>Navigation</v>
      </c>
      <c r="B69" s="98">
        <v>66</v>
      </c>
      <c r="C69" s="98" t="str">
        <f>Critères!B68</f>
        <v>10.2</v>
      </c>
      <c r="D69" s="98" t="str">
        <f>Critères!C68</f>
        <v>A</v>
      </c>
      <c r="E69" s="99" t="str">
        <f>Critères!D68</f>
        <v>Dans chaque écran, l’ordre de restitution par les technologies d’assistance est-il cohérent ?</v>
      </c>
      <c r="F69" s="100" t="s">
        <v>13</v>
      </c>
      <c r="G69" s="101"/>
      <c r="H69" s="99"/>
      <c r="I69" s="102"/>
      <c r="J69" s="103"/>
    </row>
    <row r="70" spans="1:10" ht="20">
      <c r="A70" s="96" t="str">
        <f>Critères!$A69</f>
        <v>Navigation</v>
      </c>
      <c r="B70" s="98">
        <v>67</v>
      </c>
      <c r="C70" s="98" t="str">
        <f>Critères!B69</f>
        <v>10.3</v>
      </c>
      <c r="D70" s="98" t="str">
        <f>Critères!C69</f>
        <v>A</v>
      </c>
      <c r="E70" s="99" t="str">
        <f>Critères!D69</f>
        <v>Dans chaque écran, la navigation ne doit pas contenir de piège au clavier. Cette règle est-elle respectée ?</v>
      </c>
      <c r="F70" s="100" t="s">
        <v>13</v>
      </c>
      <c r="G70" s="101"/>
      <c r="H70" s="99"/>
      <c r="I70" s="102"/>
      <c r="J70" s="103"/>
    </row>
    <row r="71" spans="1:10" ht="30">
      <c r="A71" s="96" t="str">
        <f>Critères!$A70</f>
        <v>Navigation</v>
      </c>
      <c r="B71" s="98">
        <v>68</v>
      </c>
      <c r="C71" s="98" t="str">
        <f>Critères!B70</f>
        <v>10.4</v>
      </c>
      <c r="D71" s="98" t="str">
        <f>Critères!C70</f>
        <v>A</v>
      </c>
      <c r="E71" s="99" t="str">
        <f>Critères!D70</f>
        <v>Dans chaque écran, les raccourcis clavier n’utilisant qu’une seule touche (lettre minuscule ou majuscule, ponctuation, chiffre ou symbole) sont-ils contrôlables par l’utilisateur ?</v>
      </c>
      <c r="F71" s="100" t="s">
        <v>13</v>
      </c>
      <c r="G71" s="101"/>
      <c r="H71" s="99"/>
      <c r="I71" s="102"/>
      <c r="J71" s="103"/>
    </row>
    <row r="72" spans="1:10" ht="20">
      <c r="A72" s="96" t="str">
        <f>Critères!$A71</f>
        <v>Consultation</v>
      </c>
      <c r="B72" s="98">
        <v>69</v>
      </c>
      <c r="C72" s="98" t="str">
        <f>Critères!B71</f>
        <v>11.1</v>
      </c>
      <c r="D72" s="98" t="str">
        <f>Critères!C71</f>
        <v>A</v>
      </c>
      <c r="E72" s="99" t="str">
        <f>Critères!D71</f>
        <v>Pour chaque écran, l’utilisateur a-t-il le contrôle de chaque limite de temps modifiant le contenu (hors cas particuliers) ?</v>
      </c>
      <c r="F72" s="100" t="s">
        <v>13</v>
      </c>
      <c r="G72" s="101"/>
      <c r="H72" s="99"/>
      <c r="I72" s="102"/>
      <c r="J72" s="103"/>
    </row>
    <row r="73" spans="1:10" ht="20">
      <c r="A73" s="96" t="str">
        <f>Critères!$A72</f>
        <v>Consultation</v>
      </c>
      <c r="B73" s="98">
        <v>70</v>
      </c>
      <c r="C73" s="98" t="str">
        <f>Critères!B72</f>
        <v>11.2</v>
      </c>
      <c r="D73" s="98" t="str">
        <f>Critères!C72</f>
        <v>A</v>
      </c>
      <c r="E73" s="99" t="str">
        <f>Critères!D72</f>
        <v>Pour chaque écran, chaque procédé limitant le temps d’une session peut-il être arrêté ou supprimé (hors cas particuliers) ?</v>
      </c>
      <c r="F73" s="100" t="s">
        <v>13</v>
      </c>
      <c r="G73" s="101"/>
      <c r="H73" s="99"/>
      <c r="I73" s="102"/>
      <c r="J73" s="103"/>
    </row>
    <row r="74" spans="1:10" ht="30">
      <c r="A74" s="96" t="str">
        <f>Critères!$A73</f>
        <v>Consultation</v>
      </c>
      <c r="B74" s="98">
        <v>71</v>
      </c>
      <c r="C74" s="98" t="str">
        <f>Critères!B73</f>
        <v>11.3</v>
      </c>
      <c r="D74" s="98" t="str">
        <f>Critères!C73</f>
        <v>A</v>
      </c>
      <c r="E74" s="99" t="str">
        <f>Critères!D73</f>
        <v>Dans chaque écran, chaque document bureautique en téléchargement possède-t-il, si nécessaire, une version accessible (hors cas particuliers) ?</v>
      </c>
      <c r="F74" s="100" t="s">
        <v>13</v>
      </c>
      <c r="G74" s="101"/>
      <c r="H74" s="99"/>
      <c r="I74" s="102"/>
      <c r="J74" s="103"/>
    </row>
    <row r="75" spans="1:10" ht="30">
      <c r="A75" s="96" t="str">
        <f>Critères!$A74</f>
        <v>Consultation</v>
      </c>
      <c r="B75" s="98">
        <v>72</v>
      </c>
      <c r="C75" s="98" t="str">
        <f>Critères!B74</f>
        <v>11.4</v>
      </c>
      <c r="D75" s="98" t="str">
        <f>Critères!C74</f>
        <v>A</v>
      </c>
      <c r="E75" s="99" t="str">
        <f>Critères!D74</f>
        <v>Pour chaque document bureautique ayant une version accessible, cette version offre-t-elle la même information (hors cas particuliers) ?</v>
      </c>
      <c r="F75" s="100" t="s">
        <v>13</v>
      </c>
      <c r="G75" s="101"/>
      <c r="H75" s="99"/>
      <c r="I75" s="102"/>
      <c r="J75" s="103"/>
    </row>
    <row r="76" spans="1:10" ht="20">
      <c r="A76" s="96" t="str">
        <f>Critères!$A75</f>
        <v>Consultation</v>
      </c>
      <c r="B76" s="98">
        <v>73</v>
      </c>
      <c r="C76" s="98" t="str">
        <f>Critères!B75</f>
        <v>11.5</v>
      </c>
      <c r="D76" s="98" t="str">
        <f>Critères!C75</f>
        <v>A</v>
      </c>
      <c r="E76" s="99" t="str">
        <f>Critères!D75</f>
        <v>Dans chaque écran, chaque contenu cryptique (art ASCII, émoticon, syntaxe cryptique) a-t-il une alternative ?</v>
      </c>
      <c r="F76" s="100" t="s">
        <v>13</v>
      </c>
      <c r="G76" s="101"/>
      <c r="H76" s="99"/>
      <c r="I76" s="102"/>
      <c r="J76" s="103"/>
    </row>
    <row r="77" spans="1:10" ht="30">
      <c r="A77" s="96" t="str">
        <f>Critères!$A76</f>
        <v>Consultation</v>
      </c>
      <c r="B77" s="98">
        <v>74</v>
      </c>
      <c r="C77" s="98" t="str">
        <f>Critères!B76</f>
        <v>11.6</v>
      </c>
      <c r="D77" s="98" t="str">
        <f>Critères!C76</f>
        <v>A</v>
      </c>
      <c r="E77" s="99" t="str">
        <f>Critères!D76</f>
        <v>Dans chaque écran, pour chaque contenu cryptique (art ASCII, émoticône, syntaxe cryptique) ayant une alternative, cette alternative est-elle pertinente ?</v>
      </c>
      <c r="F77" s="100" t="s">
        <v>13</v>
      </c>
      <c r="G77" s="101"/>
      <c r="H77" s="99"/>
      <c r="I77" s="102"/>
      <c r="J77" s="103"/>
    </row>
    <row r="78" spans="1:10" ht="20">
      <c r="A78" s="96" t="str">
        <f>Critères!$A77</f>
        <v>Consultation</v>
      </c>
      <c r="B78" s="98">
        <v>75</v>
      </c>
      <c r="C78" s="98" t="str">
        <f>Critères!B77</f>
        <v>11.7</v>
      </c>
      <c r="D78" s="98" t="str">
        <f>Critères!C77</f>
        <v>A</v>
      </c>
      <c r="E78" s="99" t="str">
        <f>Critères!D77</f>
        <v>Dans chaque écran, les changements brusques de luminosité ou les effets de flash sont-ils correctement utilisés ?</v>
      </c>
      <c r="F78" s="100" t="s">
        <v>13</v>
      </c>
      <c r="G78" s="101"/>
      <c r="H78" s="99"/>
      <c r="I78" s="102"/>
      <c r="J78" s="103"/>
    </row>
    <row r="79" spans="1:10" ht="20">
      <c r="A79" s="96" t="str">
        <f>Critères!$A78</f>
        <v>Consultation</v>
      </c>
      <c r="B79" s="98">
        <v>76</v>
      </c>
      <c r="C79" s="98" t="str">
        <f>Critères!B78</f>
        <v>11.8</v>
      </c>
      <c r="D79" s="98" t="str">
        <f>Critères!C78</f>
        <v>A</v>
      </c>
      <c r="E79" s="99" t="str">
        <f>Critères!D78</f>
        <v>Dans chaque écran, chaque contenu en mouvement ou clignotant est-il contrôlable par l’utilisateur ?</v>
      </c>
      <c r="F79" s="100" t="s">
        <v>13</v>
      </c>
      <c r="G79" s="101"/>
      <c r="H79" s="99"/>
      <c r="I79" s="102"/>
      <c r="J79" s="103"/>
    </row>
    <row r="80" spans="1:10" ht="30">
      <c r="A80" s="96" t="str">
        <f>Critères!$A79</f>
        <v>Consultation</v>
      </c>
      <c r="B80" s="98">
        <v>77</v>
      </c>
      <c r="C80" s="98" t="str">
        <f>Critères!B79</f>
        <v>11.9</v>
      </c>
      <c r="D80" s="98" t="str">
        <f>Critères!C79</f>
        <v>AA</v>
      </c>
      <c r="E80" s="99" t="str">
        <f>Critères!D79</f>
        <v>Dans chaque écran, le contenu proposé est-il consultable quelle que soit l’orientation de l’écran (portrait ou paysage) (hors cas particuliers) ?</v>
      </c>
      <c r="F80" s="100" t="s">
        <v>13</v>
      </c>
      <c r="G80" s="101"/>
      <c r="H80" s="99"/>
      <c r="I80" s="102"/>
      <c r="J80" s="103"/>
    </row>
    <row r="81" spans="1:10" ht="30">
      <c r="A81" s="96" t="str">
        <f>Critères!$A80</f>
        <v>Consultation</v>
      </c>
      <c r="B81" s="98">
        <v>78</v>
      </c>
      <c r="C81" s="98" t="str">
        <f>Critères!B80</f>
        <v>11.10</v>
      </c>
      <c r="D81" s="98" t="str">
        <f>Critères!C80</f>
        <v>A</v>
      </c>
      <c r="E81" s="99" t="str">
        <f>Critères!D80</f>
        <v>Dans chaque écran, les fonctionnalités activables au moyen d’un geste complexe sont-elles activables au moyen d’un geste simple (hors cas particuliers) ?</v>
      </c>
      <c r="F81" s="100" t="s">
        <v>13</v>
      </c>
      <c r="G81" s="101"/>
      <c r="H81" s="99"/>
      <c r="I81" s="102"/>
      <c r="J81" s="103"/>
    </row>
    <row r="82" spans="1:10" ht="40">
      <c r="A82" s="96" t="str">
        <f>Critères!$A81</f>
        <v>Consultation</v>
      </c>
      <c r="B82" s="98">
        <v>79</v>
      </c>
      <c r="C82" s="98" t="str">
        <f>Critères!B81</f>
        <v>11.11</v>
      </c>
      <c r="D82" s="98" t="str">
        <f>Critères!C81</f>
        <v>A</v>
      </c>
      <c r="E82" s="99" t="str">
        <f>Critères!D81</f>
        <v>Dans chaque écran, les fonctionnalités activables par la réalisation d’actions simultanées sont-elles activables au moyen d’une action unique. Cette règle est-elle respectée (hors cas particuliers) ?</v>
      </c>
      <c r="F82" s="100" t="s">
        <v>13</v>
      </c>
      <c r="G82" s="101"/>
      <c r="H82" s="99"/>
      <c r="I82" s="102"/>
      <c r="J82" s="103"/>
    </row>
    <row r="83" spans="1:10" ht="30">
      <c r="A83" s="96" t="str">
        <f>Critères!$A82</f>
        <v>Consultation</v>
      </c>
      <c r="B83" s="98">
        <v>80</v>
      </c>
      <c r="C83" s="98" t="str">
        <f>Critères!B82</f>
        <v>11.12</v>
      </c>
      <c r="D83" s="98" t="str">
        <f>Critères!C82</f>
        <v>A</v>
      </c>
      <c r="E83" s="99" t="str">
        <f>Critères!D82</f>
        <v>Dans chaque écran, les actions déclenchées au moyen d’un dispositif de pointage sur un point unique de l’écran peuvent-elles faire l’objet d’une annulation (hors cas particuliers) ?</v>
      </c>
      <c r="F83" s="100" t="s">
        <v>13</v>
      </c>
      <c r="G83" s="101"/>
      <c r="H83" s="99"/>
      <c r="I83" s="102"/>
      <c r="J83" s="103"/>
    </row>
    <row r="84" spans="1:10" ht="30">
      <c r="A84" s="96" t="str">
        <f>Critères!$A83</f>
        <v>Consultation</v>
      </c>
      <c r="B84" s="98">
        <v>81</v>
      </c>
      <c r="C84" s="98" t="str">
        <f>Critères!B83</f>
        <v>11.13</v>
      </c>
      <c r="D84" s="98" t="str">
        <f>Critères!C83</f>
        <v>A</v>
      </c>
      <c r="E84" s="99" t="str">
        <f>Critères!D83</f>
        <v>Dans chaque écran, les fonctionnalités qui impliquent un mouvement de l’appareil ou vers l’appareil peuvent-elles être satisfaites de manière alternative (hors cas particuliers) ?</v>
      </c>
      <c r="F84" s="100" t="s">
        <v>13</v>
      </c>
      <c r="G84" s="101"/>
      <c r="H84" s="99"/>
      <c r="I84" s="102"/>
      <c r="J84" s="103"/>
    </row>
    <row r="85" spans="1:10" ht="40">
      <c r="A85" s="96" t="str">
        <f>Critères!$A84</f>
        <v>Consultation</v>
      </c>
      <c r="B85" s="98">
        <v>82</v>
      </c>
      <c r="C85" s="98" t="str">
        <f>Critères!B84</f>
        <v>11.14</v>
      </c>
      <c r="D85" s="98" t="str">
        <f>Critères!C84</f>
        <v>AA</v>
      </c>
      <c r="E85" s="99" t="str">
        <f>Critères!D84</f>
        <v>Pour chaque fonctionnalité de conversion d’un document, les informations relatives à l’accessibilité disponibles dans le document source sont-elles conservées dans le document de destination (hors cas particuliers) ?</v>
      </c>
      <c r="F85" s="100" t="s">
        <v>13</v>
      </c>
      <c r="G85" s="101"/>
      <c r="H85" s="99"/>
      <c r="I85" s="102"/>
      <c r="J85" s="103"/>
    </row>
    <row r="86" spans="1:10" ht="30">
      <c r="A86" s="96" t="str">
        <f>Critères!$A85</f>
        <v>Consultation</v>
      </c>
      <c r="B86" s="98">
        <v>83</v>
      </c>
      <c r="C86" s="98" t="str">
        <f>Critères!B85</f>
        <v>11.15</v>
      </c>
      <c r="D86" s="98" t="str">
        <f>Critères!C85</f>
        <v>A</v>
      </c>
      <c r="E86" s="99" t="str">
        <f>Critères!D85</f>
        <v>Chaque fonctionnalité d’identification ou de contrôle qui repose sur l’utilisation de caractéristiques biologiques de l’utilisateur dispose-t-elle d’une méthode alternative ?</v>
      </c>
      <c r="F86" s="100" t="s">
        <v>13</v>
      </c>
      <c r="G86" s="101"/>
      <c r="H86" s="99"/>
      <c r="I86" s="102"/>
      <c r="J86" s="103"/>
    </row>
    <row r="87" spans="1:10" ht="30">
      <c r="A87" s="96" t="str">
        <f>Critères!$A86</f>
        <v>Consultation</v>
      </c>
      <c r="B87" s="98">
        <v>84</v>
      </c>
      <c r="C87" s="98" t="str">
        <f>Critères!B86</f>
        <v>11.16</v>
      </c>
      <c r="D87" s="98" t="str">
        <f>Critères!C86</f>
        <v>A</v>
      </c>
      <c r="E87" s="99" t="str">
        <f>Critères!D86</f>
        <v>Pour chaque application qui intègre une fonctionnalité de répétition des touches, la répétition est-elle ajustable (hors cas particuliers) ?</v>
      </c>
      <c r="F87" s="100" t="s">
        <v>13</v>
      </c>
      <c r="G87" s="101"/>
      <c r="H87" s="99"/>
      <c r="I87" s="102"/>
      <c r="J87" s="103"/>
    </row>
    <row r="88" spans="1:10" ht="30">
      <c r="A88" s="96" t="str">
        <f>Critères!$A87</f>
        <v>Documentation et fonctionnalités d'accessibilité</v>
      </c>
      <c r="B88" s="98">
        <v>85</v>
      </c>
      <c r="C88" s="98" t="str">
        <f>Critères!B87</f>
        <v>12.1</v>
      </c>
      <c r="D88" s="98" t="str">
        <f>Critères!C87</f>
        <v>AA</v>
      </c>
      <c r="E88" s="99" t="str">
        <f>Critères!D87</f>
        <v>La documentation de l’application décrit-elle les fonctionnalités d’accessibilité disponibles et les informations relatives à la compatibilité avec l’accessibilité ?</v>
      </c>
      <c r="F88" s="100" t="s">
        <v>13</v>
      </c>
      <c r="G88" s="101"/>
      <c r="H88" s="99"/>
      <c r="I88" s="102"/>
      <c r="J88" s="103"/>
    </row>
    <row r="89" spans="1:10" ht="40">
      <c r="A89" s="96" t="str">
        <f>Critères!$A88</f>
        <v>Documentation et fonctionnalités d'accessibilité</v>
      </c>
      <c r="B89" s="98">
        <v>86</v>
      </c>
      <c r="C89" s="98" t="str">
        <f>Critères!B88</f>
        <v>12.2</v>
      </c>
      <c r="D89" s="98" t="str">
        <f>Critères!C88</f>
        <v>A</v>
      </c>
      <c r="E89" s="99" t="str">
        <f>Critères!D88</f>
        <v>Pour chaque fonctionnalité d’accessibilité décrite dans la documentation, le mécanisme qui permet de l’activer répond aux besoins d’accessibilité des utilisateurs concernés. Cette règle est-elle respectée (hors cas particuliers) ?</v>
      </c>
      <c r="F89" s="100" t="s">
        <v>13</v>
      </c>
      <c r="G89" s="101"/>
      <c r="H89" s="99"/>
      <c r="I89" s="102"/>
      <c r="J89" s="103"/>
    </row>
    <row r="90" spans="1:10" ht="30">
      <c r="A90" s="96" t="str">
        <f>Critères!$A89</f>
        <v>Documentation et fonctionnalités d'accessibilité</v>
      </c>
      <c r="B90" s="98">
        <v>87</v>
      </c>
      <c r="C90" s="98" t="str">
        <f>Critères!B89</f>
        <v>12.3</v>
      </c>
      <c r="D90" s="98" t="str">
        <f>Critères!C89</f>
        <v>A</v>
      </c>
      <c r="E90" s="99" t="str">
        <f>Critères!D89</f>
        <v>L’application ne perturbe pas les fonctionnalités d’accessibilité de la plateforme. Cette règle est-elle respectée ?</v>
      </c>
      <c r="F90" s="100" t="s">
        <v>13</v>
      </c>
      <c r="G90" s="101"/>
      <c r="H90" s="99"/>
      <c r="I90" s="102"/>
      <c r="J90" s="103"/>
    </row>
    <row r="91" spans="1:10" ht="30">
      <c r="A91" s="96" t="str">
        <f>Critères!$A90</f>
        <v>Documentation et fonctionnalités d'accessibilité</v>
      </c>
      <c r="B91" s="98">
        <v>88</v>
      </c>
      <c r="C91" s="98" t="str">
        <f>Critères!B90</f>
        <v>12.4</v>
      </c>
      <c r="D91" s="98" t="str">
        <f>Critères!C90</f>
        <v>A</v>
      </c>
      <c r="E91" s="99" t="str">
        <f>Critères!D90</f>
        <v>La documentation de l’application est-elle conforme aux règles d’accessibilité numérique ?</v>
      </c>
      <c r="F91" s="100" t="s">
        <v>13</v>
      </c>
      <c r="G91" s="101"/>
      <c r="H91" s="99"/>
      <c r="I91" s="102"/>
      <c r="J91" s="103"/>
    </row>
    <row r="92" spans="1:10" ht="30">
      <c r="A92" s="96" t="str">
        <f>Critères!$A91</f>
        <v>Outils d'édition</v>
      </c>
      <c r="B92" s="98">
        <v>89</v>
      </c>
      <c r="C92" s="98" t="str">
        <f>Critères!B91</f>
        <v>13.1</v>
      </c>
      <c r="D92" s="98" t="str">
        <f>Critères!C91</f>
        <v>A</v>
      </c>
      <c r="E92" s="99" t="str">
        <f>Critères!D91</f>
        <v>Chaque outil d’édition permet-il de définir les informations d’accessibilité nécessaires pour créer un contenu conforme aux règles d’accessibilité numérique ?</v>
      </c>
      <c r="F92" s="100" t="s">
        <v>13</v>
      </c>
      <c r="G92" s="101"/>
      <c r="H92" s="99"/>
      <c r="I92" s="102"/>
      <c r="J92" s="103"/>
    </row>
    <row r="93" spans="1:10" ht="30">
      <c r="A93" s="96" t="str">
        <f>Critères!$A92</f>
        <v>Outils d'édition</v>
      </c>
      <c r="B93" s="98">
        <v>90</v>
      </c>
      <c r="C93" s="98" t="str">
        <f>Critères!B92</f>
        <v>13.2</v>
      </c>
      <c r="D93" s="98" t="str">
        <f>Critères!C92</f>
        <v>A</v>
      </c>
      <c r="E93" s="99" t="str">
        <f>Critères!D92</f>
        <v>Chaque outil d’édition met-il à disposition des aides à la création de contenus conformes aux règles d’accessibilité numérique ?</v>
      </c>
      <c r="F93" s="100" t="s">
        <v>13</v>
      </c>
      <c r="G93" s="101"/>
      <c r="H93" s="99"/>
      <c r="I93" s="102"/>
      <c r="J93" s="103"/>
    </row>
    <row r="94" spans="1:10" ht="30">
      <c r="A94" s="96" t="str">
        <f>Critères!$A93</f>
        <v>Outils d'édition</v>
      </c>
      <c r="B94" s="98">
        <v>91</v>
      </c>
      <c r="C94" s="98" t="str">
        <f>Critères!B93</f>
        <v>13.3</v>
      </c>
      <c r="D94" s="98" t="str">
        <f>Critères!C93</f>
        <v>A</v>
      </c>
      <c r="E94" s="99" t="str">
        <f>Critères!D93</f>
        <v>Le contenu généré par chaque transformation des contenus est-il conforme aux règles d’accessibilité numérique (hors cas particuliers) ?</v>
      </c>
      <c r="F94" s="100" t="s">
        <v>13</v>
      </c>
      <c r="G94" s="101"/>
      <c r="H94" s="99"/>
      <c r="I94" s="102"/>
      <c r="J94" s="103"/>
    </row>
    <row r="95" spans="1:10" ht="30">
      <c r="A95" s="96" t="str">
        <f>Critères!$A94</f>
        <v>Outils d'édition</v>
      </c>
      <c r="B95" s="98">
        <v>92</v>
      </c>
      <c r="C95" s="98" t="str">
        <f>Critères!B94</f>
        <v>13.4</v>
      </c>
      <c r="D95" s="98" t="str">
        <f>Critères!C94</f>
        <v>AA</v>
      </c>
      <c r="E95" s="99" t="str">
        <f>Critères!D94</f>
        <v>Pour chaque erreur d’accessibilité relevée par un test d’accessibilité automatique ou semi-automatique, l’outil d’édition fournit-il des suggestions de réparation ?</v>
      </c>
      <c r="F95" s="100" t="s">
        <v>13</v>
      </c>
      <c r="G95" s="101"/>
      <c r="H95" s="99"/>
      <c r="I95" s="102"/>
      <c r="J95" s="103"/>
    </row>
    <row r="96" spans="1:10" ht="30">
      <c r="A96" s="96" t="str">
        <f>Critères!$A95</f>
        <v>Outils d'édition</v>
      </c>
      <c r="B96" s="98">
        <v>93</v>
      </c>
      <c r="C96" s="98" t="str">
        <f>Critères!B95</f>
        <v>13.5</v>
      </c>
      <c r="D96" s="98" t="str">
        <f>Critères!C95</f>
        <v>A</v>
      </c>
      <c r="E96" s="99" t="str">
        <f>Critères!D95</f>
        <v>Pour chaque ensemble de gabarits, un gabarit au moins permet de répondre aux règles d’accessibilité numérique. Cette règle est-elle respectée ?</v>
      </c>
      <c r="F96" s="100" t="s">
        <v>13</v>
      </c>
      <c r="G96" s="101"/>
      <c r="H96" s="99"/>
      <c r="I96" s="102"/>
      <c r="J96" s="103"/>
    </row>
    <row r="97" spans="1:10" ht="20">
      <c r="A97" s="96" t="str">
        <f>Critères!$A96</f>
        <v>Outils d'édition</v>
      </c>
      <c r="B97" s="98">
        <v>94</v>
      </c>
      <c r="C97" s="98" t="str">
        <f>Critères!B96</f>
        <v>13.6</v>
      </c>
      <c r="D97" s="98" t="str">
        <f>Critères!C96</f>
        <v>A</v>
      </c>
      <c r="E97" s="99" t="str">
        <f>Critères!D96</f>
        <v>Chaque gabarit qui permet de répondre aux règles d’accessibilité numérique est-il clairement identifiable ?</v>
      </c>
      <c r="F97" s="100" t="s">
        <v>13</v>
      </c>
      <c r="G97" s="101"/>
      <c r="H97" s="99"/>
      <c r="I97" s="102"/>
      <c r="J97" s="103"/>
    </row>
    <row r="98" spans="1:10" ht="30">
      <c r="A98" s="96" t="str">
        <f>Critères!$A97</f>
        <v>Services d'assistance</v>
      </c>
      <c r="B98" s="98">
        <v>95</v>
      </c>
      <c r="C98" s="98" t="str">
        <f>Critères!B97</f>
        <v>14.1</v>
      </c>
      <c r="D98" s="98" t="str">
        <f>Critères!C97</f>
        <v>AA</v>
      </c>
      <c r="E98" s="99" t="str">
        <f>Critères!D97</f>
        <v>Chaque service d’assistance fournit-il des informations relatives aux fonctionnalités d’accessibilité et à la compatibilité avec l’accessibilité, décrites dans la documentation ?</v>
      </c>
      <c r="F98" s="100" t="s">
        <v>13</v>
      </c>
      <c r="G98" s="101"/>
      <c r="H98" s="99"/>
      <c r="I98" s="102"/>
      <c r="J98" s="103"/>
    </row>
    <row r="99" spans="1:10" ht="30">
      <c r="A99" s="96" t="str">
        <f>Critères!$A98</f>
        <v>Services d'assistance</v>
      </c>
      <c r="B99" s="98">
        <v>96</v>
      </c>
      <c r="C99" s="98" t="str">
        <f>Critères!B98</f>
        <v>14.2</v>
      </c>
      <c r="D99" s="98" t="str">
        <f>Critères!C98</f>
        <v>A</v>
      </c>
      <c r="E99" s="99" t="str">
        <f>Critères!D98</f>
        <v>Le service d’assistance répond aux besoins de communication des personnes handicapées directement ou par l’intermédiaire d’un service de relais. Cette règle est-elle respectée ?</v>
      </c>
      <c r="F99" s="100" t="s">
        <v>13</v>
      </c>
      <c r="G99" s="101"/>
      <c r="H99" s="99"/>
      <c r="I99" s="102"/>
      <c r="J99" s="103"/>
    </row>
    <row r="100" spans="1:10" ht="20">
      <c r="A100" s="96" t="str">
        <f>Critères!$A99</f>
        <v>Services d'assistance</v>
      </c>
      <c r="B100" s="98">
        <v>97</v>
      </c>
      <c r="C100" s="98" t="str">
        <f>Critères!B99</f>
        <v>14.3</v>
      </c>
      <c r="D100" s="98" t="str">
        <f>Critères!C99</f>
        <v>A</v>
      </c>
      <c r="E100" s="99" t="str">
        <f>Critères!D99</f>
        <v>La documentation fournie par le service d’assistance est-elle conforme aux règles d’accessibilité numérique ?</v>
      </c>
      <c r="F100" s="100" t="s">
        <v>13</v>
      </c>
      <c r="G100" s="101"/>
      <c r="H100" s="99"/>
      <c r="I100" s="102"/>
      <c r="J100" s="103"/>
    </row>
    <row r="101" spans="1:10" ht="40">
      <c r="A101" s="96" t="str">
        <f>Critères!$A100</f>
        <v>Communication en temps réel</v>
      </c>
      <c r="B101" s="98">
        <v>98</v>
      </c>
      <c r="C101" s="98" t="str">
        <f>Critères!B100</f>
        <v>15.1</v>
      </c>
      <c r="D101" s="98" t="str">
        <f>Critères!C100</f>
        <v>A</v>
      </c>
      <c r="E101" s="99" t="str">
        <f>Critères!D100</f>
        <v>Pour chaque application de communication orale bidirectionnelle, l’application est-elle capable d’encoder et de décoder cette communication avec une gamme de fréquences dont la limite supérieure est de 7 000 Hz au moins ?</v>
      </c>
      <c r="F101" s="100" t="s">
        <v>13</v>
      </c>
      <c r="G101" s="101"/>
      <c r="H101" s="99"/>
      <c r="I101" s="102"/>
      <c r="J101" s="103"/>
    </row>
    <row r="102" spans="1:10" ht="30">
      <c r="A102" s="96" t="str">
        <f>Critères!$A101</f>
        <v>Communication en temps réel</v>
      </c>
      <c r="B102" s="98">
        <v>99</v>
      </c>
      <c r="C102" s="98" t="str">
        <f>Critères!B101</f>
        <v>15.2</v>
      </c>
      <c r="D102" s="98" t="str">
        <f>Critères!C101</f>
        <v>A</v>
      </c>
      <c r="E102" s="99" t="str">
        <f>Critères!D101</f>
        <v>Chaque application qui permet une communication orale bidirectionnelle dispose-t-elle d’une fonctionnalité de communication écrite en temps réel ?</v>
      </c>
      <c r="F102" s="100" t="s">
        <v>13</v>
      </c>
      <c r="G102" s="101"/>
      <c r="H102" s="99"/>
      <c r="I102" s="102"/>
      <c r="J102" s="103"/>
    </row>
    <row r="103" spans="1:10" ht="30">
      <c r="A103" s="96" t="str">
        <f>Critères!$A102</f>
        <v>Communication en temps réel</v>
      </c>
      <c r="B103" s="98">
        <v>100</v>
      </c>
      <c r="C103" s="98" t="str">
        <f>Critères!B102</f>
        <v>15.3</v>
      </c>
      <c r="D103" s="98" t="str">
        <f>Critères!C102</f>
        <v>A</v>
      </c>
      <c r="E103" s="99" t="str">
        <f>Critères!D102</f>
        <v>Pour chaque application qui permet une communication orale bidirectionnelle et écrite en temps réel, les deux modes sont-ils utilisables simultanément ?</v>
      </c>
      <c r="F103" s="100" t="s">
        <v>13</v>
      </c>
      <c r="G103" s="101"/>
      <c r="H103" s="99"/>
      <c r="I103" s="102"/>
      <c r="J103" s="103"/>
    </row>
    <row r="104" spans="1:10" ht="30">
      <c r="A104" s="96" t="str">
        <f>Critères!$A103</f>
        <v>Communication en temps réel</v>
      </c>
      <c r="B104" s="98">
        <v>101</v>
      </c>
      <c r="C104" s="98" t="str">
        <f>Critères!B103</f>
        <v>15.4</v>
      </c>
      <c r="D104" s="98" t="str">
        <f>Critères!C103</f>
        <v>A</v>
      </c>
      <c r="E104" s="99" t="str">
        <f>Critères!D103</f>
        <v>Pour chaque fonctionnalité de communication écrite en temps réel, les messages peuvent-ils être identifiés (hors cas particuliers) ?</v>
      </c>
      <c r="F104" s="100" t="s">
        <v>13</v>
      </c>
      <c r="G104" s="101"/>
      <c r="H104" s="99"/>
      <c r="I104" s="102"/>
      <c r="J104" s="103"/>
    </row>
    <row r="105" spans="1:10" ht="30">
      <c r="A105" s="96" t="str">
        <f>Critères!$A104</f>
        <v>Communication en temps réel</v>
      </c>
      <c r="B105" s="98">
        <v>102</v>
      </c>
      <c r="C105" s="98" t="str">
        <f>Critères!B104</f>
        <v>15.5</v>
      </c>
      <c r="D105" s="98" t="str">
        <f>Critères!C104</f>
        <v>A</v>
      </c>
      <c r="E105" s="99" t="str">
        <f>Critères!D104</f>
        <v>Pour chaque application de communication orale bidirectionnelle, un indicateur visuel de l’activité orale est-il présent ?</v>
      </c>
      <c r="F105" s="100" t="s">
        <v>13</v>
      </c>
      <c r="G105" s="101"/>
      <c r="H105" s="99"/>
      <c r="I105" s="102"/>
      <c r="J105" s="103"/>
    </row>
    <row r="106" spans="1:10" ht="40">
      <c r="A106" s="96" t="str">
        <f>Critères!$A105</f>
        <v>Communication en temps réel</v>
      </c>
      <c r="B106" s="98">
        <v>103</v>
      </c>
      <c r="C106" s="98" t="str">
        <f>Critères!B105</f>
        <v>15.6</v>
      </c>
      <c r="D106" s="98" t="str">
        <f>Critères!C105</f>
        <v>A</v>
      </c>
      <c r="E106" s="99" t="str">
        <f>Critères!D105</f>
        <v>Chaque application de communication écrite en temps réel qui peut interagir avec d’autres applications de communication écrite en temps réel respecte-t-elle les règles d’interopérabilité en vigueur ?</v>
      </c>
      <c r="F106" s="100" t="s">
        <v>13</v>
      </c>
      <c r="G106" s="101"/>
      <c r="H106" s="99"/>
      <c r="I106" s="102"/>
      <c r="J106" s="103"/>
    </row>
    <row r="107" spans="1:10" ht="30">
      <c r="A107" s="96" t="str">
        <f>Critères!$A106</f>
        <v>Communication en temps réel</v>
      </c>
      <c r="B107" s="98">
        <v>104</v>
      </c>
      <c r="C107" s="98" t="str">
        <f>Critères!B106</f>
        <v>15.7</v>
      </c>
      <c r="D107" s="98" t="str">
        <f>Critères!C106</f>
        <v>AA</v>
      </c>
      <c r="E107" s="99" t="str">
        <f>Critères!D106</f>
        <v>Pour chaque application qui permet une communication écrite en temps réel, le délai de transmission de chaque unité de saisie est de 500ms ou moins. Cette règle est-elle respectée ?</v>
      </c>
      <c r="F107" s="100" t="s">
        <v>13</v>
      </c>
      <c r="G107" s="101"/>
      <c r="H107" s="99"/>
      <c r="I107" s="102"/>
      <c r="J107" s="103"/>
    </row>
    <row r="108" spans="1:10" ht="20">
      <c r="A108" s="96" t="str">
        <f>Critères!$A107</f>
        <v>Communication en temps réel</v>
      </c>
      <c r="B108" s="98">
        <v>105</v>
      </c>
      <c r="C108" s="98" t="str">
        <f>Critères!B107</f>
        <v>15.8</v>
      </c>
      <c r="D108" s="98" t="str">
        <f>Critères!C107</f>
        <v>A</v>
      </c>
      <c r="E108" s="99" t="str">
        <f>Critères!D107</f>
        <v>Pour chaque application de télécommunication, l’identification de l’interlocuteur qui initie un appel est-elle accessible ?</v>
      </c>
      <c r="F108" s="100" t="s">
        <v>13</v>
      </c>
      <c r="G108" s="101"/>
      <c r="H108" s="99"/>
      <c r="I108" s="102"/>
      <c r="J108" s="103"/>
    </row>
    <row r="109" spans="1:10" ht="40">
      <c r="A109" s="96" t="str">
        <f>Critères!$A108</f>
        <v>Communication en temps réel</v>
      </c>
      <c r="B109" s="98">
        <v>106</v>
      </c>
      <c r="C109" s="98" t="str">
        <f>Critères!B108</f>
        <v>15.9</v>
      </c>
      <c r="D109" s="98" t="str">
        <f>Critères!C108</f>
        <v>A</v>
      </c>
      <c r="E109" s="99" t="str">
        <f>Critères!D108</f>
        <v>Pour chaque application de communication orale bidirectionnelle qui permet d’identifier l’activité d’un interlocuteur oralisant, il est possible d’identifier l’activité d’un interlocuteur signant. Cette règle est-elle respectée ?</v>
      </c>
      <c r="F109" s="100" t="s">
        <v>13</v>
      </c>
      <c r="G109" s="110"/>
      <c r="H109" s="111"/>
      <c r="I109" s="112"/>
      <c r="J109" s="113"/>
    </row>
    <row r="110" spans="1:10" ht="30">
      <c r="A110" s="96" t="str">
        <f>Critères!$A109</f>
        <v>Communication en temps réel</v>
      </c>
      <c r="B110" s="98">
        <v>107</v>
      </c>
      <c r="C110" s="98" t="str">
        <f>Critères!B109</f>
        <v>15.10</v>
      </c>
      <c r="D110" s="98" t="str">
        <f>Critères!C109</f>
        <v>A</v>
      </c>
      <c r="E110" s="99" t="str">
        <f>Critères!D109</f>
        <v>Pour chaque application de communication orale bidirectionnelle qui dispose de fonctionnalités vocales, celles-ci sont-elles utilisables sans la nécessité d’écouter ou parler ?</v>
      </c>
      <c r="F110" s="109" t="s">
        <v>13</v>
      </c>
      <c r="G110" s="110"/>
      <c r="H110" s="113"/>
      <c r="I110" s="113"/>
      <c r="J110" s="113"/>
    </row>
    <row r="111" spans="1:10" ht="30">
      <c r="A111" s="96" t="str">
        <f>Critères!$A110</f>
        <v>Communication en temps réel</v>
      </c>
      <c r="B111" s="98">
        <v>109</v>
      </c>
      <c r="C111" s="98" t="str">
        <f>Critères!B110</f>
        <v>15.11</v>
      </c>
      <c r="D111" s="98" t="str">
        <f>Critères!C110</f>
        <v>AA</v>
      </c>
      <c r="E111" s="99" t="str">
        <f>Critères!D110</f>
        <v>Pour chaque application de communication orale bidirectionnelle qui dispose d’une vidéo en temps réel, la qualité de la vidéo est-elle suffisante ?</v>
      </c>
      <c r="F111" s="109" t="s">
        <v>13</v>
      </c>
      <c r="G111" s="101"/>
      <c r="H111" s="103"/>
      <c r="I111" s="103"/>
      <c r="J111" s="103"/>
    </row>
  </sheetData>
  <autoFilter ref="A3:M157" xr:uid="{00000000-0009-0000-0000-000004000000}"/>
  <mergeCells count="4">
    <mergeCell ref="A1:D1"/>
    <mergeCell ref="A2:D2"/>
    <mergeCell ref="E1:I1"/>
    <mergeCell ref="E2:I2"/>
  </mergeCells>
  <conditionalFormatting sqref="F4:F111">
    <cfRule type="cellIs" dxfId="47" priority="3" operator="equal">
      <formula>"c"</formula>
    </cfRule>
    <cfRule type="cellIs" dxfId="46" priority="4" operator="equal">
      <formula>"nc"</formula>
    </cfRule>
    <cfRule type="cellIs" dxfId="45" priority="5" operator="equal">
      <formula>"na"</formula>
    </cfRule>
    <cfRule type="cellIs" dxfId="44" priority="6" operator="equal">
      <formula>"nt"</formula>
    </cfRule>
  </conditionalFormatting>
  <conditionalFormatting sqref="G4:G111">
    <cfRule type="cellIs" dxfId="43" priority="1" operator="equal">
      <formula>"D"</formula>
    </cfRule>
    <cfRule type="cellIs" dxfId="42" priority="2" operator="equal">
      <formula>"E"</formula>
    </cfRule>
  </conditionalFormatting>
  <pageMargins left="0.7" right="0.7" top="0.75" bottom="0.75" header="0.3" footer="0.3"/>
  <pageSetup paperSize="9" orientation="landscape" horizontalDpi="4294967293" verticalDpi="4294967293" r:id="rId1"/>
  <extLst>
    <ext xmlns:x14="http://schemas.microsoft.com/office/spreadsheetml/2009/9/main" uri="{CCE6A557-97BC-4b89-ADB6-D9C93CAAB3DF}">
      <x14:dataValidations xmlns:xm="http://schemas.microsoft.com/office/excel/2006/main" count="1">
        <x14:dataValidation type="list" allowBlank="1" showInputMessage="1" showErrorMessage="1" xr:uid="{A520A357-4C83-1540-A34D-814C6A4EF29C}">
          <x14:formula1>
            <xm:f>BaseDeCalcul!$AH$7:$AH$10</xm:f>
          </x14:formula1>
          <xm:sqref>F4:F111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32"/>
  <sheetViews>
    <sheetView workbookViewId="0">
      <selection activeCell="B4" sqref="B4:D4"/>
    </sheetView>
  </sheetViews>
  <sheetFormatPr defaultColWidth="8.453125" defaultRowHeight="14.5"/>
  <cols>
    <col min="1" max="1" width="19.26953125" style="12" customWidth="1"/>
    <col min="2" max="2" width="29.7265625" style="12" customWidth="1"/>
    <col min="3" max="3" width="54.26953125" style="47" customWidth="1"/>
    <col min="4" max="4" width="30.7265625" style="12" customWidth="1"/>
    <col min="5" max="16384" width="8.453125" style="12"/>
  </cols>
  <sheetData>
    <row r="1" spans="1:4" ht="35.15" customHeight="1">
      <c r="A1" s="130" t="s">
        <v>45</v>
      </c>
      <c r="B1" s="130"/>
      <c r="C1" s="130"/>
      <c r="D1" s="130"/>
    </row>
    <row r="2" spans="1:4" ht="15" customHeight="1">
      <c r="A2" s="131" t="s">
        <v>0</v>
      </c>
      <c r="B2" s="131"/>
      <c r="C2" s="131"/>
      <c r="D2" s="131"/>
    </row>
    <row r="3" spans="1:4">
      <c r="A3" s="42" t="s">
        <v>1</v>
      </c>
      <c r="B3" s="132" t="s">
        <v>330</v>
      </c>
      <c r="C3" s="133"/>
      <c r="D3" s="134"/>
    </row>
    <row r="4" spans="1:4">
      <c r="A4" s="42" t="s">
        <v>325</v>
      </c>
      <c r="B4" s="135"/>
      <c r="C4" s="133"/>
      <c r="D4" s="134"/>
    </row>
    <row r="5" spans="1:4">
      <c r="A5" s="42" t="s">
        <v>2</v>
      </c>
      <c r="B5" s="135"/>
      <c r="C5" s="133"/>
      <c r="D5" s="134"/>
    </row>
    <row r="6" spans="1:4">
      <c r="A6" s="42" t="s">
        <v>49</v>
      </c>
      <c r="B6" s="135"/>
      <c r="C6" s="133"/>
      <c r="D6" s="134"/>
    </row>
    <row r="7" spans="1:4">
      <c r="A7" s="42" t="s">
        <v>326</v>
      </c>
      <c r="B7" s="135" t="s">
        <v>329</v>
      </c>
      <c r="C7" s="133"/>
      <c r="D7" s="134"/>
    </row>
    <row r="8" spans="1:4">
      <c r="A8" s="42" t="s">
        <v>327</v>
      </c>
      <c r="B8" s="135">
        <v>1.1000000000000001</v>
      </c>
      <c r="C8" s="133"/>
      <c r="D8" s="134"/>
    </row>
    <row r="9" spans="1:4">
      <c r="A9" s="42" t="s">
        <v>328</v>
      </c>
      <c r="B9" s="135"/>
      <c r="C9" s="133"/>
      <c r="D9" s="134"/>
    </row>
    <row r="10" spans="1:4">
      <c r="A10" s="42" t="s">
        <v>28</v>
      </c>
      <c r="B10" s="135" t="s">
        <v>5</v>
      </c>
      <c r="C10" s="133"/>
      <c r="D10" s="134"/>
    </row>
    <row r="11" spans="1:4">
      <c r="A11" s="43"/>
      <c r="B11" s="129"/>
      <c r="C11" s="129"/>
    </row>
    <row r="12" spans="1:4">
      <c r="A12" s="44" t="s">
        <v>46</v>
      </c>
      <c r="B12" s="44" t="s">
        <v>47</v>
      </c>
      <c r="C12" s="44" t="s">
        <v>48</v>
      </c>
      <c r="D12" s="44" t="s">
        <v>30</v>
      </c>
    </row>
    <row r="13" spans="1:4">
      <c r="A13" s="16" t="s">
        <v>89</v>
      </c>
      <c r="B13" s="45" t="s">
        <v>89</v>
      </c>
      <c r="C13" s="45" t="s">
        <v>285</v>
      </c>
      <c r="D13" s="45"/>
    </row>
    <row r="14" spans="1:4">
      <c r="A14" s="16" t="s">
        <v>90</v>
      </c>
      <c r="B14" s="45" t="s">
        <v>90</v>
      </c>
      <c r="C14" s="45"/>
      <c r="D14" s="45"/>
    </row>
    <row r="15" spans="1:4">
      <c r="A15" s="16" t="s">
        <v>91</v>
      </c>
      <c r="B15" s="45" t="s">
        <v>91</v>
      </c>
      <c r="C15" s="45"/>
      <c r="D15" s="45"/>
    </row>
    <row r="16" spans="1:4">
      <c r="A16" s="16" t="s">
        <v>92</v>
      </c>
      <c r="B16" s="45" t="s">
        <v>92</v>
      </c>
      <c r="C16" s="45"/>
      <c r="D16" s="45"/>
    </row>
    <row r="17" spans="1:4">
      <c r="A17" s="16" t="s">
        <v>93</v>
      </c>
      <c r="B17" s="45" t="s">
        <v>93</v>
      </c>
      <c r="C17" s="45"/>
      <c r="D17" s="45"/>
    </row>
    <row r="18" spans="1:4">
      <c r="A18" s="16" t="s">
        <v>94</v>
      </c>
      <c r="B18" s="45" t="s">
        <v>94</v>
      </c>
      <c r="C18" s="45"/>
      <c r="D18" s="45"/>
    </row>
    <row r="19" spans="1:4">
      <c r="A19" s="16" t="s">
        <v>95</v>
      </c>
      <c r="B19" s="45" t="s">
        <v>95</v>
      </c>
      <c r="C19" s="45"/>
      <c r="D19" s="46"/>
    </row>
    <row r="20" spans="1:4">
      <c r="A20" s="16" t="s">
        <v>96</v>
      </c>
      <c r="B20" s="45" t="s">
        <v>96</v>
      </c>
      <c r="C20" s="45"/>
      <c r="D20" s="46"/>
    </row>
    <row r="21" spans="1:4">
      <c r="A21" s="16" t="s">
        <v>97</v>
      </c>
      <c r="B21" s="45" t="s">
        <v>97</v>
      </c>
      <c r="C21" s="45"/>
      <c r="D21" s="46"/>
    </row>
    <row r="22" spans="1:4">
      <c r="A22" s="16" t="s">
        <v>98</v>
      </c>
      <c r="B22" s="45" t="s">
        <v>98</v>
      </c>
      <c r="C22" s="45"/>
      <c r="D22" s="46"/>
    </row>
    <row r="23" spans="1:4">
      <c r="A23" s="16" t="s">
        <v>99</v>
      </c>
      <c r="B23" s="45" t="s">
        <v>99</v>
      </c>
      <c r="C23" s="45"/>
      <c r="D23" s="46"/>
    </row>
    <row r="24" spans="1:4">
      <c r="A24" s="16" t="s">
        <v>100</v>
      </c>
      <c r="B24" s="45" t="s">
        <v>100</v>
      </c>
      <c r="C24" s="45"/>
      <c r="D24" s="46"/>
    </row>
    <row r="25" spans="1:4">
      <c r="A25" s="16" t="s">
        <v>101</v>
      </c>
      <c r="B25" s="45" t="s">
        <v>101</v>
      </c>
      <c r="C25" s="45"/>
      <c r="D25" s="46"/>
    </row>
    <row r="26" spans="1:4">
      <c r="A26" s="16" t="s">
        <v>102</v>
      </c>
      <c r="B26" s="45" t="s">
        <v>102</v>
      </c>
      <c r="C26" s="45"/>
      <c r="D26" s="46"/>
    </row>
    <row r="27" spans="1:4">
      <c r="A27" s="16" t="s">
        <v>103</v>
      </c>
      <c r="B27" s="45" t="s">
        <v>103</v>
      </c>
      <c r="C27" s="45"/>
      <c r="D27" s="46"/>
    </row>
    <row r="28" spans="1:4">
      <c r="A28" s="16" t="s">
        <v>104</v>
      </c>
      <c r="B28" s="45" t="s">
        <v>104</v>
      </c>
      <c r="C28" s="45"/>
      <c r="D28" s="46"/>
    </row>
    <row r="29" spans="1:4">
      <c r="A29" s="16" t="s">
        <v>105</v>
      </c>
      <c r="B29" s="45" t="s">
        <v>105</v>
      </c>
      <c r="C29" s="45"/>
      <c r="D29" s="46"/>
    </row>
    <row r="30" spans="1:4">
      <c r="A30" s="16" t="s">
        <v>106</v>
      </c>
      <c r="B30" s="45" t="s">
        <v>106</v>
      </c>
      <c r="C30" s="45"/>
      <c r="D30" s="46"/>
    </row>
    <row r="31" spans="1:4">
      <c r="A31" s="16" t="s">
        <v>107</v>
      </c>
      <c r="B31" s="45" t="s">
        <v>107</v>
      </c>
      <c r="C31" s="45"/>
      <c r="D31" s="46"/>
    </row>
    <row r="32" spans="1:4">
      <c r="A32" s="16" t="s">
        <v>108</v>
      </c>
      <c r="B32" s="45" t="s">
        <v>108</v>
      </c>
      <c r="C32" s="45"/>
      <c r="D32" s="46"/>
    </row>
  </sheetData>
  <mergeCells count="11">
    <mergeCell ref="B11:C11"/>
    <mergeCell ref="A1:D1"/>
    <mergeCell ref="A2:D2"/>
    <mergeCell ref="B3:D3"/>
    <mergeCell ref="B4:D4"/>
    <mergeCell ref="B5:D5"/>
    <mergeCell ref="B6:D6"/>
    <mergeCell ref="B10:D10"/>
    <mergeCell ref="B7:D7"/>
    <mergeCell ref="B8:D8"/>
    <mergeCell ref="B9:D9"/>
  </mergeCells>
  <phoneticPr fontId="8" type="noConversion"/>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82B83B-CF41-4D75-A2CB-A45399799BC1}">
  <dimension ref="A1:K111"/>
  <sheetViews>
    <sheetView zoomScale="115" zoomScaleNormal="115" workbookViewId="0">
      <selection activeCell="H7" sqref="H7"/>
    </sheetView>
  </sheetViews>
  <sheetFormatPr defaultColWidth="8.453125" defaultRowHeight="14"/>
  <cols>
    <col min="1" max="1" width="13.26953125" style="92" bestFit="1" customWidth="1"/>
    <col min="2" max="2" width="7.453125" style="105" hidden="1" customWidth="1"/>
    <col min="3" max="3" width="6.1796875" style="105" customWidth="1"/>
    <col min="4" max="4" width="4.453125" style="105" customWidth="1"/>
    <col min="5" max="5" width="42.26953125" style="94" customWidth="1"/>
    <col min="6" max="6" width="5.1796875" style="94" customWidth="1"/>
    <col min="7" max="7" width="5.453125" style="94" customWidth="1"/>
    <col min="8" max="8" width="66" style="94" customWidth="1"/>
    <col min="9" max="9" width="26.1796875" style="94" bestFit="1" customWidth="1"/>
    <col min="10" max="10" width="16" style="94" bestFit="1" customWidth="1"/>
    <col min="11" max="11" width="8.453125" style="94"/>
    <col min="12" max="16384" width="8.453125" style="92"/>
  </cols>
  <sheetData>
    <row r="1" spans="1:11">
      <c r="A1" s="160" t="s">
        <v>88</v>
      </c>
      <c r="B1" s="160"/>
      <c r="C1" s="160"/>
      <c r="D1" s="160"/>
      <c r="E1" s="161" t="str">
        <f ca="1">IF(LOOKUP(J1,Échantillon!A13:A71,Échantillon!B13:B71)&lt;&gt;0,LOOKUP(J1,Échantillon!A13:A71,Échantillon!B13:B71),"-")</f>
        <v>E14</v>
      </c>
      <c r="F1" s="161"/>
      <c r="G1" s="161"/>
      <c r="H1" s="161"/>
      <c r="I1" s="161"/>
      <c r="J1" s="91" t="str">
        <f ca="1">IFERROR(RIGHT(CELL("nomfichier",$A$2),LEN(CELL("nomfichier",$A$2))-SEARCH("]",CELL("nomfichier",$A$2))), RIGHT(CELL("filename",$A$2),LEN(CELL("filename",$A$2))-SEARCH("]",CELL("filename",$A$2))))</f>
        <v>E14</v>
      </c>
      <c r="K1" s="92"/>
    </row>
    <row r="2" spans="1:11">
      <c r="A2" s="162" t="s">
        <v>109</v>
      </c>
      <c r="B2" s="162"/>
      <c r="C2" s="162"/>
      <c r="D2" s="162"/>
      <c r="E2" s="163" t="str">
        <f ca="1">IF(LOOKUP(J1,Échantillon!A13:A71,Échantillon!C13:C71)&lt;&gt;0,LOOKUP(J1,Échantillon!A13:A71,Échantillon!C13:C71),"-")</f>
        <v>-</v>
      </c>
      <c r="F2" s="163"/>
      <c r="G2" s="163"/>
      <c r="H2" s="163"/>
      <c r="I2" s="163"/>
      <c r="J2" s="93"/>
    </row>
    <row r="3" spans="1:11" s="97" customFormat="1" ht="41">
      <c r="A3" s="95" t="s">
        <v>9</v>
      </c>
      <c r="B3" s="95" t="s">
        <v>42</v>
      </c>
      <c r="C3" s="95" t="s">
        <v>50</v>
      </c>
      <c r="D3" s="95" t="s">
        <v>51</v>
      </c>
      <c r="E3" s="96" t="s">
        <v>52</v>
      </c>
      <c r="F3" s="95" t="s">
        <v>10</v>
      </c>
      <c r="G3" s="95" t="s">
        <v>11</v>
      </c>
      <c r="H3" s="96" t="s">
        <v>12</v>
      </c>
      <c r="I3" s="96" t="s">
        <v>318</v>
      </c>
      <c r="J3" s="96" t="s">
        <v>29</v>
      </c>
    </row>
    <row r="4" spans="1:11" s="94" customFormat="1" ht="20">
      <c r="A4" s="96" t="str">
        <f>Critères!$A3</f>
        <v>Eléments graphiques</v>
      </c>
      <c r="B4" s="98">
        <v>1</v>
      </c>
      <c r="C4" s="98" t="str">
        <f>Critères!B3</f>
        <v>1.1</v>
      </c>
      <c r="D4" s="98" t="str">
        <f>Critères!C3</f>
        <v>A</v>
      </c>
      <c r="E4" s="99" t="str">
        <f>Critères!D3</f>
        <v>Chaque élément graphique de décoration est-il ignoré par les technologies d’assistance ?</v>
      </c>
      <c r="F4" s="100" t="s">
        <v>13</v>
      </c>
      <c r="G4" s="101"/>
      <c r="H4" s="99"/>
      <c r="I4" s="102"/>
      <c r="J4" s="106"/>
    </row>
    <row r="5" spans="1:11" s="94" customFormat="1" ht="20">
      <c r="A5" s="96" t="str">
        <f>Critères!$A4</f>
        <v>Eléments graphiques</v>
      </c>
      <c r="B5" s="98">
        <v>2</v>
      </c>
      <c r="C5" s="98" t="str">
        <f>Critères!B4</f>
        <v>1.2</v>
      </c>
      <c r="D5" s="98" t="str">
        <f>Critères!C4</f>
        <v>A</v>
      </c>
      <c r="E5" s="99" t="str">
        <f>Critères!D4</f>
        <v>Chaque élément graphique porteur d’information possède-t-il une alternative accessible aux technologies d’assistance ?</v>
      </c>
      <c r="F5" s="100" t="s">
        <v>13</v>
      </c>
      <c r="G5" s="101"/>
      <c r="H5" s="99"/>
      <c r="I5" s="102"/>
      <c r="J5" s="103"/>
    </row>
    <row r="6" spans="1:11" s="94" customFormat="1" ht="30">
      <c r="A6" s="96" t="str">
        <f>Critères!$A5</f>
        <v>Eléments graphiques</v>
      </c>
      <c r="B6" s="98">
        <v>3</v>
      </c>
      <c r="C6" s="98" t="str">
        <f>Critères!B5</f>
        <v>1.3</v>
      </c>
      <c r="D6" s="98" t="str">
        <f>Critères!C5</f>
        <v>A</v>
      </c>
      <c r="E6" s="99" t="str">
        <f>Critères!D5</f>
        <v>Pour chaque élément graphique porteur d’information, l’alternative accessible aux technologies d’assistance est-elle pertinente (hors cas particuliers) ?</v>
      </c>
      <c r="F6" s="100" t="s">
        <v>13</v>
      </c>
      <c r="G6" s="101"/>
      <c r="H6" s="99"/>
      <c r="I6" s="102"/>
      <c r="J6" s="103"/>
    </row>
    <row r="7" spans="1:11" ht="40">
      <c r="A7" s="96" t="str">
        <f>Critères!$A6</f>
        <v>Eléments graphiques</v>
      </c>
      <c r="B7" s="98">
        <v>4</v>
      </c>
      <c r="C7" s="98" t="str">
        <f>Critères!B6</f>
        <v>1.4</v>
      </c>
      <c r="D7" s="98" t="str">
        <f>Critères!C6</f>
        <v>A</v>
      </c>
      <c r="E7" s="99" t="str">
        <f>Critères!D6</f>
        <v>Pour chaque élément graphique utilisé comme CAPTCHA ou comme élément graphique de test, l’alternative restituée par les technologies d’assistance permet-elle d’identifier la nature et la fonction de l’élément graphique ?</v>
      </c>
      <c r="F7" s="100" t="s">
        <v>13</v>
      </c>
      <c r="G7" s="101"/>
      <c r="H7" s="99"/>
      <c r="I7" s="102"/>
      <c r="J7" s="103"/>
    </row>
    <row r="8" spans="1:11" ht="20">
      <c r="A8" s="96" t="str">
        <f>Critères!$A7</f>
        <v>Eléments graphiques</v>
      </c>
      <c r="B8" s="98">
        <v>5</v>
      </c>
      <c r="C8" s="98" t="str">
        <f>Critères!B7</f>
        <v>1.5</v>
      </c>
      <c r="D8" s="98" t="str">
        <f>Critères!C7</f>
        <v>A</v>
      </c>
      <c r="E8" s="99" t="str">
        <f>Critères!D7</f>
        <v>Chaque élément graphique utilisé comme CAPTCHA possède-t-il une alternative ?</v>
      </c>
      <c r="F8" s="100" t="s">
        <v>13</v>
      </c>
      <c r="G8" s="101"/>
      <c r="H8" s="99"/>
      <c r="I8" s="102"/>
      <c r="J8" s="103"/>
    </row>
    <row r="9" spans="1:11" ht="20">
      <c r="A9" s="96" t="str">
        <f>Critères!$A8</f>
        <v>Eléments graphiques</v>
      </c>
      <c r="B9" s="98">
        <v>6</v>
      </c>
      <c r="C9" s="98" t="str">
        <f>Critères!B8</f>
        <v>1.6</v>
      </c>
      <c r="D9" s="98" t="str">
        <f>Critères!C8</f>
        <v>A</v>
      </c>
      <c r="E9" s="99" t="str">
        <f>Critères!D8</f>
        <v>Chaque élément graphique porteur d’information a-t-il, si nécessaire, une description détaillée ?</v>
      </c>
      <c r="F9" s="100" t="s">
        <v>13</v>
      </c>
      <c r="G9" s="101"/>
      <c r="H9" s="99"/>
      <c r="I9" s="102"/>
      <c r="J9" s="103"/>
    </row>
    <row r="10" spans="1:11" ht="20">
      <c r="A10" s="96" t="str">
        <f>Critères!$A9</f>
        <v>Eléments graphiques</v>
      </c>
      <c r="B10" s="98">
        <v>7</v>
      </c>
      <c r="C10" s="98" t="str">
        <f>Critères!B9</f>
        <v>1.7</v>
      </c>
      <c r="D10" s="98" t="str">
        <f>Critères!C9</f>
        <v>A</v>
      </c>
      <c r="E10" s="99" t="str">
        <f>Critères!D9</f>
        <v>Pour chaque élément graphique porteur d’information ayant une description détaillée, celle-ci est-elle pertinente ?</v>
      </c>
      <c r="F10" s="100" t="s">
        <v>13</v>
      </c>
      <c r="G10" s="101"/>
      <c r="H10" s="99"/>
      <c r="I10" s="102"/>
      <c r="J10" s="103"/>
    </row>
    <row r="11" spans="1:11" ht="40">
      <c r="A11" s="96" t="str">
        <f>Critères!$A10</f>
        <v>Eléments graphiques</v>
      </c>
      <c r="B11" s="98">
        <v>8</v>
      </c>
      <c r="C11" s="98" t="str">
        <f>Critères!B10</f>
        <v>1.8</v>
      </c>
      <c r="D11" s="98" t="str">
        <f>Critères!C10</f>
        <v>AA</v>
      </c>
      <c r="E11" s="99" t="str">
        <f>Critères!D10</f>
        <v>Chaque élément graphique texte porteur d’information, en l’absence d’un mécanisme de remplacement, doit, si possible être remplacé par du texte stylé. Cette règle est-elle respectée (hors cas particuliers) ?</v>
      </c>
      <c r="F11" s="100" t="s">
        <v>13</v>
      </c>
      <c r="G11" s="101"/>
      <c r="H11" s="99"/>
      <c r="I11" s="102"/>
      <c r="J11" s="103"/>
    </row>
    <row r="12" spans="1:11" ht="20">
      <c r="A12" s="96" t="str">
        <f>Critères!$A11</f>
        <v>Eléments graphiques</v>
      </c>
      <c r="B12" s="98">
        <v>9</v>
      </c>
      <c r="C12" s="98" t="str">
        <f>Critères!B11</f>
        <v>1.9</v>
      </c>
      <c r="D12" s="98" t="str">
        <f>Critères!C11</f>
        <v>AA</v>
      </c>
      <c r="E12" s="99" t="str">
        <f>Critères!D11</f>
        <v>Chaque élément graphique légendé est-il correctement restitué par les technologies d’assistance ?</v>
      </c>
      <c r="F12" s="100" t="s">
        <v>13</v>
      </c>
      <c r="G12" s="101"/>
      <c r="H12" s="99"/>
      <c r="I12" s="102"/>
      <c r="J12" s="103"/>
    </row>
    <row r="13" spans="1:11" ht="20">
      <c r="A13" s="96" t="str">
        <f>Critères!$A12</f>
        <v>Couleurs</v>
      </c>
      <c r="B13" s="98">
        <v>10</v>
      </c>
      <c r="C13" s="98" t="str">
        <f>Critères!B12</f>
        <v>2.1</v>
      </c>
      <c r="D13" s="98" t="str">
        <f>Critères!C12</f>
        <v>A</v>
      </c>
      <c r="E13" s="99" t="str">
        <f>Critères!D12</f>
        <v>Dans chaque écran, l’information ne doit pas être donnée uniquement par la couleur. Cette règle est-elle respectée ?</v>
      </c>
      <c r="F13" s="100" t="s">
        <v>13</v>
      </c>
      <c r="G13" s="101"/>
      <c r="H13" s="99"/>
      <c r="I13" s="102"/>
      <c r="J13" s="103"/>
    </row>
    <row r="14" spans="1:11" ht="30">
      <c r="A14" s="96" t="str">
        <f>Critères!$A13</f>
        <v>Couleurs</v>
      </c>
      <c r="B14" s="98">
        <v>11</v>
      </c>
      <c r="C14" s="98" t="str">
        <f>Critères!B13</f>
        <v>2.2</v>
      </c>
      <c r="D14" s="98" t="str">
        <f>Critères!C13</f>
        <v>AA</v>
      </c>
      <c r="E14" s="99" t="str">
        <f>Critères!D13</f>
        <v>Dans chaque écran, le contraste entre la couleur du texte et la couleur de son arrière-plan est-il suffisamment élevé (hors cas particuliers) ?</v>
      </c>
      <c r="F14" s="100" t="s">
        <v>13</v>
      </c>
      <c r="G14" s="101"/>
      <c r="H14" s="99"/>
      <c r="I14" s="102"/>
      <c r="J14" s="103"/>
    </row>
    <row r="15" spans="1:11" ht="30">
      <c r="A15" s="96" t="str">
        <f>Critères!$A14</f>
        <v>Couleurs</v>
      </c>
      <c r="B15" s="98">
        <v>12</v>
      </c>
      <c r="C15" s="98" t="str">
        <f>Critères!B14</f>
        <v>2.3</v>
      </c>
      <c r="D15" s="98" t="str">
        <f>Critères!C14</f>
        <v>AA</v>
      </c>
      <c r="E15" s="99" t="str">
        <f>Critères!D14</f>
        <v>Dans chaque écran, les couleurs utilisées dans les composants d’interface et les éléments graphiques porteurs d’informations sont-elles suffisamment contrastées (hors cas particuliers) ?</v>
      </c>
      <c r="F15" s="100" t="s">
        <v>13</v>
      </c>
      <c r="G15" s="101"/>
      <c r="H15" s="99"/>
      <c r="I15" s="102"/>
      <c r="J15" s="103"/>
    </row>
    <row r="16" spans="1:11" ht="30">
      <c r="A16" s="96" t="str">
        <f>Critères!$A15</f>
        <v>Couleurs</v>
      </c>
      <c r="B16" s="98">
        <v>13</v>
      </c>
      <c r="C16" s="98" t="str">
        <f>Critères!B15</f>
        <v>2.4</v>
      </c>
      <c r="D16" s="98" t="str">
        <f>Critères!C15</f>
        <v>AA</v>
      </c>
      <c r="E16" s="99" t="str">
        <f>Critères!D15</f>
        <v>Le rapport de contraste de chaque mécanisme de remplacement qui permet d’afficher l’écran avec un rapport de contraste conforme est-il suffisamment élevé ?</v>
      </c>
      <c r="F16" s="100" t="s">
        <v>13</v>
      </c>
      <c r="G16" s="101"/>
      <c r="H16" s="99"/>
      <c r="I16" s="102"/>
      <c r="J16" s="103"/>
    </row>
    <row r="17" spans="1:10" ht="30">
      <c r="A17" s="96" t="str">
        <f>Critères!$A16</f>
        <v>Multimédia</v>
      </c>
      <c r="B17" s="98">
        <v>14</v>
      </c>
      <c r="C17" s="98" t="str">
        <f>Critères!B16</f>
        <v>3.1</v>
      </c>
      <c r="D17" s="98" t="str">
        <f>Critères!C16</f>
        <v>A</v>
      </c>
      <c r="E17" s="99" t="str">
        <f>Critères!D16</f>
        <v>Chaque média temporel pré-enregistré seulement audio a-t-il, si nécessaire, une transcription textuelle adjacente clairement identifiable (hors cas particuliers) ?</v>
      </c>
      <c r="F17" s="100" t="s">
        <v>13</v>
      </c>
      <c r="G17" s="101"/>
      <c r="H17" s="99"/>
      <c r="I17" s="102"/>
      <c r="J17" s="103"/>
    </row>
    <row r="18" spans="1:10" ht="30">
      <c r="A18" s="96" t="str">
        <f>Critères!$A17</f>
        <v>Multimédia</v>
      </c>
      <c r="B18" s="98">
        <v>15</v>
      </c>
      <c r="C18" s="98" t="str">
        <f>Critères!B17</f>
        <v>3.2</v>
      </c>
      <c r="D18" s="98" t="str">
        <f>Critères!C17</f>
        <v>A</v>
      </c>
      <c r="E18" s="99" t="str">
        <f>Critères!D17</f>
        <v>Pour chaque média temporel pré-enregistré seulement audio ayant une transcription textuelle, celle-ci est-elle pertinente (hors cas particuliers) ?</v>
      </c>
      <c r="F18" s="100" t="s">
        <v>13</v>
      </c>
      <c r="G18" s="101"/>
      <c r="H18" s="99"/>
      <c r="I18" s="102"/>
      <c r="J18" s="103"/>
    </row>
    <row r="19" spans="1:10" ht="20">
      <c r="A19" s="96" t="str">
        <f>Critères!$A18</f>
        <v>Multimédia</v>
      </c>
      <c r="B19" s="98">
        <v>16</v>
      </c>
      <c r="C19" s="98" t="str">
        <f>Critères!B18</f>
        <v>3.3</v>
      </c>
      <c r="D19" s="98" t="str">
        <f>Critères!C18</f>
        <v>A</v>
      </c>
      <c r="E19" s="99" t="str">
        <f>Critères!D18</f>
        <v>Chaque média temporel pré-enregistré seulement vidéo a-t-il, si nécessaire, une alternative (hors cas particuliers) ?</v>
      </c>
      <c r="F19" s="100" t="s">
        <v>13</v>
      </c>
      <c r="G19" s="101"/>
      <c r="H19" s="99"/>
      <c r="I19" s="102"/>
      <c r="J19" s="103"/>
    </row>
    <row r="20" spans="1:10" ht="30">
      <c r="A20" s="96" t="str">
        <f>Critères!$A19</f>
        <v>Multimédia</v>
      </c>
      <c r="B20" s="98">
        <v>17</v>
      </c>
      <c r="C20" s="98" t="str">
        <f>Critères!B19</f>
        <v>3.4</v>
      </c>
      <c r="D20" s="98" t="str">
        <f>Critères!C19</f>
        <v>A</v>
      </c>
      <c r="E20" s="99" t="str">
        <f>Critères!D19</f>
        <v>Pour chaque média temporel pré-enregistré seulement vidéo ayant une alternative, celle-ci est-elle pertinente (hors cas particuliers) ?</v>
      </c>
      <c r="F20" s="100" t="s">
        <v>13</v>
      </c>
      <c r="G20" s="101"/>
      <c r="H20" s="99"/>
      <c r="I20" s="102"/>
      <c r="J20" s="103"/>
    </row>
    <row r="21" spans="1:10" ht="20">
      <c r="A21" s="96" t="str">
        <f>Critères!$A20</f>
        <v>Multimédia</v>
      </c>
      <c r="B21" s="98">
        <v>18</v>
      </c>
      <c r="C21" s="98" t="str">
        <f>Critères!B20</f>
        <v>3.5</v>
      </c>
      <c r="D21" s="98" t="str">
        <f>Critères!C20</f>
        <v>A</v>
      </c>
      <c r="E21" s="99" t="str">
        <f>Critères!D20</f>
        <v>Chaque média temporel synchronisé pré-enregistré a-t-il, si nécessaire, une alternative (hors cas particuliers) ?</v>
      </c>
      <c r="F21" s="100" t="s">
        <v>13</v>
      </c>
      <c r="G21" s="101"/>
      <c r="H21" s="99"/>
      <c r="I21" s="102"/>
      <c r="J21" s="103"/>
    </row>
    <row r="22" spans="1:10" ht="30">
      <c r="A22" s="96" t="str">
        <f>Critères!$A21</f>
        <v>Multimédia</v>
      </c>
      <c r="B22" s="98">
        <v>19</v>
      </c>
      <c r="C22" s="98" t="str">
        <f>Critères!B21</f>
        <v>3.6</v>
      </c>
      <c r="D22" s="98" t="str">
        <f>Critères!C21</f>
        <v>A</v>
      </c>
      <c r="E22" s="99" t="str">
        <f>Critères!D21</f>
        <v>Pour chaque média temporel synchronisé pré-enregistré ayant une alternative, celle-ci est-elle pertinente (hors cas particuliers) ?</v>
      </c>
      <c r="F22" s="100" t="s">
        <v>13</v>
      </c>
      <c r="G22" s="101"/>
      <c r="H22" s="99"/>
      <c r="I22" s="102"/>
      <c r="J22" s="103"/>
    </row>
    <row r="23" spans="1:10" ht="20">
      <c r="A23" s="96" t="str">
        <f>Critères!$A22</f>
        <v>Multimédia</v>
      </c>
      <c r="B23" s="98">
        <v>20</v>
      </c>
      <c r="C23" s="98" t="str">
        <f>Critères!B22</f>
        <v>3.7</v>
      </c>
      <c r="D23" s="98" t="str">
        <f>Critères!C22</f>
        <v>A</v>
      </c>
      <c r="E23" s="99" t="str">
        <f>Critères!D22</f>
        <v>Chaque média temporel synchronisé a-t-il, si nécessaire, des sous-titres synchronisés (hors cas particuliers) ?</v>
      </c>
      <c r="F23" s="100" t="s">
        <v>13</v>
      </c>
      <c r="G23" s="101"/>
      <c r="H23" s="99"/>
      <c r="I23" s="102"/>
      <c r="J23" s="103"/>
    </row>
    <row r="24" spans="1:10" ht="20">
      <c r="A24" s="96" t="str">
        <f>Critères!$A23</f>
        <v>Multimédia</v>
      </c>
      <c r="B24" s="98">
        <v>21</v>
      </c>
      <c r="C24" s="98" t="str">
        <f>Critères!B23</f>
        <v>3.8</v>
      </c>
      <c r="D24" s="98" t="str">
        <f>Critères!C23</f>
        <v>A</v>
      </c>
      <c r="E24" s="99" t="str">
        <f>Critères!D23</f>
        <v>Pour chaque média temporel synchronisé ayant des sous-titres synchronisés, ceux-ci sont-ils pertinents (hors cas particuliers) ?</v>
      </c>
      <c r="F24" s="100" t="s">
        <v>13</v>
      </c>
      <c r="G24" s="101"/>
      <c r="H24" s="99"/>
      <c r="I24" s="102"/>
      <c r="J24" s="103"/>
    </row>
    <row r="25" spans="1:10" ht="30">
      <c r="A25" s="96" t="str">
        <f>Critères!$A24</f>
        <v>Multimédia</v>
      </c>
      <c r="B25" s="98">
        <v>22</v>
      </c>
      <c r="C25" s="98" t="str">
        <f>Critères!B24</f>
        <v>3.9</v>
      </c>
      <c r="D25" s="98" t="str">
        <f>Critères!C24</f>
        <v>AA</v>
      </c>
      <c r="E25" s="99" t="str">
        <f>Critères!D24</f>
        <v>Chaque média temporel pré-enregistré (seulement vidéo ou synchronisé) a-t-il, si nécessaire, une audiodescription synchronisée (hors cas particuliers) ?</v>
      </c>
      <c r="F25" s="100" t="s">
        <v>13</v>
      </c>
      <c r="G25" s="101"/>
      <c r="H25" s="99"/>
      <c r="I25" s="102"/>
      <c r="J25" s="103"/>
    </row>
    <row r="26" spans="1:10" ht="30">
      <c r="A26" s="96" t="str">
        <f>Critères!$A25</f>
        <v>Multimédia</v>
      </c>
      <c r="B26" s="98">
        <v>23</v>
      </c>
      <c r="C26" s="98" t="str">
        <f>Critères!B25</f>
        <v>3.10</v>
      </c>
      <c r="D26" s="98" t="str">
        <f>Critères!C25</f>
        <v>AA</v>
      </c>
      <c r="E26" s="99" t="str">
        <f>Critères!D25</f>
        <v>Pour chaque média temporel pré-enregistré (seulement vidéo ou synchronisé) ayant une audiodescription synchronisée, celle-ci est-elle pertinente ?</v>
      </c>
      <c r="F26" s="100" t="s">
        <v>13</v>
      </c>
      <c r="G26" s="101"/>
      <c r="H26" s="99"/>
      <c r="I26" s="102"/>
      <c r="J26" s="103"/>
    </row>
    <row r="27" spans="1:10" ht="30">
      <c r="A27" s="96" t="str">
        <f>Critères!$A26</f>
        <v>Multimédia</v>
      </c>
      <c r="B27" s="98">
        <v>24</v>
      </c>
      <c r="C27" s="98" t="str">
        <f>Critères!B26</f>
        <v>3.11</v>
      </c>
      <c r="D27" s="98" t="str">
        <f>Critères!C26</f>
        <v>A</v>
      </c>
      <c r="E27" s="99" t="str">
        <f>Critères!D26</f>
        <v>Pour chaque média temporel pré-enregistré, le contenu textuel adjacent permet-il d’identifier clairement le média temporel (hors cas particuliers) ?</v>
      </c>
      <c r="F27" s="100" t="s">
        <v>13</v>
      </c>
      <c r="G27" s="101"/>
      <c r="H27" s="99"/>
      <c r="I27" s="102"/>
      <c r="J27" s="103"/>
    </row>
    <row r="28" spans="1:10" ht="20">
      <c r="A28" s="96" t="str">
        <f>Critères!$A27</f>
        <v>Multimédia</v>
      </c>
      <c r="B28" s="98">
        <v>25</v>
      </c>
      <c r="C28" s="98" t="str">
        <f>Critères!B27</f>
        <v>3.12</v>
      </c>
      <c r="D28" s="98" t="str">
        <f>Critères!C27</f>
        <v>A</v>
      </c>
      <c r="E28" s="99" t="str">
        <f>Critères!D27</f>
        <v>Chaque séquence sonore déclenchée automatiquement est-elle contrôlable par l’utilisateur ?</v>
      </c>
      <c r="F28" s="100" t="s">
        <v>13</v>
      </c>
      <c r="G28" s="101"/>
      <c r="H28" s="99"/>
      <c r="I28" s="102"/>
      <c r="J28" s="103"/>
    </row>
    <row r="29" spans="1:10" ht="20">
      <c r="A29" s="96" t="str">
        <f>Critères!$A28</f>
        <v>Multimédia</v>
      </c>
      <c r="B29" s="98">
        <v>26</v>
      </c>
      <c r="C29" s="98" t="str">
        <f>Critères!B28</f>
        <v>3.13</v>
      </c>
      <c r="D29" s="98" t="str">
        <f>Critères!C28</f>
        <v>A</v>
      </c>
      <c r="E29" s="99" t="str">
        <f>Critères!D28</f>
        <v>Chaque média temporel a-t-il, si nécessaire, les fonctionnalités de contrôle de sa consultation ?</v>
      </c>
      <c r="F29" s="100" t="s">
        <v>13</v>
      </c>
      <c r="G29" s="101"/>
      <c r="H29" s="99"/>
      <c r="I29" s="102"/>
      <c r="J29" s="103"/>
    </row>
    <row r="30" spans="1:10" ht="50">
      <c r="A30" s="96" t="str">
        <f>Critères!$A29</f>
        <v>Multimédia</v>
      </c>
      <c r="B30" s="98">
        <v>27</v>
      </c>
      <c r="C30" s="98" t="str">
        <f>Critères!B29</f>
        <v>3.14</v>
      </c>
      <c r="D30" s="98" t="str">
        <f>Critères!C29</f>
        <v>AA</v>
      </c>
      <c r="E30" s="99" t="str">
        <f>Critères!D29</f>
        <v>Pour chaque média temporel synchronisé pré-enregistré qui dispose d’une piste de sous-titres synchronisés ou d’une audiodescription, les fonctionnalités de contrôle de ces alternatives sont-elles présentées au même niveau que les fonctionnalités principales ?</v>
      </c>
      <c r="F30" s="100" t="s">
        <v>13</v>
      </c>
      <c r="G30" s="101"/>
      <c r="H30" s="99"/>
      <c r="I30" s="102"/>
      <c r="J30" s="103"/>
    </row>
    <row r="31" spans="1:10" ht="40">
      <c r="A31" s="96" t="str">
        <f>Critères!$A30</f>
        <v>Multimédia</v>
      </c>
      <c r="B31" s="98">
        <v>28</v>
      </c>
      <c r="C31" s="98" t="str">
        <f>Critères!B30</f>
        <v>3.15</v>
      </c>
      <c r="D31" s="98" t="str">
        <f>Critères!C30</f>
        <v>AA</v>
      </c>
      <c r="E31" s="99" t="str">
        <f>Critères!D30</f>
        <v>Pour chaque fonctionnalité qui transmet, convertit ou enregistre un média temporel synchronisé pré-enregistré qui possède une piste de sous-titres synchronisés, à l’issue du processus, les sous-titres sont-ils correctement conservés ?</v>
      </c>
      <c r="F31" s="100" t="s">
        <v>13</v>
      </c>
      <c r="G31" s="101"/>
      <c r="H31" s="99"/>
      <c r="I31" s="102"/>
      <c r="J31" s="103"/>
    </row>
    <row r="32" spans="1:10" ht="40">
      <c r="A32" s="96" t="str">
        <f>Critères!$A31</f>
        <v>Multimédia</v>
      </c>
      <c r="B32" s="98">
        <v>29</v>
      </c>
      <c r="C32" s="98" t="str">
        <f>Critères!B31</f>
        <v>3.16</v>
      </c>
      <c r="D32" s="98" t="str">
        <f>Critères!C31</f>
        <v>AA</v>
      </c>
      <c r="E32" s="99" t="str">
        <f>Critères!D31</f>
        <v>Pour chaque fonctionnalité qui transmet, convertit ou enregistre un média temporel synchronisé pré-enregistré avec une audiodescription synchronisée, à l’issue du processus, l’audiodescription est-elle correctement conservée ?</v>
      </c>
      <c r="F32" s="100" t="s">
        <v>13</v>
      </c>
      <c r="G32" s="101"/>
      <c r="H32" s="99"/>
      <c r="I32" s="102"/>
      <c r="J32" s="103"/>
    </row>
    <row r="33" spans="1:10" ht="30">
      <c r="A33" s="96" t="str">
        <f>Critères!$A32</f>
        <v>Multimédia</v>
      </c>
      <c r="B33" s="98">
        <v>30</v>
      </c>
      <c r="C33" s="98" t="str">
        <f>Critères!B32</f>
        <v>3.17</v>
      </c>
      <c r="D33" s="98" t="str">
        <f>Critères!C32</f>
        <v>AA</v>
      </c>
      <c r="E33" s="99" t="str">
        <f>Critères!D32</f>
        <v>Pour chaque média temporel pré-enregistré, la présentation des sous-titres est-elle contrôlable par l’utilisateur (hors cas particuliers) ?</v>
      </c>
      <c r="F33" s="100" t="s">
        <v>13</v>
      </c>
      <c r="G33" s="101"/>
      <c r="H33" s="99"/>
      <c r="I33" s="102"/>
      <c r="J33" s="103"/>
    </row>
    <row r="34" spans="1:10" ht="30">
      <c r="A34" s="96" t="str">
        <f>Critères!$A33</f>
        <v>Multimédia</v>
      </c>
      <c r="B34" s="98">
        <v>31</v>
      </c>
      <c r="C34" s="98" t="str">
        <f>Critères!B33</f>
        <v>3.18</v>
      </c>
      <c r="D34" s="98" t="str">
        <f>Critères!C33</f>
        <v>AA</v>
      </c>
      <c r="E34" s="99" t="str">
        <f>Critères!D33</f>
        <v>Pour chaque média temporel synchronisé pré-enregistré qui possède des sous-titres de traduction synchronisés, ceux-ci peuvent-ils être vocalisés (hors cas particuliers) ?</v>
      </c>
      <c r="F34" s="100" t="s">
        <v>13</v>
      </c>
      <c r="G34" s="101"/>
      <c r="H34" s="99"/>
      <c r="I34" s="102"/>
      <c r="J34" s="103"/>
    </row>
    <row r="35" spans="1:10">
      <c r="A35" s="96" t="str">
        <f>Critères!$A34</f>
        <v>Tableau</v>
      </c>
      <c r="B35" s="98">
        <v>32</v>
      </c>
      <c r="C35" s="98" t="str">
        <f>Critères!B34</f>
        <v>4.1</v>
      </c>
      <c r="D35" s="98" t="str">
        <f>Critères!C34</f>
        <v>A</v>
      </c>
      <c r="E35" s="99" t="str">
        <f>Critères!D34</f>
        <v>Chaque tableau de données complexe a-t-il un résumé ?</v>
      </c>
      <c r="F35" s="100" t="s">
        <v>13</v>
      </c>
      <c r="G35" s="101"/>
      <c r="H35" s="99"/>
      <c r="I35" s="102"/>
      <c r="J35" s="103"/>
    </row>
    <row r="36" spans="1:10" ht="20">
      <c r="A36" s="96" t="str">
        <f>Critères!$A35</f>
        <v>Tableau</v>
      </c>
      <c r="B36" s="98">
        <v>33</v>
      </c>
      <c r="C36" s="98" t="str">
        <f>Critères!B35</f>
        <v>4.2</v>
      </c>
      <c r="D36" s="98" t="str">
        <f>Critères!C35</f>
        <v>A</v>
      </c>
      <c r="E36" s="99" t="str">
        <f>Critères!D35</f>
        <v>Pour chaque tableau de données complexe ayant un résumé, celui-ci est-il pertinent ?</v>
      </c>
      <c r="F36" s="100" t="s">
        <v>13</v>
      </c>
      <c r="G36" s="101"/>
      <c r="H36" s="99"/>
      <c r="I36" s="102"/>
      <c r="J36" s="103"/>
    </row>
    <row r="37" spans="1:10">
      <c r="A37" s="96" t="str">
        <f>Critères!$A36</f>
        <v>Tableau</v>
      </c>
      <c r="B37" s="98">
        <v>34</v>
      </c>
      <c r="C37" s="98" t="str">
        <f>Critères!B36</f>
        <v>4.3</v>
      </c>
      <c r="D37" s="98" t="str">
        <f>Critères!C36</f>
        <v>A</v>
      </c>
      <c r="E37" s="99" t="str">
        <f>Critères!D36</f>
        <v>Chaque tableau de données a-t-il un titre ?</v>
      </c>
      <c r="F37" s="100" t="s">
        <v>13</v>
      </c>
      <c r="G37" s="101"/>
      <c r="H37" s="99"/>
      <c r="I37" s="102"/>
      <c r="J37" s="103"/>
    </row>
    <row r="38" spans="1:10" ht="20">
      <c r="A38" s="96" t="str">
        <f>Critères!$A37</f>
        <v>Tableau</v>
      </c>
      <c r="B38" s="98">
        <v>35</v>
      </c>
      <c r="C38" s="98" t="str">
        <f>Critères!B37</f>
        <v>4.4</v>
      </c>
      <c r="D38" s="98" t="str">
        <f>Critères!C37</f>
        <v>A</v>
      </c>
      <c r="E38" s="99" t="str">
        <f>Critères!D37</f>
        <v>Pour chaque tableau de données ayant un titre, celui-ci est-il pertinent ?</v>
      </c>
      <c r="F38" s="100" t="s">
        <v>13</v>
      </c>
      <c r="G38" s="101"/>
      <c r="H38" s="99"/>
      <c r="I38" s="102"/>
      <c r="J38" s="103"/>
    </row>
    <row r="39" spans="1:10" ht="20">
      <c r="A39" s="96" t="str">
        <f>Critères!$A38</f>
        <v>Tableau</v>
      </c>
      <c r="B39" s="98">
        <v>36</v>
      </c>
      <c r="C39" s="98" t="str">
        <f>Critères!B38</f>
        <v>4.5</v>
      </c>
      <c r="D39" s="98" t="str">
        <f>Critères!C38</f>
        <v>A</v>
      </c>
      <c r="E39" s="99" t="str">
        <f>Critères!D38</f>
        <v>Pour chaque tableau de données, les entêtes de lignes et de colonnes sont-ils correctement reliés aux cellules de données ?</v>
      </c>
      <c r="F39" s="100" t="s">
        <v>13</v>
      </c>
      <c r="G39" s="101"/>
      <c r="H39" s="99"/>
      <c r="I39" s="102"/>
      <c r="J39" s="103"/>
    </row>
    <row r="40" spans="1:10" ht="20">
      <c r="A40" s="96" t="str">
        <f>Critères!$A39</f>
        <v>Composants intéractifs</v>
      </c>
      <c r="B40" s="98">
        <v>37</v>
      </c>
      <c r="C40" s="98" t="str">
        <f>Critères!B39</f>
        <v>5.1</v>
      </c>
      <c r="D40" s="98" t="str">
        <f>Critères!C39</f>
        <v>A</v>
      </c>
      <c r="E40" s="99" t="str">
        <f>Critères!D39</f>
        <v>Chaque composant d’interface est-il, si nécessaire, compatible avec les technologies d’assistance (hors cas particuliers) ?</v>
      </c>
      <c r="F40" s="100" t="s">
        <v>13</v>
      </c>
      <c r="G40" s="101"/>
      <c r="H40" s="99"/>
      <c r="I40" s="102"/>
      <c r="J40" s="103"/>
    </row>
    <row r="41" spans="1:10" ht="20">
      <c r="A41" s="96" t="str">
        <f>Critères!$A40</f>
        <v>Composants intéractifs</v>
      </c>
      <c r="B41" s="98">
        <v>38</v>
      </c>
      <c r="C41" s="98" t="str">
        <f>Critères!B40</f>
        <v>5.2</v>
      </c>
      <c r="D41" s="98" t="str">
        <f>Critères!C40</f>
        <v>A</v>
      </c>
      <c r="E41" s="99" t="str">
        <f>Critères!D40</f>
        <v>Chaque composant d’interface est-il contrôlable par le clavier et tout dispositif de pointage (hors cas particuliers) ?</v>
      </c>
      <c r="F41" s="100" t="s">
        <v>13</v>
      </c>
      <c r="G41" s="101"/>
      <c r="H41" s="99"/>
      <c r="I41" s="102"/>
      <c r="J41" s="103"/>
    </row>
    <row r="42" spans="1:10" ht="20">
      <c r="A42" s="96" t="str">
        <f>Critères!$A41</f>
        <v>Composants intéractifs</v>
      </c>
      <c r="B42" s="98">
        <v>39</v>
      </c>
      <c r="C42" s="98" t="str">
        <f>Critères!B41</f>
        <v>5.3</v>
      </c>
      <c r="D42" s="98" t="str">
        <f>Critères!C41</f>
        <v>A</v>
      </c>
      <c r="E42" s="99" t="str">
        <f>Critères!D41</f>
        <v>Chaque changement de contexte respecte-t-il une de ces conditions ?</v>
      </c>
      <c r="F42" s="100" t="s">
        <v>13</v>
      </c>
      <c r="G42" s="101"/>
      <c r="H42" s="99"/>
      <c r="I42" s="102"/>
      <c r="J42" s="103"/>
    </row>
    <row r="43" spans="1:10" ht="20">
      <c r="A43" s="96" t="str">
        <f>Critères!$A42</f>
        <v>Composants intéractifs</v>
      </c>
      <c r="B43" s="98">
        <v>40</v>
      </c>
      <c r="C43" s="98" t="str">
        <f>Critères!B42</f>
        <v>5.4</v>
      </c>
      <c r="D43" s="98" t="str">
        <f>Critères!C42</f>
        <v>AA</v>
      </c>
      <c r="E43" s="99" t="str">
        <f>Critères!D42</f>
        <v>Dans chaque écran, les messages de statut sont-ils correctement restitués par les technologies d’assistance ?</v>
      </c>
      <c r="F43" s="100" t="s">
        <v>13</v>
      </c>
      <c r="G43" s="101"/>
      <c r="H43" s="99"/>
      <c r="I43" s="104"/>
      <c r="J43" s="103"/>
    </row>
    <row r="44" spans="1:10" ht="20">
      <c r="A44" s="96" t="str">
        <f>Critères!$A43</f>
        <v>Composants intéractifs</v>
      </c>
      <c r="B44" s="98">
        <v>41</v>
      </c>
      <c r="C44" s="98" t="str">
        <f>Critères!B43</f>
        <v>5.5</v>
      </c>
      <c r="D44" s="98" t="str">
        <f>Critères!C43</f>
        <v>A</v>
      </c>
      <c r="E44" s="99" t="str">
        <f>Critères!D43</f>
        <v>Chaque état d’un contrôle à bascule présenté à l’utilisateur est-il perceptible ?</v>
      </c>
      <c r="F44" s="100" t="s">
        <v>13</v>
      </c>
      <c r="G44" s="101"/>
      <c r="H44" s="99"/>
      <c r="I44" s="102"/>
      <c r="J44" s="103"/>
    </row>
    <row r="45" spans="1:10" ht="20">
      <c r="A45" s="96" t="str">
        <f>Critères!$A44</f>
        <v>Eléments obligatoires</v>
      </c>
      <c r="B45" s="98">
        <v>42</v>
      </c>
      <c r="C45" s="98" t="str">
        <f>Critères!B44</f>
        <v>6.1</v>
      </c>
      <c r="D45" s="98" t="str">
        <f>Critères!C44</f>
        <v>A</v>
      </c>
      <c r="E45" s="99" t="str">
        <f>Critères!D44</f>
        <v>Dans chaque écran, les textes sont-ils restitués par les technologies d’assistance dans la langue principale de l’écran ?</v>
      </c>
      <c r="F45" s="100" t="s">
        <v>13</v>
      </c>
      <c r="G45" s="101"/>
      <c r="H45" s="99"/>
      <c r="I45" s="102"/>
      <c r="J45" s="103"/>
    </row>
    <row r="46" spans="1:10" ht="30">
      <c r="A46" s="96" t="str">
        <f>Critères!$A45</f>
        <v>Eléments obligatoires</v>
      </c>
      <c r="B46" s="98">
        <v>43</v>
      </c>
      <c r="C46" s="98" t="str">
        <f>Critères!B45</f>
        <v>6.2</v>
      </c>
      <c r="D46" s="98" t="str">
        <f>Critères!C45</f>
        <v>A</v>
      </c>
      <c r="E46" s="99" t="str">
        <f>Critères!D45</f>
        <v>Dans chaque écran, les éléments de l’interface ne doivent pas être utilisés uniquement à des fins de présentation. Cette règle est-elle respectée ?</v>
      </c>
      <c r="F46" s="100" t="s">
        <v>13</v>
      </c>
      <c r="G46" s="101"/>
      <c r="H46" s="99"/>
      <c r="I46" s="102"/>
      <c r="J46" s="103"/>
    </row>
    <row r="47" spans="1:10" ht="20">
      <c r="A47" s="96" t="str">
        <f>Critères!$A46</f>
        <v>Structuration</v>
      </c>
      <c r="B47" s="98">
        <v>44</v>
      </c>
      <c r="C47" s="98" t="str">
        <f>Critères!B46</f>
        <v>7.1</v>
      </c>
      <c r="D47" s="98" t="str">
        <f>Critères!C46</f>
        <v>A</v>
      </c>
      <c r="E47" s="99" t="str">
        <f>Critères!D46</f>
        <v>Dans chaque écran, l’information est-elle structurée par l’utilisation appropriée de titres ?</v>
      </c>
      <c r="F47" s="100" t="s">
        <v>13</v>
      </c>
      <c r="G47" s="101"/>
      <c r="H47" s="99"/>
      <c r="I47" s="102"/>
      <c r="J47" s="103"/>
    </row>
    <row r="48" spans="1:10" ht="20">
      <c r="A48" s="96" t="str">
        <f>Critères!$A47</f>
        <v>Structuration</v>
      </c>
      <c r="B48" s="98">
        <v>45</v>
      </c>
      <c r="C48" s="98" t="str">
        <f>Critères!B47</f>
        <v>7.2</v>
      </c>
      <c r="D48" s="98" t="str">
        <f>Critères!C47</f>
        <v>A</v>
      </c>
      <c r="E48" s="99" t="str">
        <f>Critères!D47</f>
        <v>Dans chaque écran, chaque liste est-elle correctement structurée ?</v>
      </c>
      <c r="F48" s="100" t="s">
        <v>13</v>
      </c>
      <c r="G48" s="101"/>
      <c r="H48" s="99"/>
      <c r="I48" s="102"/>
      <c r="J48" s="103"/>
    </row>
    <row r="49" spans="1:10" ht="20">
      <c r="A49" s="96" t="str">
        <f>Critères!$A48</f>
        <v>Présentation</v>
      </c>
      <c r="B49" s="98">
        <v>46</v>
      </c>
      <c r="C49" s="98" t="str">
        <f>Critères!B48</f>
        <v>8.1</v>
      </c>
      <c r="D49" s="98" t="str">
        <f>Critères!C48</f>
        <v>A</v>
      </c>
      <c r="E49" s="99" t="str">
        <f>Critères!D48</f>
        <v>Dans chaque écran, le contenu visible porteur d’information est-il accessible aux technologies d’assistance ?</v>
      </c>
      <c r="F49" s="100" t="s">
        <v>13</v>
      </c>
      <c r="G49" s="101"/>
      <c r="H49" s="99"/>
      <c r="I49" s="102"/>
      <c r="J49" s="103"/>
    </row>
    <row r="50" spans="1:10" ht="20">
      <c r="A50" s="96" t="str">
        <f>Critères!$A49</f>
        <v>Présentation</v>
      </c>
      <c r="B50" s="98">
        <v>47</v>
      </c>
      <c r="C50" s="98" t="str">
        <f>Critères!B49</f>
        <v>8.2</v>
      </c>
      <c r="D50" s="98" t="str">
        <f>Critères!C49</f>
        <v>AA</v>
      </c>
      <c r="E50" s="99" t="str">
        <f>Critères!D49</f>
        <v>Dans chaque écran, l’utilisateur peut-il augmenter la taille des caractères de 200% au moins (hors cas particuliers) ?</v>
      </c>
      <c r="F50" s="100" t="s">
        <v>13</v>
      </c>
      <c r="G50" s="101"/>
      <c r="H50" s="99"/>
      <c r="I50" s="102"/>
      <c r="J50" s="103"/>
    </row>
    <row r="51" spans="1:10" ht="40">
      <c r="A51" s="96" t="str">
        <f>Critères!$A50</f>
        <v>Présentation</v>
      </c>
      <c r="B51" s="98">
        <v>48</v>
      </c>
      <c r="C51" s="98" t="str">
        <f>Critères!B50</f>
        <v>8.3</v>
      </c>
      <c r="D51" s="98" t="str">
        <f>Critères!C50</f>
        <v>A</v>
      </c>
      <c r="E51" s="99" t="str">
        <f>Critères!D50</f>
        <v>Dans chaque écran, chaque composant en environnement de texte dont la nature n’est pas évidente a-t-il un rapport de contraste supérieur ou égal à 3:1 par rapport au texte environnant ?</v>
      </c>
      <c r="F51" s="100" t="s">
        <v>13</v>
      </c>
      <c r="G51" s="101"/>
      <c r="H51" s="99"/>
      <c r="I51" s="102"/>
      <c r="J51" s="103"/>
    </row>
    <row r="52" spans="1:10" ht="40">
      <c r="A52" s="96" t="str">
        <f>Critères!$A51</f>
        <v>Présentation</v>
      </c>
      <c r="B52" s="98">
        <v>49</v>
      </c>
      <c r="C52" s="98" t="str">
        <f>Critères!B51</f>
        <v>8.4</v>
      </c>
      <c r="D52" s="98" t="str">
        <f>Critères!C51</f>
        <v>A</v>
      </c>
      <c r="E52" s="99" t="str">
        <f>Critères!D51</f>
        <v>Dans chaque écran, pour chaque composant en environnement de texte dont la nature n’est pas évidente, une indication autre que la couleur permet-elle de signaler la prise de focus et le survol à la souris ?</v>
      </c>
      <c r="F52" s="100" t="s">
        <v>13</v>
      </c>
      <c r="G52" s="101"/>
      <c r="H52" s="99"/>
      <c r="I52" s="102"/>
      <c r="J52" s="103"/>
    </row>
    <row r="53" spans="1:10" ht="20">
      <c r="A53" s="96" t="str">
        <f>Critères!$A52</f>
        <v>Présentation</v>
      </c>
      <c r="B53" s="98">
        <v>50</v>
      </c>
      <c r="C53" s="98" t="str">
        <f>Critères!B52</f>
        <v>8.5</v>
      </c>
      <c r="D53" s="98" t="str">
        <f>Critères!C52</f>
        <v>A</v>
      </c>
      <c r="E53" s="99" t="str">
        <f>Critères!D52</f>
        <v>Dans chaque écran, pour chaque élément recevant le focus, la prise de focus est-elle visible ?</v>
      </c>
      <c r="F53" s="100" t="s">
        <v>13</v>
      </c>
      <c r="G53" s="101"/>
      <c r="H53" s="99"/>
      <c r="I53" s="102"/>
      <c r="J53" s="103"/>
    </row>
    <row r="54" spans="1:10" ht="30">
      <c r="A54" s="96" t="str">
        <f>Critères!$A53</f>
        <v>Présentation</v>
      </c>
      <c r="B54" s="98">
        <v>51</v>
      </c>
      <c r="C54" s="98" t="str">
        <f>Critères!B53</f>
        <v>8.6</v>
      </c>
      <c r="D54" s="98" t="str">
        <f>Critères!C53</f>
        <v>A</v>
      </c>
      <c r="E54" s="99" t="str">
        <f>Critères!D53</f>
        <v>Dans chaque écran, l’information ne doit pas être donnée uniquement par la forme, taille ou position. Cette règle est-elle respectée ?</v>
      </c>
      <c r="F54" s="100" t="s">
        <v>13</v>
      </c>
      <c r="G54" s="101"/>
      <c r="H54" s="99"/>
      <c r="I54" s="102"/>
      <c r="J54" s="103"/>
    </row>
    <row r="55" spans="1:10" ht="30">
      <c r="A55" s="96" t="str">
        <f>Critères!$A54</f>
        <v>Présentation</v>
      </c>
      <c r="B55" s="98">
        <v>52</v>
      </c>
      <c r="C55" s="98" t="str">
        <f>Critères!B54</f>
        <v>8.7</v>
      </c>
      <c r="D55" s="98" t="str">
        <f>Critères!C54</f>
        <v>AA</v>
      </c>
      <c r="E55" s="99" t="str">
        <f>Critères!D54</f>
        <v>Dans chaque écran, les contenus additionnels apparaissant à la prise de focus ou au survol d’un composant d’interface sont-ils contrôlables par l’utilisateur (hors cas particuliers) ?</v>
      </c>
      <c r="F55" s="100" t="s">
        <v>13</v>
      </c>
      <c r="G55" s="101"/>
      <c r="H55" s="99"/>
      <c r="I55" s="102"/>
      <c r="J55" s="103"/>
    </row>
    <row r="56" spans="1:10">
      <c r="A56" s="96" t="str">
        <f>Critères!$A55</f>
        <v>Formulaires</v>
      </c>
      <c r="B56" s="98">
        <v>53</v>
      </c>
      <c r="C56" s="98" t="str">
        <f>Critères!B55</f>
        <v>9.1</v>
      </c>
      <c r="D56" s="98" t="str">
        <f>Critères!C55</f>
        <v>A</v>
      </c>
      <c r="E56" s="99" t="str">
        <f>Critères!D55</f>
        <v>Chaque champ de formulaire a-t-il une étiquette visible ?</v>
      </c>
      <c r="F56" s="100" t="s">
        <v>13</v>
      </c>
      <c r="G56" s="101"/>
      <c r="H56" s="99"/>
      <c r="I56" s="102"/>
      <c r="J56" s="103"/>
    </row>
    <row r="57" spans="1:10" ht="20">
      <c r="A57" s="96" t="str">
        <f>Critères!$A56</f>
        <v>Formulaires</v>
      </c>
      <c r="B57" s="98">
        <v>54</v>
      </c>
      <c r="C57" s="98" t="str">
        <f>Critères!B56</f>
        <v>9.2</v>
      </c>
      <c r="D57" s="98" t="str">
        <f>Critères!C56</f>
        <v>A</v>
      </c>
      <c r="E57" s="99" t="str">
        <f>Critères!D56</f>
        <v>Chaque champ de formulaire a-t-il une étiquette accessible aux technologies d’assistance ?</v>
      </c>
      <c r="F57" s="100" t="s">
        <v>13</v>
      </c>
      <c r="G57" s="101"/>
      <c r="H57" s="99"/>
      <c r="I57" s="102"/>
      <c r="J57" s="103"/>
    </row>
    <row r="58" spans="1:10" ht="20">
      <c r="A58" s="96" t="str">
        <f>Critères!$A57</f>
        <v>Formulaires</v>
      </c>
      <c r="B58" s="98">
        <v>55</v>
      </c>
      <c r="C58" s="98" t="str">
        <f>Critères!B57</f>
        <v>9.3</v>
      </c>
      <c r="D58" s="98" t="str">
        <f>Critères!C57</f>
        <v>A</v>
      </c>
      <c r="E58" s="99" t="str">
        <f>Critères!D57</f>
        <v>Chaque étiquette associée à un champ de formulaire est-elle pertinente ?</v>
      </c>
      <c r="F58" s="100" t="s">
        <v>13</v>
      </c>
      <c r="G58" s="101"/>
      <c r="H58" s="99"/>
      <c r="I58" s="102"/>
      <c r="J58" s="103"/>
    </row>
    <row r="59" spans="1:10" ht="20">
      <c r="A59" s="96" t="str">
        <f>Critères!$A58</f>
        <v>Formulaires</v>
      </c>
      <c r="B59" s="98">
        <v>56</v>
      </c>
      <c r="C59" s="98" t="str">
        <f>Critères!B58</f>
        <v>9.4</v>
      </c>
      <c r="D59" s="98" t="str">
        <f>Critères!C58</f>
        <v>A</v>
      </c>
      <c r="E59" s="99" t="str">
        <f>Critères!D58</f>
        <v>Chaque étiquette de champ et son champ associé sont-ils accolés ?</v>
      </c>
      <c r="F59" s="100" t="s">
        <v>13</v>
      </c>
      <c r="G59" s="101"/>
      <c r="H59" s="99"/>
      <c r="I59" s="102"/>
      <c r="J59" s="103"/>
    </row>
    <row r="60" spans="1:10" ht="20">
      <c r="A60" s="96" t="str">
        <f>Critères!$A59</f>
        <v>Formulaires</v>
      </c>
      <c r="B60" s="98">
        <v>57</v>
      </c>
      <c r="C60" s="98" t="str">
        <f>Critères!B59</f>
        <v>9.5</v>
      </c>
      <c r="D60" s="98" t="str">
        <f>Critères!C59</f>
        <v>A</v>
      </c>
      <c r="E60" s="99" t="str">
        <f>Critères!D59</f>
        <v>Dans chaque formulaire, l’intitulé de chaque bouton est-il pertinent ?</v>
      </c>
      <c r="F60" s="100" t="s">
        <v>13</v>
      </c>
      <c r="G60" s="101"/>
      <c r="H60" s="99"/>
      <c r="I60" s="102"/>
      <c r="J60" s="103"/>
    </row>
    <row r="61" spans="1:10" ht="20">
      <c r="A61" s="96" t="str">
        <f>Critères!$A60</f>
        <v>Formulaires</v>
      </c>
      <c r="B61" s="98">
        <v>58</v>
      </c>
      <c r="C61" s="98" t="str">
        <f>Critères!B60</f>
        <v>9.6</v>
      </c>
      <c r="D61" s="98" t="str">
        <f>Critères!C60</f>
        <v>A</v>
      </c>
      <c r="E61" s="99" t="str">
        <f>Critères!D60</f>
        <v>Dans chaque formulaire, les champs de même nature sont-ils identifiés, si nécessaire ?</v>
      </c>
      <c r="F61" s="100" t="s">
        <v>13</v>
      </c>
      <c r="G61" s="101"/>
      <c r="H61" s="99"/>
      <c r="I61" s="102"/>
      <c r="J61" s="103"/>
    </row>
    <row r="62" spans="1:10" ht="20">
      <c r="A62" s="96" t="str">
        <f>Critères!$A61</f>
        <v>Formulaires</v>
      </c>
      <c r="B62" s="98">
        <v>59</v>
      </c>
      <c r="C62" s="98" t="str">
        <f>Critères!B61</f>
        <v>9.7</v>
      </c>
      <c r="D62" s="98" t="str">
        <f>Critères!C61</f>
        <v>A</v>
      </c>
      <c r="E62" s="99" t="str">
        <f>Critères!D61</f>
        <v>Les champs de formulaire obligatoires sont-ils correctement identifiés (hors cas particuliers) ?</v>
      </c>
      <c r="F62" s="100" t="s">
        <v>13</v>
      </c>
      <c r="G62" s="101"/>
      <c r="H62" s="99"/>
      <c r="I62" s="102"/>
      <c r="J62" s="103"/>
    </row>
    <row r="63" spans="1:10" ht="30">
      <c r="A63" s="96" t="str">
        <f>Critères!$A62</f>
        <v>Formulaires</v>
      </c>
      <c r="B63" s="98">
        <v>60</v>
      </c>
      <c r="C63" s="98" t="str">
        <f>Critères!B62</f>
        <v>9.8</v>
      </c>
      <c r="D63" s="98" t="str">
        <f>Critères!C62</f>
        <v>A</v>
      </c>
      <c r="E63" s="99" t="str">
        <f>Critères!D62</f>
        <v>Pour chaque champ de formulaire qui attend un type de données et/ou un format spécifique, l’information correspondante est-elle disponible ?</v>
      </c>
      <c r="F63" s="100" t="s">
        <v>13</v>
      </c>
      <c r="G63" s="101"/>
      <c r="H63" s="99"/>
      <c r="I63" s="102"/>
      <c r="J63" s="103"/>
    </row>
    <row r="64" spans="1:10" ht="20">
      <c r="A64" s="96" t="str">
        <f>Critères!$A63</f>
        <v>Formulaires</v>
      </c>
      <c r="B64" s="98">
        <v>61</v>
      </c>
      <c r="C64" s="98" t="str">
        <f>Critères!B63</f>
        <v>9.9</v>
      </c>
      <c r="D64" s="98" t="str">
        <f>Critères!C63</f>
        <v>A</v>
      </c>
      <c r="E64" s="99" t="str">
        <f>Critères!D63</f>
        <v>Dans chaque formulaire, les erreurs de saisie sont-elles accessibles ?</v>
      </c>
      <c r="F64" s="100" t="s">
        <v>13</v>
      </c>
      <c r="G64" s="101"/>
      <c r="H64" s="99"/>
      <c r="I64" s="102"/>
      <c r="J64" s="103"/>
    </row>
    <row r="65" spans="1:10" ht="30">
      <c r="A65" s="96" t="str">
        <f>Critères!$A64</f>
        <v>Formulaires</v>
      </c>
      <c r="B65" s="98">
        <v>62</v>
      </c>
      <c r="C65" s="98" t="str">
        <f>Critères!B64</f>
        <v>9.10</v>
      </c>
      <c r="D65" s="98" t="str">
        <f>Critères!C64</f>
        <v>AA</v>
      </c>
      <c r="E65" s="99" t="str">
        <f>Critères!D64</f>
        <v>Dans chaque formulaire, le contrôle de saisie est-il accompagné, si nécessaire, de suggestions des types, formats de données ou valeurs attendus ?</v>
      </c>
      <c r="F65" s="100" t="s">
        <v>13</v>
      </c>
      <c r="G65" s="101"/>
      <c r="H65" s="99"/>
      <c r="I65" s="102"/>
      <c r="J65" s="103"/>
    </row>
    <row r="66" spans="1:10" ht="50">
      <c r="A66" s="96" t="str">
        <f>Critères!$A65</f>
        <v>Formulaires</v>
      </c>
      <c r="B66" s="98">
        <v>63</v>
      </c>
      <c r="C66" s="98" t="str">
        <f>Critères!B65</f>
        <v>9.11</v>
      </c>
      <c r="D66" s="98" t="str">
        <f>Critères!C65</f>
        <v>AA</v>
      </c>
      <c r="E66" s="99" t="str">
        <f>Critères!D65</f>
        <v>Pour chaque formulaire qui modifie ou supprime des données, ou qui transmet des réponses à un test ou à un examen, ou dont la validation a des conséquences financières ou juridiques, les données saisies peuvent-elles être modifiées, mises à jour ou récupérées par l’utilisateur ?</v>
      </c>
      <c r="F66" s="100" t="s">
        <v>13</v>
      </c>
      <c r="G66" s="101"/>
      <c r="H66" s="99"/>
      <c r="I66" s="102"/>
      <c r="J66" s="103"/>
    </row>
    <row r="67" spans="1:10" ht="20">
      <c r="A67" s="96" t="str">
        <f>Critères!$A66</f>
        <v>Formulaires</v>
      </c>
      <c r="B67" s="98">
        <v>64</v>
      </c>
      <c r="C67" s="98" t="str">
        <f>Critères!B66</f>
        <v>9.12</v>
      </c>
      <c r="D67" s="98" t="str">
        <f>Critères!C66</f>
        <v>AA</v>
      </c>
      <c r="E67" s="99" t="str">
        <f>Critères!D66</f>
        <v>Pour chaque champ qui attend une donnée personnelle de l’utilisateur, la saisie est-elle facilitée ?</v>
      </c>
      <c r="F67" s="100" t="s">
        <v>13</v>
      </c>
      <c r="G67" s="101"/>
      <c r="H67" s="99"/>
      <c r="I67" s="102"/>
      <c r="J67" s="103"/>
    </row>
    <row r="68" spans="1:10" ht="20">
      <c r="A68" s="96" t="str">
        <f>Critères!$A67</f>
        <v>Navigation</v>
      </c>
      <c r="B68" s="98">
        <v>65</v>
      </c>
      <c r="C68" s="98" t="str">
        <f>Critères!B67</f>
        <v>10.1</v>
      </c>
      <c r="D68" s="98" t="str">
        <f>Critères!C67</f>
        <v>A</v>
      </c>
      <c r="E68" s="99" t="str">
        <f>Critères!D67</f>
        <v>Dans chaque écran, l’ordre de tabulation au clavier est-il cohérent ?</v>
      </c>
      <c r="F68" s="100" t="s">
        <v>13</v>
      </c>
      <c r="G68" s="101"/>
      <c r="H68" s="99"/>
      <c r="I68" s="102"/>
      <c r="J68" s="103"/>
    </row>
    <row r="69" spans="1:10" ht="20">
      <c r="A69" s="96" t="str">
        <f>Critères!$A68</f>
        <v>Navigation</v>
      </c>
      <c r="B69" s="98">
        <v>66</v>
      </c>
      <c r="C69" s="98" t="str">
        <f>Critères!B68</f>
        <v>10.2</v>
      </c>
      <c r="D69" s="98" t="str">
        <f>Critères!C68</f>
        <v>A</v>
      </c>
      <c r="E69" s="99" t="str">
        <f>Critères!D68</f>
        <v>Dans chaque écran, l’ordre de restitution par les technologies d’assistance est-il cohérent ?</v>
      </c>
      <c r="F69" s="100" t="s">
        <v>13</v>
      </c>
      <c r="G69" s="101"/>
      <c r="H69" s="99"/>
      <c r="I69" s="102"/>
      <c r="J69" s="103"/>
    </row>
    <row r="70" spans="1:10" ht="20">
      <c r="A70" s="96" t="str">
        <f>Critères!$A69</f>
        <v>Navigation</v>
      </c>
      <c r="B70" s="98">
        <v>67</v>
      </c>
      <c r="C70" s="98" t="str">
        <f>Critères!B69</f>
        <v>10.3</v>
      </c>
      <c r="D70" s="98" t="str">
        <f>Critères!C69</f>
        <v>A</v>
      </c>
      <c r="E70" s="99" t="str">
        <f>Critères!D69</f>
        <v>Dans chaque écran, la navigation ne doit pas contenir de piège au clavier. Cette règle est-elle respectée ?</v>
      </c>
      <c r="F70" s="100" t="s">
        <v>13</v>
      </c>
      <c r="G70" s="101"/>
      <c r="H70" s="99"/>
      <c r="I70" s="102"/>
      <c r="J70" s="103"/>
    </row>
    <row r="71" spans="1:10" ht="30">
      <c r="A71" s="96" t="str">
        <f>Critères!$A70</f>
        <v>Navigation</v>
      </c>
      <c r="B71" s="98">
        <v>68</v>
      </c>
      <c r="C71" s="98" t="str">
        <f>Critères!B70</f>
        <v>10.4</v>
      </c>
      <c r="D71" s="98" t="str">
        <f>Critères!C70</f>
        <v>A</v>
      </c>
      <c r="E71" s="99" t="str">
        <f>Critères!D70</f>
        <v>Dans chaque écran, les raccourcis clavier n’utilisant qu’une seule touche (lettre minuscule ou majuscule, ponctuation, chiffre ou symbole) sont-ils contrôlables par l’utilisateur ?</v>
      </c>
      <c r="F71" s="100" t="s">
        <v>13</v>
      </c>
      <c r="G71" s="101"/>
      <c r="H71" s="99"/>
      <c r="I71" s="102"/>
      <c r="J71" s="103"/>
    </row>
    <row r="72" spans="1:10" ht="20">
      <c r="A72" s="96" t="str">
        <f>Critères!$A71</f>
        <v>Consultation</v>
      </c>
      <c r="B72" s="98">
        <v>69</v>
      </c>
      <c r="C72" s="98" t="str">
        <f>Critères!B71</f>
        <v>11.1</v>
      </c>
      <c r="D72" s="98" t="str">
        <f>Critères!C71</f>
        <v>A</v>
      </c>
      <c r="E72" s="99" t="str">
        <f>Critères!D71</f>
        <v>Pour chaque écran, l’utilisateur a-t-il le contrôle de chaque limite de temps modifiant le contenu (hors cas particuliers) ?</v>
      </c>
      <c r="F72" s="100" t="s">
        <v>13</v>
      </c>
      <c r="G72" s="101"/>
      <c r="H72" s="99"/>
      <c r="I72" s="102"/>
      <c r="J72" s="103"/>
    </row>
    <row r="73" spans="1:10" ht="20">
      <c r="A73" s="96" t="str">
        <f>Critères!$A72</f>
        <v>Consultation</v>
      </c>
      <c r="B73" s="98">
        <v>70</v>
      </c>
      <c r="C73" s="98" t="str">
        <f>Critères!B72</f>
        <v>11.2</v>
      </c>
      <c r="D73" s="98" t="str">
        <f>Critères!C72</f>
        <v>A</v>
      </c>
      <c r="E73" s="99" t="str">
        <f>Critères!D72</f>
        <v>Pour chaque écran, chaque procédé limitant le temps d’une session peut-il être arrêté ou supprimé (hors cas particuliers) ?</v>
      </c>
      <c r="F73" s="100" t="s">
        <v>13</v>
      </c>
      <c r="G73" s="101"/>
      <c r="H73" s="99"/>
      <c r="I73" s="102"/>
      <c r="J73" s="103"/>
    </row>
    <row r="74" spans="1:10" ht="30">
      <c r="A74" s="96" t="str">
        <f>Critères!$A73</f>
        <v>Consultation</v>
      </c>
      <c r="B74" s="98">
        <v>71</v>
      </c>
      <c r="C74" s="98" t="str">
        <f>Critères!B73</f>
        <v>11.3</v>
      </c>
      <c r="D74" s="98" t="str">
        <f>Critères!C73</f>
        <v>A</v>
      </c>
      <c r="E74" s="99" t="str">
        <f>Critères!D73</f>
        <v>Dans chaque écran, chaque document bureautique en téléchargement possède-t-il, si nécessaire, une version accessible (hors cas particuliers) ?</v>
      </c>
      <c r="F74" s="100" t="s">
        <v>13</v>
      </c>
      <c r="G74" s="101"/>
      <c r="H74" s="99"/>
      <c r="I74" s="102"/>
      <c r="J74" s="103"/>
    </row>
    <row r="75" spans="1:10" ht="30">
      <c r="A75" s="96" t="str">
        <f>Critères!$A74</f>
        <v>Consultation</v>
      </c>
      <c r="B75" s="98">
        <v>72</v>
      </c>
      <c r="C75" s="98" t="str">
        <f>Critères!B74</f>
        <v>11.4</v>
      </c>
      <c r="D75" s="98" t="str">
        <f>Critères!C74</f>
        <v>A</v>
      </c>
      <c r="E75" s="99" t="str">
        <f>Critères!D74</f>
        <v>Pour chaque document bureautique ayant une version accessible, cette version offre-t-elle la même information (hors cas particuliers) ?</v>
      </c>
      <c r="F75" s="100" t="s">
        <v>13</v>
      </c>
      <c r="G75" s="101"/>
      <c r="H75" s="99"/>
      <c r="I75" s="102"/>
      <c r="J75" s="103"/>
    </row>
    <row r="76" spans="1:10" ht="20">
      <c r="A76" s="96" t="str">
        <f>Critères!$A75</f>
        <v>Consultation</v>
      </c>
      <c r="B76" s="98">
        <v>73</v>
      </c>
      <c r="C76" s="98" t="str">
        <f>Critères!B75</f>
        <v>11.5</v>
      </c>
      <c r="D76" s="98" t="str">
        <f>Critères!C75</f>
        <v>A</v>
      </c>
      <c r="E76" s="99" t="str">
        <f>Critères!D75</f>
        <v>Dans chaque écran, chaque contenu cryptique (art ASCII, émoticon, syntaxe cryptique) a-t-il une alternative ?</v>
      </c>
      <c r="F76" s="100" t="s">
        <v>13</v>
      </c>
      <c r="G76" s="101"/>
      <c r="H76" s="99"/>
      <c r="I76" s="102"/>
      <c r="J76" s="103"/>
    </row>
    <row r="77" spans="1:10" ht="30">
      <c r="A77" s="96" t="str">
        <f>Critères!$A76</f>
        <v>Consultation</v>
      </c>
      <c r="B77" s="98">
        <v>74</v>
      </c>
      <c r="C77" s="98" t="str">
        <f>Critères!B76</f>
        <v>11.6</v>
      </c>
      <c r="D77" s="98" t="str">
        <f>Critères!C76</f>
        <v>A</v>
      </c>
      <c r="E77" s="99" t="str">
        <f>Critères!D76</f>
        <v>Dans chaque écran, pour chaque contenu cryptique (art ASCII, émoticône, syntaxe cryptique) ayant une alternative, cette alternative est-elle pertinente ?</v>
      </c>
      <c r="F77" s="100" t="s">
        <v>13</v>
      </c>
      <c r="G77" s="101"/>
      <c r="H77" s="99"/>
      <c r="I77" s="102"/>
      <c r="J77" s="103"/>
    </row>
    <row r="78" spans="1:10" ht="20">
      <c r="A78" s="96" t="str">
        <f>Critères!$A77</f>
        <v>Consultation</v>
      </c>
      <c r="B78" s="98">
        <v>75</v>
      </c>
      <c r="C78" s="98" t="str">
        <f>Critères!B77</f>
        <v>11.7</v>
      </c>
      <c r="D78" s="98" t="str">
        <f>Critères!C77</f>
        <v>A</v>
      </c>
      <c r="E78" s="99" t="str">
        <f>Critères!D77</f>
        <v>Dans chaque écran, les changements brusques de luminosité ou les effets de flash sont-ils correctement utilisés ?</v>
      </c>
      <c r="F78" s="100" t="s">
        <v>13</v>
      </c>
      <c r="G78" s="101"/>
      <c r="H78" s="99"/>
      <c r="I78" s="102"/>
      <c r="J78" s="103"/>
    </row>
    <row r="79" spans="1:10" ht="20">
      <c r="A79" s="96" t="str">
        <f>Critères!$A78</f>
        <v>Consultation</v>
      </c>
      <c r="B79" s="98">
        <v>76</v>
      </c>
      <c r="C79" s="98" t="str">
        <f>Critères!B78</f>
        <v>11.8</v>
      </c>
      <c r="D79" s="98" t="str">
        <f>Critères!C78</f>
        <v>A</v>
      </c>
      <c r="E79" s="99" t="str">
        <f>Critères!D78</f>
        <v>Dans chaque écran, chaque contenu en mouvement ou clignotant est-il contrôlable par l’utilisateur ?</v>
      </c>
      <c r="F79" s="100" t="s">
        <v>13</v>
      </c>
      <c r="G79" s="101"/>
      <c r="H79" s="99"/>
      <c r="I79" s="102"/>
      <c r="J79" s="103"/>
    </row>
    <row r="80" spans="1:10" ht="30">
      <c r="A80" s="96" t="str">
        <f>Critères!$A79</f>
        <v>Consultation</v>
      </c>
      <c r="B80" s="98">
        <v>77</v>
      </c>
      <c r="C80" s="98" t="str">
        <f>Critères!B79</f>
        <v>11.9</v>
      </c>
      <c r="D80" s="98" t="str">
        <f>Critères!C79</f>
        <v>AA</v>
      </c>
      <c r="E80" s="99" t="str">
        <f>Critères!D79</f>
        <v>Dans chaque écran, le contenu proposé est-il consultable quelle que soit l’orientation de l’écran (portrait ou paysage) (hors cas particuliers) ?</v>
      </c>
      <c r="F80" s="100" t="s">
        <v>13</v>
      </c>
      <c r="G80" s="101"/>
      <c r="H80" s="99"/>
      <c r="I80" s="102"/>
      <c r="J80" s="103"/>
    </row>
    <row r="81" spans="1:10" ht="30">
      <c r="A81" s="96" t="str">
        <f>Critères!$A80</f>
        <v>Consultation</v>
      </c>
      <c r="B81" s="98">
        <v>78</v>
      </c>
      <c r="C81" s="98" t="str">
        <f>Critères!B80</f>
        <v>11.10</v>
      </c>
      <c r="D81" s="98" t="str">
        <f>Critères!C80</f>
        <v>A</v>
      </c>
      <c r="E81" s="99" t="str">
        <f>Critères!D80</f>
        <v>Dans chaque écran, les fonctionnalités activables au moyen d’un geste complexe sont-elles activables au moyen d’un geste simple (hors cas particuliers) ?</v>
      </c>
      <c r="F81" s="100" t="s">
        <v>13</v>
      </c>
      <c r="G81" s="101"/>
      <c r="H81" s="99"/>
      <c r="I81" s="102"/>
      <c r="J81" s="103"/>
    </row>
    <row r="82" spans="1:10" ht="40">
      <c r="A82" s="96" t="str">
        <f>Critères!$A81</f>
        <v>Consultation</v>
      </c>
      <c r="B82" s="98">
        <v>79</v>
      </c>
      <c r="C82" s="98" t="str">
        <f>Critères!B81</f>
        <v>11.11</v>
      </c>
      <c r="D82" s="98" t="str">
        <f>Critères!C81</f>
        <v>A</v>
      </c>
      <c r="E82" s="99" t="str">
        <f>Critères!D81</f>
        <v>Dans chaque écran, les fonctionnalités activables par la réalisation d’actions simultanées sont-elles activables au moyen d’une action unique. Cette règle est-elle respectée (hors cas particuliers) ?</v>
      </c>
      <c r="F82" s="100" t="s">
        <v>13</v>
      </c>
      <c r="G82" s="101"/>
      <c r="H82" s="99"/>
      <c r="I82" s="102"/>
      <c r="J82" s="103"/>
    </row>
    <row r="83" spans="1:10" ht="30">
      <c r="A83" s="96" t="str">
        <f>Critères!$A82</f>
        <v>Consultation</v>
      </c>
      <c r="B83" s="98">
        <v>80</v>
      </c>
      <c r="C83" s="98" t="str">
        <f>Critères!B82</f>
        <v>11.12</v>
      </c>
      <c r="D83" s="98" t="str">
        <f>Critères!C82</f>
        <v>A</v>
      </c>
      <c r="E83" s="99" t="str">
        <f>Critères!D82</f>
        <v>Dans chaque écran, les actions déclenchées au moyen d’un dispositif de pointage sur un point unique de l’écran peuvent-elles faire l’objet d’une annulation (hors cas particuliers) ?</v>
      </c>
      <c r="F83" s="100" t="s">
        <v>13</v>
      </c>
      <c r="G83" s="101"/>
      <c r="H83" s="99"/>
      <c r="I83" s="102"/>
      <c r="J83" s="103"/>
    </row>
    <row r="84" spans="1:10" ht="30">
      <c r="A84" s="96" t="str">
        <f>Critères!$A83</f>
        <v>Consultation</v>
      </c>
      <c r="B84" s="98">
        <v>81</v>
      </c>
      <c r="C84" s="98" t="str">
        <f>Critères!B83</f>
        <v>11.13</v>
      </c>
      <c r="D84" s="98" t="str">
        <f>Critères!C83</f>
        <v>A</v>
      </c>
      <c r="E84" s="99" t="str">
        <f>Critères!D83</f>
        <v>Dans chaque écran, les fonctionnalités qui impliquent un mouvement de l’appareil ou vers l’appareil peuvent-elles être satisfaites de manière alternative (hors cas particuliers) ?</v>
      </c>
      <c r="F84" s="100" t="s">
        <v>13</v>
      </c>
      <c r="G84" s="101"/>
      <c r="H84" s="99"/>
      <c r="I84" s="102"/>
      <c r="J84" s="103"/>
    </row>
    <row r="85" spans="1:10" ht="40">
      <c r="A85" s="96" t="str">
        <f>Critères!$A84</f>
        <v>Consultation</v>
      </c>
      <c r="B85" s="98">
        <v>82</v>
      </c>
      <c r="C85" s="98" t="str">
        <f>Critères!B84</f>
        <v>11.14</v>
      </c>
      <c r="D85" s="98" t="str">
        <f>Critères!C84</f>
        <v>AA</v>
      </c>
      <c r="E85" s="99" t="str">
        <f>Critères!D84</f>
        <v>Pour chaque fonctionnalité de conversion d’un document, les informations relatives à l’accessibilité disponibles dans le document source sont-elles conservées dans le document de destination (hors cas particuliers) ?</v>
      </c>
      <c r="F85" s="100" t="s">
        <v>13</v>
      </c>
      <c r="G85" s="101"/>
      <c r="H85" s="99"/>
      <c r="I85" s="102"/>
      <c r="J85" s="103"/>
    </row>
    <row r="86" spans="1:10" ht="30">
      <c r="A86" s="96" t="str">
        <f>Critères!$A85</f>
        <v>Consultation</v>
      </c>
      <c r="B86" s="98">
        <v>83</v>
      </c>
      <c r="C86" s="98" t="str">
        <f>Critères!B85</f>
        <v>11.15</v>
      </c>
      <c r="D86" s="98" t="str">
        <f>Critères!C85</f>
        <v>A</v>
      </c>
      <c r="E86" s="99" t="str">
        <f>Critères!D85</f>
        <v>Chaque fonctionnalité d’identification ou de contrôle qui repose sur l’utilisation de caractéristiques biologiques de l’utilisateur dispose-t-elle d’une méthode alternative ?</v>
      </c>
      <c r="F86" s="100" t="s">
        <v>13</v>
      </c>
      <c r="G86" s="101"/>
      <c r="H86" s="99"/>
      <c r="I86" s="102"/>
      <c r="J86" s="103"/>
    </row>
    <row r="87" spans="1:10" ht="30">
      <c r="A87" s="96" t="str">
        <f>Critères!$A86</f>
        <v>Consultation</v>
      </c>
      <c r="B87" s="98">
        <v>84</v>
      </c>
      <c r="C87" s="98" t="str">
        <f>Critères!B86</f>
        <v>11.16</v>
      </c>
      <c r="D87" s="98" t="str">
        <f>Critères!C86</f>
        <v>A</v>
      </c>
      <c r="E87" s="99" t="str">
        <f>Critères!D86</f>
        <v>Pour chaque application qui intègre une fonctionnalité de répétition des touches, la répétition est-elle ajustable (hors cas particuliers) ?</v>
      </c>
      <c r="F87" s="100" t="s">
        <v>13</v>
      </c>
      <c r="G87" s="101"/>
      <c r="H87" s="99"/>
      <c r="I87" s="102"/>
      <c r="J87" s="103"/>
    </row>
    <row r="88" spans="1:10" ht="30">
      <c r="A88" s="96" t="str">
        <f>Critères!$A87</f>
        <v>Documentation et fonctionnalités d'accessibilité</v>
      </c>
      <c r="B88" s="98">
        <v>85</v>
      </c>
      <c r="C88" s="98" t="str">
        <f>Critères!B87</f>
        <v>12.1</v>
      </c>
      <c r="D88" s="98" t="str">
        <f>Critères!C87</f>
        <v>AA</v>
      </c>
      <c r="E88" s="99" t="str">
        <f>Critères!D87</f>
        <v>La documentation de l’application décrit-elle les fonctionnalités d’accessibilité disponibles et les informations relatives à la compatibilité avec l’accessibilité ?</v>
      </c>
      <c r="F88" s="100" t="s">
        <v>13</v>
      </c>
      <c r="G88" s="101"/>
      <c r="H88" s="99"/>
      <c r="I88" s="102"/>
      <c r="J88" s="103"/>
    </row>
    <row r="89" spans="1:10" ht="40">
      <c r="A89" s="96" t="str">
        <f>Critères!$A88</f>
        <v>Documentation et fonctionnalités d'accessibilité</v>
      </c>
      <c r="B89" s="98">
        <v>86</v>
      </c>
      <c r="C89" s="98" t="str">
        <f>Critères!B88</f>
        <v>12.2</v>
      </c>
      <c r="D89" s="98" t="str">
        <f>Critères!C88</f>
        <v>A</v>
      </c>
      <c r="E89" s="99" t="str">
        <f>Critères!D88</f>
        <v>Pour chaque fonctionnalité d’accessibilité décrite dans la documentation, le mécanisme qui permet de l’activer répond aux besoins d’accessibilité des utilisateurs concernés. Cette règle est-elle respectée (hors cas particuliers) ?</v>
      </c>
      <c r="F89" s="100" t="s">
        <v>13</v>
      </c>
      <c r="G89" s="101"/>
      <c r="H89" s="99"/>
      <c r="I89" s="102"/>
      <c r="J89" s="103"/>
    </row>
    <row r="90" spans="1:10" ht="30">
      <c r="A90" s="96" t="str">
        <f>Critères!$A89</f>
        <v>Documentation et fonctionnalités d'accessibilité</v>
      </c>
      <c r="B90" s="98">
        <v>87</v>
      </c>
      <c r="C90" s="98" t="str">
        <f>Critères!B89</f>
        <v>12.3</v>
      </c>
      <c r="D90" s="98" t="str">
        <f>Critères!C89</f>
        <v>A</v>
      </c>
      <c r="E90" s="99" t="str">
        <f>Critères!D89</f>
        <v>L’application ne perturbe pas les fonctionnalités d’accessibilité de la plateforme. Cette règle est-elle respectée ?</v>
      </c>
      <c r="F90" s="100" t="s">
        <v>13</v>
      </c>
      <c r="G90" s="101"/>
      <c r="H90" s="99"/>
      <c r="I90" s="102"/>
      <c r="J90" s="103"/>
    </row>
    <row r="91" spans="1:10" ht="30">
      <c r="A91" s="96" t="str">
        <f>Critères!$A90</f>
        <v>Documentation et fonctionnalités d'accessibilité</v>
      </c>
      <c r="B91" s="98">
        <v>88</v>
      </c>
      <c r="C91" s="98" t="str">
        <f>Critères!B90</f>
        <v>12.4</v>
      </c>
      <c r="D91" s="98" t="str">
        <f>Critères!C90</f>
        <v>A</v>
      </c>
      <c r="E91" s="99" t="str">
        <f>Critères!D90</f>
        <v>La documentation de l’application est-elle conforme aux règles d’accessibilité numérique ?</v>
      </c>
      <c r="F91" s="100" t="s">
        <v>13</v>
      </c>
      <c r="G91" s="101"/>
      <c r="H91" s="99"/>
      <c r="I91" s="102"/>
      <c r="J91" s="103"/>
    </row>
    <row r="92" spans="1:10" ht="30">
      <c r="A92" s="96" t="str">
        <f>Critères!$A91</f>
        <v>Outils d'édition</v>
      </c>
      <c r="B92" s="98">
        <v>89</v>
      </c>
      <c r="C92" s="98" t="str">
        <f>Critères!B91</f>
        <v>13.1</v>
      </c>
      <c r="D92" s="98" t="str">
        <f>Critères!C91</f>
        <v>A</v>
      </c>
      <c r="E92" s="99" t="str">
        <f>Critères!D91</f>
        <v>Chaque outil d’édition permet-il de définir les informations d’accessibilité nécessaires pour créer un contenu conforme aux règles d’accessibilité numérique ?</v>
      </c>
      <c r="F92" s="100" t="s">
        <v>13</v>
      </c>
      <c r="G92" s="101"/>
      <c r="H92" s="99"/>
      <c r="I92" s="102"/>
      <c r="J92" s="103"/>
    </row>
    <row r="93" spans="1:10" ht="30">
      <c r="A93" s="96" t="str">
        <f>Critères!$A92</f>
        <v>Outils d'édition</v>
      </c>
      <c r="B93" s="98">
        <v>90</v>
      </c>
      <c r="C93" s="98" t="str">
        <f>Critères!B92</f>
        <v>13.2</v>
      </c>
      <c r="D93" s="98" t="str">
        <f>Critères!C92</f>
        <v>A</v>
      </c>
      <c r="E93" s="99" t="str">
        <f>Critères!D92</f>
        <v>Chaque outil d’édition met-il à disposition des aides à la création de contenus conformes aux règles d’accessibilité numérique ?</v>
      </c>
      <c r="F93" s="100" t="s">
        <v>13</v>
      </c>
      <c r="G93" s="101"/>
      <c r="H93" s="99"/>
      <c r="I93" s="102"/>
      <c r="J93" s="103"/>
    </row>
    <row r="94" spans="1:10" ht="30">
      <c r="A94" s="96" t="str">
        <f>Critères!$A93</f>
        <v>Outils d'édition</v>
      </c>
      <c r="B94" s="98">
        <v>91</v>
      </c>
      <c r="C94" s="98" t="str">
        <f>Critères!B93</f>
        <v>13.3</v>
      </c>
      <c r="D94" s="98" t="str">
        <f>Critères!C93</f>
        <v>A</v>
      </c>
      <c r="E94" s="99" t="str">
        <f>Critères!D93</f>
        <v>Le contenu généré par chaque transformation des contenus est-il conforme aux règles d’accessibilité numérique (hors cas particuliers) ?</v>
      </c>
      <c r="F94" s="100" t="s">
        <v>13</v>
      </c>
      <c r="G94" s="101"/>
      <c r="H94" s="99"/>
      <c r="I94" s="102"/>
      <c r="J94" s="103"/>
    </row>
    <row r="95" spans="1:10" ht="30">
      <c r="A95" s="96" t="str">
        <f>Critères!$A94</f>
        <v>Outils d'édition</v>
      </c>
      <c r="B95" s="98">
        <v>92</v>
      </c>
      <c r="C95" s="98" t="str">
        <f>Critères!B94</f>
        <v>13.4</v>
      </c>
      <c r="D95" s="98" t="str">
        <f>Critères!C94</f>
        <v>AA</v>
      </c>
      <c r="E95" s="99" t="str">
        <f>Critères!D94</f>
        <v>Pour chaque erreur d’accessibilité relevée par un test d’accessibilité automatique ou semi-automatique, l’outil d’édition fournit-il des suggestions de réparation ?</v>
      </c>
      <c r="F95" s="100" t="s">
        <v>13</v>
      </c>
      <c r="G95" s="101"/>
      <c r="H95" s="99"/>
      <c r="I95" s="102"/>
      <c r="J95" s="103"/>
    </row>
    <row r="96" spans="1:10" ht="30">
      <c r="A96" s="96" t="str">
        <f>Critères!$A95</f>
        <v>Outils d'édition</v>
      </c>
      <c r="B96" s="98">
        <v>93</v>
      </c>
      <c r="C96" s="98" t="str">
        <f>Critères!B95</f>
        <v>13.5</v>
      </c>
      <c r="D96" s="98" t="str">
        <f>Critères!C95</f>
        <v>A</v>
      </c>
      <c r="E96" s="99" t="str">
        <f>Critères!D95</f>
        <v>Pour chaque ensemble de gabarits, un gabarit au moins permet de répondre aux règles d’accessibilité numérique. Cette règle est-elle respectée ?</v>
      </c>
      <c r="F96" s="100" t="s">
        <v>13</v>
      </c>
      <c r="G96" s="101"/>
      <c r="H96" s="99"/>
      <c r="I96" s="102"/>
      <c r="J96" s="103"/>
    </row>
    <row r="97" spans="1:10" ht="20">
      <c r="A97" s="96" t="str">
        <f>Critères!$A96</f>
        <v>Outils d'édition</v>
      </c>
      <c r="B97" s="98">
        <v>94</v>
      </c>
      <c r="C97" s="98" t="str">
        <f>Critères!B96</f>
        <v>13.6</v>
      </c>
      <c r="D97" s="98" t="str">
        <f>Critères!C96</f>
        <v>A</v>
      </c>
      <c r="E97" s="99" t="str">
        <f>Critères!D96</f>
        <v>Chaque gabarit qui permet de répondre aux règles d’accessibilité numérique est-il clairement identifiable ?</v>
      </c>
      <c r="F97" s="100" t="s">
        <v>13</v>
      </c>
      <c r="G97" s="101"/>
      <c r="H97" s="99"/>
      <c r="I97" s="102"/>
      <c r="J97" s="103"/>
    </row>
    <row r="98" spans="1:10" ht="30">
      <c r="A98" s="96" t="str">
        <f>Critères!$A97</f>
        <v>Services d'assistance</v>
      </c>
      <c r="B98" s="98">
        <v>95</v>
      </c>
      <c r="C98" s="98" t="str">
        <f>Critères!B97</f>
        <v>14.1</v>
      </c>
      <c r="D98" s="98" t="str">
        <f>Critères!C97</f>
        <v>AA</v>
      </c>
      <c r="E98" s="99" t="str">
        <f>Critères!D97</f>
        <v>Chaque service d’assistance fournit-il des informations relatives aux fonctionnalités d’accessibilité et à la compatibilité avec l’accessibilité, décrites dans la documentation ?</v>
      </c>
      <c r="F98" s="100" t="s">
        <v>13</v>
      </c>
      <c r="G98" s="101"/>
      <c r="H98" s="99"/>
      <c r="I98" s="102"/>
      <c r="J98" s="103"/>
    </row>
    <row r="99" spans="1:10" ht="30">
      <c r="A99" s="96" t="str">
        <f>Critères!$A98</f>
        <v>Services d'assistance</v>
      </c>
      <c r="B99" s="98">
        <v>96</v>
      </c>
      <c r="C99" s="98" t="str">
        <f>Critères!B98</f>
        <v>14.2</v>
      </c>
      <c r="D99" s="98" t="str">
        <f>Critères!C98</f>
        <v>A</v>
      </c>
      <c r="E99" s="99" t="str">
        <f>Critères!D98</f>
        <v>Le service d’assistance répond aux besoins de communication des personnes handicapées directement ou par l’intermédiaire d’un service de relais. Cette règle est-elle respectée ?</v>
      </c>
      <c r="F99" s="100" t="s">
        <v>13</v>
      </c>
      <c r="G99" s="101"/>
      <c r="H99" s="99"/>
      <c r="I99" s="102"/>
      <c r="J99" s="103"/>
    </row>
    <row r="100" spans="1:10" ht="20">
      <c r="A100" s="96" t="str">
        <f>Critères!$A99</f>
        <v>Services d'assistance</v>
      </c>
      <c r="B100" s="98">
        <v>97</v>
      </c>
      <c r="C100" s="98" t="str">
        <f>Critères!B99</f>
        <v>14.3</v>
      </c>
      <c r="D100" s="98" t="str">
        <f>Critères!C99</f>
        <v>A</v>
      </c>
      <c r="E100" s="99" t="str">
        <f>Critères!D99</f>
        <v>La documentation fournie par le service d’assistance est-elle conforme aux règles d’accessibilité numérique ?</v>
      </c>
      <c r="F100" s="100" t="s">
        <v>13</v>
      </c>
      <c r="G100" s="101"/>
      <c r="H100" s="99"/>
      <c r="I100" s="102"/>
      <c r="J100" s="103"/>
    </row>
    <row r="101" spans="1:10" ht="40">
      <c r="A101" s="96" t="str">
        <f>Critères!$A100</f>
        <v>Communication en temps réel</v>
      </c>
      <c r="B101" s="98">
        <v>98</v>
      </c>
      <c r="C101" s="98" t="str">
        <f>Critères!B100</f>
        <v>15.1</v>
      </c>
      <c r="D101" s="98" t="str">
        <f>Critères!C100</f>
        <v>A</v>
      </c>
      <c r="E101" s="99" t="str">
        <f>Critères!D100</f>
        <v>Pour chaque application de communication orale bidirectionnelle, l’application est-elle capable d’encoder et de décoder cette communication avec une gamme de fréquences dont la limite supérieure est de 7 000 Hz au moins ?</v>
      </c>
      <c r="F101" s="100" t="s">
        <v>13</v>
      </c>
      <c r="G101" s="101"/>
      <c r="H101" s="99"/>
      <c r="I101" s="102"/>
      <c r="J101" s="103"/>
    </row>
    <row r="102" spans="1:10" ht="30">
      <c r="A102" s="96" t="str">
        <f>Critères!$A101</f>
        <v>Communication en temps réel</v>
      </c>
      <c r="B102" s="98">
        <v>99</v>
      </c>
      <c r="C102" s="98" t="str">
        <f>Critères!B101</f>
        <v>15.2</v>
      </c>
      <c r="D102" s="98" t="str">
        <f>Critères!C101</f>
        <v>A</v>
      </c>
      <c r="E102" s="99" t="str">
        <f>Critères!D101</f>
        <v>Chaque application qui permet une communication orale bidirectionnelle dispose-t-elle d’une fonctionnalité de communication écrite en temps réel ?</v>
      </c>
      <c r="F102" s="100" t="s">
        <v>13</v>
      </c>
      <c r="G102" s="101"/>
      <c r="H102" s="99"/>
      <c r="I102" s="102"/>
      <c r="J102" s="103"/>
    </row>
    <row r="103" spans="1:10" ht="30">
      <c r="A103" s="96" t="str">
        <f>Critères!$A102</f>
        <v>Communication en temps réel</v>
      </c>
      <c r="B103" s="98">
        <v>100</v>
      </c>
      <c r="C103" s="98" t="str">
        <f>Critères!B102</f>
        <v>15.3</v>
      </c>
      <c r="D103" s="98" t="str">
        <f>Critères!C102</f>
        <v>A</v>
      </c>
      <c r="E103" s="99" t="str">
        <f>Critères!D102</f>
        <v>Pour chaque application qui permet une communication orale bidirectionnelle et écrite en temps réel, les deux modes sont-ils utilisables simultanément ?</v>
      </c>
      <c r="F103" s="100" t="s">
        <v>13</v>
      </c>
      <c r="G103" s="101"/>
      <c r="H103" s="99"/>
      <c r="I103" s="102"/>
      <c r="J103" s="103"/>
    </row>
    <row r="104" spans="1:10" ht="30">
      <c r="A104" s="96" t="str">
        <f>Critères!$A103</f>
        <v>Communication en temps réel</v>
      </c>
      <c r="B104" s="98">
        <v>101</v>
      </c>
      <c r="C104" s="98" t="str">
        <f>Critères!B103</f>
        <v>15.4</v>
      </c>
      <c r="D104" s="98" t="str">
        <f>Critères!C103</f>
        <v>A</v>
      </c>
      <c r="E104" s="99" t="str">
        <f>Critères!D103</f>
        <v>Pour chaque fonctionnalité de communication écrite en temps réel, les messages peuvent-ils être identifiés (hors cas particuliers) ?</v>
      </c>
      <c r="F104" s="100" t="s">
        <v>13</v>
      </c>
      <c r="G104" s="101"/>
      <c r="H104" s="99"/>
      <c r="I104" s="102"/>
      <c r="J104" s="103"/>
    </row>
    <row r="105" spans="1:10" ht="30">
      <c r="A105" s="96" t="str">
        <f>Critères!$A104</f>
        <v>Communication en temps réel</v>
      </c>
      <c r="B105" s="98">
        <v>102</v>
      </c>
      <c r="C105" s="98" t="str">
        <f>Critères!B104</f>
        <v>15.5</v>
      </c>
      <c r="D105" s="98" t="str">
        <f>Critères!C104</f>
        <v>A</v>
      </c>
      <c r="E105" s="99" t="str">
        <f>Critères!D104</f>
        <v>Pour chaque application de communication orale bidirectionnelle, un indicateur visuel de l’activité orale est-il présent ?</v>
      </c>
      <c r="F105" s="100" t="s">
        <v>13</v>
      </c>
      <c r="G105" s="101"/>
      <c r="H105" s="99"/>
      <c r="I105" s="102"/>
      <c r="J105" s="103"/>
    </row>
    <row r="106" spans="1:10" ht="40">
      <c r="A106" s="96" t="str">
        <f>Critères!$A105</f>
        <v>Communication en temps réel</v>
      </c>
      <c r="B106" s="98">
        <v>103</v>
      </c>
      <c r="C106" s="98" t="str">
        <f>Critères!B105</f>
        <v>15.6</v>
      </c>
      <c r="D106" s="98" t="str">
        <f>Critères!C105</f>
        <v>A</v>
      </c>
      <c r="E106" s="99" t="str">
        <f>Critères!D105</f>
        <v>Chaque application de communication écrite en temps réel qui peut interagir avec d’autres applications de communication écrite en temps réel respecte-t-elle les règles d’interopérabilité en vigueur ?</v>
      </c>
      <c r="F106" s="100" t="s">
        <v>13</v>
      </c>
      <c r="G106" s="101"/>
      <c r="H106" s="99"/>
      <c r="I106" s="102"/>
      <c r="J106" s="103"/>
    </row>
    <row r="107" spans="1:10" ht="30">
      <c r="A107" s="96" t="str">
        <f>Critères!$A106</f>
        <v>Communication en temps réel</v>
      </c>
      <c r="B107" s="98">
        <v>104</v>
      </c>
      <c r="C107" s="98" t="str">
        <f>Critères!B106</f>
        <v>15.7</v>
      </c>
      <c r="D107" s="98" t="str">
        <f>Critères!C106</f>
        <v>AA</v>
      </c>
      <c r="E107" s="99" t="str">
        <f>Critères!D106</f>
        <v>Pour chaque application qui permet une communication écrite en temps réel, le délai de transmission de chaque unité de saisie est de 500ms ou moins. Cette règle est-elle respectée ?</v>
      </c>
      <c r="F107" s="100" t="s">
        <v>13</v>
      </c>
      <c r="G107" s="101"/>
      <c r="H107" s="99"/>
      <c r="I107" s="102"/>
      <c r="J107" s="103"/>
    </row>
    <row r="108" spans="1:10" ht="20">
      <c r="A108" s="96" t="str">
        <f>Critères!$A107</f>
        <v>Communication en temps réel</v>
      </c>
      <c r="B108" s="98">
        <v>105</v>
      </c>
      <c r="C108" s="98" t="str">
        <f>Critères!B107</f>
        <v>15.8</v>
      </c>
      <c r="D108" s="98" t="str">
        <f>Critères!C107</f>
        <v>A</v>
      </c>
      <c r="E108" s="99" t="str">
        <f>Critères!D107</f>
        <v>Pour chaque application de télécommunication, l’identification de l’interlocuteur qui initie un appel est-elle accessible ?</v>
      </c>
      <c r="F108" s="100" t="s">
        <v>13</v>
      </c>
      <c r="G108" s="101"/>
      <c r="H108" s="99"/>
      <c r="I108" s="102"/>
      <c r="J108" s="103"/>
    </row>
    <row r="109" spans="1:10" ht="40">
      <c r="A109" s="96" t="str">
        <f>Critères!$A108</f>
        <v>Communication en temps réel</v>
      </c>
      <c r="B109" s="98">
        <v>106</v>
      </c>
      <c r="C109" s="98" t="str">
        <f>Critères!B108</f>
        <v>15.9</v>
      </c>
      <c r="D109" s="98" t="str">
        <f>Critères!C108</f>
        <v>A</v>
      </c>
      <c r="E109" s="99" t="str">
        <f>Critères!D108</f>
        <v>Pour chaque application de communication orale bidirectionnelle qui permet d’identifier l’activité d’un interlocuteur oralisant, il est possible d’identifier l’activité d’un interlocuteur signant. Cette règle est-elle respectée ?</v>
      </c>
      <c r="F109" s="100" t="s">
        <v>13</v>
      </c>
      <c r="G109" s="110"/>
      <c r="H109" s="111"/>
      <c r="I109" s="112"/>
      <c r="J109" s="113"/>
    </row>
    <row r="110" spans="1:10" ht="30">
      <c r="A110" s="96" t="str">
        <f>Critères!$A109</f>
        <v>Communication en temps réel</v>
      </c>
      <c r="B110" s="98">
        <v>107</v>
      </c>
      <c r="C110" s="98" t="str">
        <f>Critères!B109</f>
        <v>15.10</v>
      </c>
      <c r="D110" s="98" t="str">
        <f>Critères!C109</f>
        <v>A</v>
      </c>
      <c r="E110" s="99" t="str">
        <f>Critères!D109</f>
        <v>Pour chaque application de communication orale bidirectionnelle qui dispose de fonctionnalités vocales, celles-ci sont-elles utilisables sans la nécessité d’écouter ou parler ?</v>
      </c>
      <c r="F110" s="109" t="s">
        <v>13</v>
      </c>
      <c r="G110" s="110"/>
      <c r="H110" s="113"/>
      <c r="I110" s="113"/>
      <c r="J110" s="113"/>
    </row>
    <row r="111" spans="1:10" ht="30">
      <c r="A111" s="96" t="str">
        <f>Critères!$A110</f>
        <v>Communication en temps réel</v>
      </c>
      <c r="B111" s="98">
        <v>109</v>
      </c>
      <c r="C111" s="98" t="str">
        <f>Critères!B110</f>
        <v>15.11</v>
      </c>
      <c r="D111" s="98" t="str">
        <f>Critères!C110</f>
        <v>AA</v>
      </c>
      <c r="E111" s="99" t="str">
        <f>Critères!D110</f>
        <v>Pour chaque application de communication orale bidirectionnelle qui dispose d’une vidéo en temps réel, la qualité de la vidéo est-elle suffisante ?</v>
      </c>
      <c r="F111" s="109" t="s">
        <v>13</v>
      </c>
      <c r="G111" s="101"/>
      <c r="H111" s="103"/>
      <c r="I111" s="103"/>
      <c r="J111" s="103"/>
    </row>
  </sheetData>
  <autoFilter ref="A3:M157" xr:uid="{00000000-0009-0000-0000-000004000000}"/>
  <mergeCells count="4">
    <mergeCell ref="A1:D1"/>
    <mergeCell ref="A2:D2"/>
    <mergeCell ref="E1:I1"/>
    <mergeCell ref="E2:I2"/>
  </mergeCells>
  <conditionalFormatting sqref="F4:F111">
    <cfRule type="cellIs" dxfId="41" priority="3" operator="equal">
      <formula>"c"</formula>
    </cfRule>
    <cfRule type="cellIs" dxfId="40" priority="4" operator="equal">
      <formula>"nc"</formula>
    </cfRule>
    <cfRule type="cellIs" dxfId="39" priority="5" operator="equal">
      <formula>"na"</formula>
    </cfRule>
    <cfRule type="cellIs" dxfId="38" priority="6" operator="equal">
      <formula>"nt"</formula>
    </cfRule>
  </conditionalFormatting>
  <conditionalFormatting sqref="G4:G111">
    <cfRule type="cellIs" dxfId="37" priority="1" operator="equal">
      <formula>"D"</formula>
    </cfRule>
    <cfRule type="cellIs" dxfId="36" priority="2" operator="equal">
      <formula>"E"</formula>
    </cfRule>
  </conditionalFormatting>
  <pageMargins left="0.7" right="0.7" top="0.75" bottom="0.75" header="0.3" footer="0.3"/>
  <pageSetup paperSize="9" orientation="landscape" horizontalDpi="4294967293" verticalDpi="4294967293" r:id="rId1"/>
  <extLst>
    <ext xmlns:x14="http://schemas.microsoft.com/office/spreadsheetml/2009/9/main" uri="{CCE6A557-97BC-4b89-ADB6-D9C93CAAB3DF}">
      <x14:dataValidations xmlns:xm="http://schemas.microsoft.com/office/excel/2006/main" count="1">
        <x14:dataValidation type="list" allowBlank="1" showInputMessage="1" showErrorMessage="1" xr:uid="{5696B8FD-E745-C942-A1D7-DA8A902CEBF2}">
          <x14:formula1>
            <xm:f>BaseDeCalcul!$AH$7:$AH$10</xm:f>
          </x14:formula1>
          <xm:sqref>F4:F111</xm:sqref>
        </x14:dataValidation>
      </x14:dataValidation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CB7AC6-4D3B-4A6F-87A2-EAA8BF2FB107}">
  <dimension ref="A1:K111"/>
  <sheetViews>
    <sheetView zoomScale="115" zoomScaleNormal="115" workbookViewId="0">
      <selection activeCell="H6" sqref="H6"/>
    </sheetView>
  </sheetViews>
  <sheetFormatPr defaultColWidth="8.453125" defaultRowHeight="14"/>
  <cols>
    <col min="1" max="1" width="13.26953125" style="92" bestFit="1" customWidth="1"/>
    <col min="2" max="2" width="7.453125" style="105" hidden="1" customWidth="1"/>
    <col min="3" max="3" width="6.1796875" style="105" customWidth="1"/>
    <col min="4" max="4" width="4.453125" style="105" customWidth="1"/>
    <col min="5" max="5" width="42.26953125" style="94" customWidth="1"/>
    <col min="6" max="6" width="5.1796875" style="94" customWidth="1"/>
    <col min="7" max="7" width="5.453125" style="94" customWidth="1"/>
    <col min="8" max="8" width="66" style="94" customWidth="1"/>
    <col min="9" max="9" width="26.1796875" style="94" bestFit="1" customWidth="1"/>
    <col min="10" max="10" width="16" style="94" bestFit="1" customWidth="1"/>
    <col min="11" max="11" width="8.453125" style="94"/>
    <col min="12" max="16384" width="8.453125" style="92"/>
  </cols>
  <sheetData>
    <row r="1" spans="1:11">
      <c r="A1" s="160" t="s">
        <v>88</v>
      </c>
      <c r="B1" s="160"/>
      <c r="C1" s="160"/>
      <c r="D1" s="160"/>
      <c r="E1" s="161" t="str">
        <f ca="1">IF(LOOKUP(J1,Échantillon!A13:A71,Échantillon!B13:B71)&lt;&gt;0,LOOKUP(J1,Échantillon!A13:A71,Échantillon!B13:B71),"-")</f>
        <v>E15</v>
      </c>
      <c r="F1" s="161"/>
      <c r="G1" s="161"/>
      <c r="H1" s="161"/>
      <c r="I1" s="161"/>
      <c r="J1" s="91" t="str">
        <f ca="1">IFERROR(RIGHT(CELL("nomfichier",$A$2),LEN(CELL("nomfichier",$A$2))-SEARCH("]",CELL("nomfichier",$A$2))), RIGHT(CELL("filename",$A$2),LEN(CELL("filename",$A$2))-SEARCH("]",CELL("filename",$A$2))))</f>
        <v>E15</v>
      </c>
      <c r="K1" s="92"/>
    </row>
    <row r="2" spans="1:11">
      <c r="A2" s="162" t="s">
        <v>109</v>
      </c>
      <c r="B2" s="162"/>
      <c r="C2" s="162"/>
      <c r="D2" s="162"/>
      <c r="E2" s="163" t="str">
        <f ca="1">IF(LOOKUP(J1,Échantillon!A13:A71,Échantillon!C13:C71)&lt;&gt;0,LOOKUP(J1,Échantillon!A13:A71,Échantillon!C13:C71),"-")</f>
        <v>-</v>
      </c>
      <c r="F2" s="163"/>
      <c r="G2" s="163"/>
      <c r="H2" s="163"/>
      <c r="I2" s="163"/>
      <c r="J2" s="93"/>
    </row>
    <row r="3" spans="1:11" s="97" customFormat="1" ht="41">
      <c r="A3" s="95" t="s">
        <v>9</v>
      </c>
      <c r="B3" s="95" t="s">
        <v>42</v>
      </c>
      <c r="C3" s="95" t="s">
        <v>50</v>
      </c>
      <c r="D3" s="95" t="s">
        <v>51</v>
      </c>
      <c r="E3" s="96" t="s">
        <v>52</v>
      </c>
      <c r="F3" s="95" t="s">
        <v>10</v>
      </c>
      <c r="G3" s="95" t="s">
        <v>11</v>
      </c>
      <c r="H3" s="96" t="s">
        <v>12</v>
      </c>
      <c r="I3" s="96" t="s">
        <v>318</v>
      </c>
      <c r="J3" s="96" t="s">
        <v>29</v>
      </c>
    </row>
    <row r="4" spans="1:11" s="94" customFormat="1" ht="20">
      <c r="A4" s="96" t="str">
        <f>Critères!$A3</f>
        <v>Eléments graphiques</v>
      </c>
      <c r="B4" s="98">
        <v>1</v>
      </c>
      <c r="C4" s="98" t="str">
        <f>Critères!B3</f>
        <v>1.1</v>
      </c>
      <c r="D4" s="98" t="str">
        <f>Critères!C3</f>
        <v>A</v>
      </c>
      <c r="E4" s="99" t="str">
        <f>Critères!D3</f>
        <v>Chaque élément graphique de décoration est-il ignoré par les technologies d’assistance ?</v>
      </c>
      <c r="F4" s="100" t="s">
        <v>13</v>
      </c>
      <c r="G4" s="101"/>
      <c r="H4" s="99"/>
      <c r="I4" s="102"/>
      <c r="J4" s="106"/>
    </row>
    <row r="5" spans="1:11" s="94" customFormat="1" ht="20">
      <c r="A5" s="96" t="str">
        <f>Critères!$A4</f>
        <v>Eléments graphiques</v>
      </c>
      <c r="B5" s="98">
        <v>2</v>
      </c>
      <c r="C5" s="98" t="str">
        <f>Critères!B4</f>
        <v>1.2</v>
      </c>
      <c r="D5" s="98" t="str">
        <f>Critères!C4</f>
        <v>A</v>
      </c>
      <c r="E5" s="99" t="str">
        <f>Critères!D4</f>
        <v>Chaque élément graphique porteur d’information possède-t-il une alternative accessible aux technologies d’assistance ?</v>
      </c>
      <c r="F5" s="100" t="s">
        <v>13</v>
      </c>
      <c r="G5" s="101"/>
      <c r="H5" s="99"/>
      <c r="I5" s="102"/>
      <c r="J5" s="103"/>
    </row>
    <row r="6" spans="1:11" s="94" customFormat="1" ht="30">
      <c r="A6" s="96" t="str">
        <f>Critères!$A5</f>
        <v>Eléments graphiques</v>
      </c>
      <c r="B6" s="98">
        <v>3</v>
      </c>
      <c r="C6" s="98" t="str">
        <f>Critères!B5</f>
        <v>1.3</v>
      </c>
      <c r="D6" s="98" t="str">
        <f>Critères!C5</f>
        <v>A</v>
      </c>
      <c r="E6" s="99" t="str">
        <f>Critères!D5</f>
        <v>Pour chaque élément graphique porteur d’information, l’alternative accessible aux technologies d’assistance est-elle pertinente (hors cas particuliers) ?</v>
      </c>
      <c r="F6" s="100" t="s">
        <v>13</v>
      </c>
      <c r="G6" s="101"/>
      <c r="H6" s="99"/>
      <c r="I6" s="102"/>
      <c r="J6" s="103"/>
    </row>
    <row r="7" spans="1:11" ht="40">
      <c r="A7" s="96" t="str">
        <f>Critères!$A6</f>
        <v>Eléments graphiques</v>
      </c>
      <c r="B7" s="98">
        <v>4</v>
      </c>
      <c r="C7" s="98" t="str">
        <f>Critères!B6</f>
        <v>1.4</v>
      </c>
      <c r="D7" s="98" t="str">
        <f>Critères!C6</f>
        <v>A</v>
      </c>
      <c r="E7" s="99" t="str">
        <f>Critères!D6</f>
        <v>Pour chaque élément graphique utilisé comme CAPTCHA ou comme élément graphique de test, l’alternative restituée par les technologies d’assistance permet-elle d’identifier la nature et la fonction de l’élément graphique ?</v>
      </c>
      <c r="F7" s="100" t="s">
        <v>13</v>
      </c>
      <c r="G7" s="101"/>
      <c r="H7" s="99"/>
      <c r="I7" s="102"/>
      <c r="J7" s="103"/>
    </row>
    <row r="8" spans="1:11" ht="20">
      <c r="A8" s="96" t="str">
        <f>Critères!$A7</f>
        <v>Eléments graphiques</v>
      </c>
      <c r="B8" s="98">
        <v>5</v>
      </c>
      <c r="C8" s="98" t="str">
        <f>Critères!B7</f>
        <v>1.5</v>
      </c>
      <c r="D8" s="98" t="str">
        <f>Critères!C7</f>
        <v>A</v>
      </c>
      <c r="E8" s="99" t="str">
        <f>Critères!D7</f>
        <v>Chaque élément graphique utilisé comme CAPTCHA possède-t-il une alternative ?</v>
      </c>
      <c r="F8" s="100" t="s">
        <v>13</v>
      </c>
      <c r="G8" s="101"/>
      <c r="H8" s="99"/>
      <c r="I8" s="102"/>
      <c r="J8" s="103"/>
    </row>
    <row r="9" spans="1:11" ht="20">
      <c r="A9" s="96" t="str">
        <f>Critères!$A8</f>
        <v>Eléments graphiques</v>
      </c>
      <c r="B9" s="98">
        <v>6</v>
      </c>
      <c r="C9" s="98" t="str">
        <f>Critères!B8</f>
        <v>1.6</v>
      </c>
      <c r="D9" s="98" t="str">
        <f>Critères!C8</f>
        <v>A</v>
      </c>
      <c r="E9" s="99" t="str">
        <f>Critères!D8</f>
        <v>Chaque élément graphique porteur d’information a-t-il, si nécessaire, une description détaillée ?</v>
      </c>
      <c r="F9" s="100" t="s">
        <v>13</v>
      </c>
      <c r="G9" s="101"/>
      <c r="H9" s="99"/>
      <c r="I9" s="102"/>
      <c r="J9" s="103"/>
    </row>
    <row r="10" spans="1:11" ht="20">
      <c r="A10" s="96" t="str">
        <f>Critères!$A9</f>
        <v>Eléments graphiques</v>
      </c>
      <c r="B10" s="98">
        <v>7</v>
      </c>
      <c r="C10" s="98" t="str">
        <f>Critères!B9</f>
        <v>1.7</v>
      </c>
      <c r="D10" s="98" t="str">
        <f>Critères!C9</f>
        <v>A</v>
      </c>
      <c r="E10" s="99" t="str">
        <f>Critères!D9</f>
        <v>Pour chaque élément graphique porteur d’information ayant une description détaillée, celle-ci est-elle pertinente ?</v>
      </c>
      <c r="F10" s="100" t="s">
        <v>13</v>
      </c>
      <c r="G10" s="101"/>
      <c r="H10" s="99"/>
      <c r="I10" s="102"/>
      <c r="J10" s="103"/>
    </row>
    <row r="11" spans="1:11" ht="40">
      <c r="A11" s="96" t="str">
        <f>Critères!$A10</f>
        <v>Eléments graphiques</v>
      </c>
      <c r="B11" s="98">
        <v>8</v>
      </c>
      <c r="C11" s="98" t="str">
        <f>Critères!B10</f>
        <v>1.8</v>
      </c>
      <c r="D11" s="98" t="str">
        <f>Critères!C10</f>
        <v>AA</v>
      </c>
      <c r="E11" s="99" t="str">
        <f>Critères!D10</f>
        <v>Chaque élément graphique texte porteur d’information, en l’absence d’un mécanisme de remplacement, doit, si possible être remplacé par du texte stylé. Cette règle est-elle respectée (hors cas particuliers) ?</v>
      </c>
      <c r="F11" s="100" t="s">
        <v>13</v>
      </c>
      <c r="G11" s="101"/>
      <c r="H11" s="99"/>
      <c r="I11" s="102"/>
      <c r="J11" s="103"/>
    </row>
    <row r="12" spans="1:11" ht="20">
      <c r="A12" s="96" t="str">
        <f>Critères!$A11</f>
        <v>Eléments graphiques</v>
      </c>
      <c r="B12" s="98">
        <v>9</v>
      </c>
      <c r="C12" s="98" t="str">
        <f>Critères!B11</f>
        <v>1.9</v>
      </c>
      <c r="D12" s="98" t="str">
        <f>Critères!C11</f>
        <v>AA</v>
      </c>
      <c r="E12" s="99" t="str">
        <f>Critères!D11</f>
        <v>Chaque élément graphique légendé est-il correctement restitué par les technologies d’assistance ?</v>
      </c>
      <c r="F12" s="100" t="s">
        <v>13</v>
      </c>
      <c r="G12" s="101"/>
      <c r="H12" s="99"/>
      <c r="I12" s="102"/>
      <c r="J12" s="103"/>
    </row>
    <row r="13" spans="1:11" ht="20">
      <c r="A13" s="96" t="str">
        <f>Critères!$A12</f>
        <v>Couleurs</v>
      </c>
      <c r="B13" s="98">
        <v>10</v>
      </c>
      <c r="C13" s="98" t="str">
        <f>Critères!B12</f>
        <v>2.1</v>
      </c>
      <c r="D13" s="98" t="str">
        <f>Critères!C12</f>
        <v>A</v>
      </c>
      <c r="E13" s="99" t="str">
        <f>Critères!D12</f>
        <v>Dans chaque écran, l’information ne doit pas être donnée uniquement par la couleur. Cette règle est-elle respectée ?</v>
      </c>
      <c r="F13" s="100" t="s">
        <v>13</v>
      </c>
      <c r="G13" s="101"/>
      <c r="H13" s="99"/>
      <c r="I13" s="102"/>
      <c r="J13" s="103"/>
    </row>
    <row r="14" spans="1:11" ht="30">
      <c r="A14" s="96" t="str">
        <f>Critères!$A13</f>
        <v>Couleurs</v>
      </c>
      <c r="B14" s="98">
        <v>11</v>
      </c>
      <c r="C14" s="98" t="str">
        <f>Critères!B13</f>
        <v>2.2</v>
      </c>
      <c r="D14" s="98" t="str">
        <f>Critères!C13</f>
        <v>AA</v>
      </c>
      <c r="E14" s="99" t="str">
        <f>Critères!D13</f>
        <v>Dans chaque écran, le contraste entre la couleur du texte et la couleur de son arrière-plan est-il suffisamment élevé (hors cas particuliers) ?</v>
      </c>
      <c r="F14" s="100" t="s">
        <v>13</v>
      </c>
      <c r="G14" s="101"/>
      <c r="H14" s="99"/>
      <c r="I14" s="102"/>
      <c r="J14" s="103"/>
    </row>
    <row r="15" spans="1:11" ht="30">
      <c r="A15" s="96" t="str">
        <f>Critères!$A14</f>
        <v>Couleurs</v>
      </c>
      <c r="B15" s="98">
        <v>12</v>
      </c>
      <c r="C15" s="98" t="str">
        <f>Critères!B14</f>
        <v>2.3</v>
      </c>
      <c r="D15" s="98" t="str">
        <f>Critères!C14</f>
        <v>AA</v>
      </c>
      <c r="E15" s="99" t="str">
        <f>Critères!D14</f>
        <v>Dans chaque écran, les couleurs utilisées dans les composants d’interface et les éléments graphiques porteurs d’informations sont-elles suffisamment contrastées (hors cas particuliers) ?</v>
      </c>
      <c r="F15" s="100" t="s">
        <v>13</v>
      </c>
      <c r="G15" s="101"/>
      <c r="H15" s="99"/>
      <c r="I15" s="102"/>
      <c r="J15" s="103"/>
    </row>
    <row r="16" spans="1:11" ht="30">
      <c r="A16" s="96" t="str">
        <f>Critères!$A15</f>
        <v>Couleurs</v>
      </c>
      <c r="B16" s="98">
        <v>13</v>
      </c>
      <c r="C16" s="98" t="str">
        <f>Critères!B15</f>
        <v>2.4</v>
      </c>
      <c r="D16" s="98" t="str">
        <f>Critères!C15</f>
        <v>AA</v>
      </c>
      <c r="E16" s="99" t="str">
        <f>Critères!D15</f>
        <v>Le rapport de contraste de chaque mécanisme de remplacement qui permet d’afficher l’écran avec un rapport de contraste conforme est-il suffisamment élevé ?</v>
      </c>
      <c r="F16" s="100" t="s">
        <v>13</v>
      </c>
      <c r="G16" s="101"/>
      <c r="H16" s="99"/>
      <c r="I16" s="102"/>
      <c r="J16" s="103"/>
    </row>
    <row r="17" spans="1:10" ht="30">
      <c r="A17" s="96" t="str">
        <f>Critères!$A16</f>
        <v>Multimédia</v>
      </c>
      <c r="B17" s="98">
        <v>14</v>
      </c>
      <c r="C17" s="98" t="str">
        <f>Critères!B16</f>
        <v>3.1</v>
      </c>
      <c r="D17" s="98" t="str">
        <f>Critères!C16</f>
        <v>A</v>
      </c>
      <c r="E17" s="99" t="str">
        <f>Critères!D16</f>
        <v>Chaque média temporel pré-enregistré seulement audio a-t-il, si nécessaire, une transcription textuelle adjacente clairement identifiable (hors cas particuliers) ?</v>
      </c>
      <c r="F17" s="100" t="s">
        <v>13</v>
      </c>
      <c r="G17" s="101"/>
      <c r="H17" s="99"/>
      <c r="I17" s="102"/>
      <c r="J17" s="103"/>
    </row>
    <row r="18" spans="1:10" ht="30">
      <c r="A18" s="96" t="str">
        <f>Critères!$A17</f>
        <v>Multimédia</v>
      </c>
      <c r="B18" s="98">
        <v>15</v>
      </c>
      <c r="C18" s="98" t="str">
        <f>Critères!B17</f>
        <v>3.2</v>
      </c>
      <c r="D18" s="98" t="str">
        <f>Critères!C17</f>
        <v>A</v>
      </c>
      <c r="E18" s="99" t="str">
        <f>Critères!D17</f>
        <v>Pour chaque média temporel pré-enregistré seulement audio ayant une transcription textuelle, celle-ci est-elle pertinente (hors cas particuliers) ?</v>
      </c>
      <c r="F18" s="100" t="s">
        <v>13</v>
      </c>
      <c r="G18" s="101"/>
      <c r="H18" s="99"/>
      <c r="I18" s="102"/>
      <c r="J18" s="103"/>
    </row>
    <row r="19" spans="1:10" ht="20">
      <c r="A19" s="96" t="str">
        <f>Critères!$A18</f>
        <v>Multimédia</v>
      </c>
      <c r="B19" s="98">
        <v>16</v>
      </c>
      <c r="C19" s="98" t="str">
        <f>Critères!B18</f>
        <v>3.3</v>
      </c>
      <c r="D19" s="98" t="str">
        <f>Critères!C18</f>
        <v>A</v>
      </c>
      <c r="E19" s="99" t="str">
        <f>Critères!D18</f>
        <v>Chaque média temporel pré-enregistré seulement vidéo a-t-il, si nécessaire, une alternative (hors cas particuliers) ?</v>
      </c>
      <c r="F19" s="100" t="s">
        <v>13</v>
      </c>
      <c r="G19" s="101"/>
      <c r="H19" s="99"/>
      <c r="I19" s="102"/>
      <c r="J19" s="103"/>
    </row>
    <row r="20" spans="1:10" ht="30">
      <c r="A20" s="96" t="str">
        <f>Critères!$A19</f>
        <v>Multimédia</v>
      </c>
      <c r="B20" s="98">
        <v>17</v>
      </c>
      <c r="C20" s="98" t="str">
        <f>Critères!B19</f>
        <v>3.4</v>
      </c>
      <c r="D20" s="98" t="str">
        <f>Critères!C19</f>
        <v>A</v>
      </c>
      <c r="E20" s="99" t="str">
        <f>Critères!D19</f>
        <v>Pour chaque média temporel pré-enregistré seulement vidéo ayant une alternative, celle-ci est-elle pertinente (hors cas particuliers) ?</v>
      </c>
      <c r="F20" s="100" t="s">
        <v>13</v>
      </c>
      <c r="G20" s="101"/>
      <c r="H20" s="99"/>
      <c r="I20" s="102"/>
      <c r="J20" s="103"/>
    </row>
    <row r="21" spans="1:10" ht="20">
      <c r="A21" s="96" t="str">
        <f>Critères!$A20</f>
        <v>Multimédia</v>
      </c>
      <c r="B21" s="98">
        <v>18</v>
      </c>
      <c r="C21" s="98" t="str">
        <f>Critères!B20</f>
        <v>3.5</v>
      </c>
      <c r="D21" s="98" t="str">
        <f>Critères!C20</f>
        <v>A</v>
      </c>
      <c r="E21" s="99" t="str">
        <f>Critères!D20</f>
        <v>Chaque média temporel synchronisé pré-enregistré a-t-il, si nécessaire, une alternative (hors cas particuliers) ?</v>
      </c>
      <c r="F21" s="100" t="s">
        <v>13</v>
      </c>
      <c r="G21" s="101"/>
      <c r="H21" s="99"/>
      <c r="I21" s="102"/>
      <c r="J21" s="103"/>
    </row>
    <row r="22" spans="1:10" ht="30">
      <c r="A22" s="96" t="str">
        <f>Critères!$A21</f>
        <v>Multimédia</v>
      </c>
      <c r="B22" s="98">
        <v>19</v>
      </c>
      <c r="C22" s="98" t="str">
        <f>Critères!B21</f>
        <v>3.6</v>
      </c>
      <c r="D22" s="98" t="str">
        <f>Critères!C21</f>
        <v>A</v>
      </c>
      <c r="E22" s="99" t="str">
        <f>Critères!D21</f>
        <v>Pour chaque média temporel synchronisé pré-enregistré ayant une alternative, celle-ci est-elle pertinente (hors cas particuliers) ?</v>
      </c>
      <c r="F22" s="100" t="s">
        <v>13</v>
      </c>
      <c r="G22" s="101"/>
      <c r="H22" s="99"/>
      <c r="I22" s="102"/>
      <c r="J22" s="103"/>
    </row>
    <row r="23" spans="1:10" ht="20">
      <c r="A23" s="96" t="str">
        <f>Critères!$A22</f>
        <v>Multimédia</v>
      </c>
      <c r="B23" s="98">
        <v>20</v>
      </c>
      <c r="C23" s="98" t="str">
        <f>Critères!B22</f>
        <v>3.7</v>
      </c>
      <c r="D23" s="98" t="str">
        <f>Critères!C22</f>
        <v>A</v>
      </c>
      <c r="E23" s="99" t="str">
        <f>Critères!D22</f>
        <v>Chaque média temporel synchronisé a-t-il, si nécessaire, des sous-titres synchronisés (hors cas particuliers) ?</v>
      </c>
      <c r="F23" s="100" t="s">
        <v>13</v>
      </c>
      <c r="G23" s="101"/>
      <c r="H23" s="99"/>
      <c r="I23" s="102"/>
      <c r="J23" s="103"/>
    </row>
    <row r="24" spans="1:10" ht="20">
      <c r="A24" s="96" t="str">
        <f>Critères!$A23</f>
        <v>Multimédia</v>
      </c>
      <c r="B24" s="98">
        <v>21</v>
      </c>
      <c r="C24" s="98" t="str">
        <f>Critères!B23</f>
        <v>3.8</v>
      </c>
      <c r="D24" s="98" t="str">
        <f>Critères!C23</f>
        <v>A</v>
      </c>
      <c r="E24" s="99" t="str">
        <f>Critères!D23</f>
        <v>Pour chaque média temporel synchronisé ayant des sous-titres synchronisés, ceux-ci sont-ils pertinents (hors cas particuliers) ?</v>
      </c>
      <c r="F24" s="100" t="s">
        <v>13</v>
      </c>
      <c r="G24" s="101"/>
      <c r="H24" s="99"/>
      <c r="I24" s="102"/>
      <c r="J24" s="103"/>
    </row>
    <row r="25" spans="1:10" ht="30">
      <c r="A25" s="96" t="str">
        <f>Critères!$A24</f>
        <v>Multimédia</v>
      </c>
      <c r="B25" s="98">
        <v>22</v>
      </c>
      <c r="C25" s="98" t="str">
        <f>Critères!B24</f>
        <v>3.9</v>
      </c>
      <c r="D25" s="98" t="str">
        <f>Critères!C24</f>
        <v>AA</v>
      </c>
      <c r="E25" s="99" t="str">
        <f>Critères!D24</f>
        <v>Chaque média temporel pré-enregistré (seulement vidéo ou synchronisé) a-t-il, si nécessaire, une audiodescription synchronisée (hors cas particuliers) ?</v>
      </c>
      <c r="F25" s="100" t="s">
        <v>13</v>
      </c>
      <c r="G25" s="101"/>
      <c r="H25" s="99"/>
      <c r="I25" s="102"/>
      <c r="J25" s="103"/>
    </row>
    <row r="26" spans="1:10" ht="30">
      <c r="A26" s="96" t="str">
        <f>Critères!$A25</f>
        <v>Multimédia</v>
      </c>
      <c r="B26" s="98">
        <v>23</v>
      </c>
      <c r="C26" s="98" t="str">
        <f>Critères!B25</f>
        <v>3.10</v>
      </c>
      <c r="D26" s="98" t="str">
        <f>Critères!C25</f>
        <v>AA</v>
      </c>
      <c r="E26" s="99" t="str">
        <f>Critères!D25</f>
        <v>Pour chaque média temporel pré-enregistré (seulement vidéo ou synchronisé) ayant une audiodescription synchronisée, celle-ci est-elle pertinente ?</v>
      </c>
      <c r="F26" s="100" t="s">
        <v>13</v>
      </c>
      <c r="G26" s="101"/>
      <c r="H26" s="99"/>
      <c r="I26" s="102"/>
      <c r="J26" s="103"/>
    </row>
    <row r="27" spans="1:10" ht="30">
      <c r="A27" s="96" t="str">
        <f>Critères!$A26</f>
        <v>Multimédia</v>
      </c>
      <c r="B27" s="98">
        <v>24</v>
      </c>
      <c r="C27" s="98" t="str">
        <f>Critères!B26</f>
        <v>3.11</v>
      </c>
      <c r="D27" s="98" t="str">
        <f>Critères!C26</f>
        <v>A</v>
      </c>
      <c r="E27" s="99" t="str">
        <f>Critères!D26</f>
        <v>Pour chaque média temporel pré-enregistré, le contenu textuel adjacent permet-il d’identifier clairement le média temporel (hors cas particuliers) ?</v>
      </c>
      <c r="F27" s="100" t="s">
        <v>13</v>
      </c>
      <c r="G27" s="101"/>
      <c r="H27" s="99"/>
      <c r="I27" s="102"/>
      <c r="J27" s="103"/>
    </row>
    <row r="28" spans="1:10" ht="20">
      <c r="A28" s="96" t="str">
        <f>Critères!$A27</f>
        <v>Multimédia</v>
      </c>
      <c r="B28" s="98">
        <v>25</v>
      </c>
      <c r="C28" s="98" t="str">
        <f>Critères!B27</f>
        <v>3.12</v>
      </c>
      <c r="D28" s="98" t="str">
        <f>Critères!C27</f>
        <v>A</v>
      </c>
      <c r="E28" s="99" t="str">
        <f>Critères!D27</f>
        <v>Chaque séquence sonore déclenchée automatiquement est-elle contrôlable par l’utilisateur ?</v>
      </c>
      <c r="F28" s="100" t="s">
        <v>13</v>
      </c>
      <c r="G28" s="101"/>
      <c r="H28" s="99"/>
      <c r="I28" s="102"/>
      <c r="J28" s="103"/>
    </row>
    <row r="29" spans="1:10" ht="20">
      <c r="A29" s="96" t="str">
        <f>Critères!$A28</f>
        <v>Multimédia</v>
      </c>
      <c r="B29" s="98">
        <v>26</v>
      </c>
      <c r="C29" s="98" t="str">
        <f>Critères!B28</f>
        <v>3.13</v>
      </c>
      <c r="D29" s="98" t="str">
        <f>Critères!C28</f>
        <v>A</v>
      </c>
      <c r="E29" s="99" t="str">
        <f>Critères!D28</f>
        <v>Chaque média temporel a-t-il, si nécessaire, les fonctionnalités de contrôle de sa consultation ?</v>
      </c>
      <c r="F29" s="100" t="s">
        <v>13</v>
      </c>
      <c r="G29" s="101"/>
      <c r="H29" s="99"/>
      <c r="I29" s="102"/>
      <c r="J29" s="103"/>
    </row>
    <row r="30" spans="1:10" ht="50">
      <c r="A30" s="96" t="str">
        <f>Critères!$A29</f>
        <v>Multimédia</v>
      </c>
      <c r="B30" s="98">
        <v>27</v>
      </c>
      <c r="C30" s="98" t="str">
        <f>Critères!B29</f>
        <v>3.14</v>
      </c>
      <c r="D30" s="98" t="str">
        <f>Critères!C29</f>
        <v>AA</v>
      </c>
      <c r="E30" s="99" t="str">
        <f>Critères!D29</f>
        <v>Pour chaque média temporel synchronisé pré-enregistré qui dispose d’une piste de sous-titres synchronisés ou d’une audiodescription, les fonctionnalités de contrôle de ces alternatives sont-elles présentées au même niveau que les fonctionnalités principales ?</v>
      </c>
      <c r="F30" s="100" t="s">
        <v>13</v>
      </c>
      <c r="G30" s="101"/>
      <c r="H30" s="99"/>
      <c r="I30" s="102"/>
      <c r="J30" s="103"/>
    </row>
    <row r="31" spans="1:10" ht="40">
      <c r="A31" s="96" t="str">
        <f>Critères!$A30</f>
        <v>Multimédia</v>
      </c>
      <c r="B31" s="98">
        <v>28</v>
      </c>
      <c r="C31" s="98" t="str">
        <f>Critères!B30</f>
        <v>3.15</v>
      </c>
      <c r="D31" s="98" t="str">
        <f>Critères!C30</f>
        <v>AA</v>
      </c>
      <c r="E31" s="99" t="str">
        <f>Critères!D30</f>
        <v>Pour chaque fonctionnalité qui transmet, convertit ou enregistre un média temporel synchronisé pré-enregistré qui possède une piste de sous-titres synchronisés, à l’issue du processus, les sous-titres sont-ils correctement conservés ?</v>
      </c>
      <c r="F31" s="100" t="s">
        <v>13</v>
      </c>
      <c r="G31" s="101"/>
      <c r="H31" s="99"/>
      <c r="I31" s="102"/>
      <c r="J31" s="103"/>
    </row>
    <row r="32" spans="1:10" ht="40">
      <c r="A32" s="96" t="str">
        <f>Critères!$A31</f>
        <v>Multimédia</v>
      </c>
      <c r="B32" s="98">
        <v>29</v>
      </c>
      <c r="C32" s="98" t="str">
        <f>Critères!B31</f>
        <v>3.16</v>
      </c>
      <c r="D32" s="98" t="str">
        <f>Critères!C31</f>
        <v>AA</v>
      </c>
      <c r="E32" s="99" t="str">
        <f>Critères!D31</f>
        <v>Pour chaque fonctionnalité qui transmet, convertit ou enregistre un média temporel synchronisé pré-enregistré avec une audiodescription synchronisée, à l’issue du processus, l’audiodescription est-elle correctement conservée ?</v>
      </c>
      <c r="F32" s="100" t="s">
        <v>13</v>
      </c>
      <c r="G32" s="101"/>
      <c r="H32" s="99"/>
      <c r="I32" s="102"/>
      <c r="J32" s="103"/>
    </row>
    <row r="33" spans="1:10" ht="30">
      <c r="A33" s="96" t="str">
        <f>Critères!$A32</f>
        <v>Multimédia</v>
      </c>
      <c r="B33" s="98">
        <v>30</v>
      </c>
      <c r="C33" s="98" t="str">
        <f>Critères!B32</f>
        <v>3.17</v>
      </c>
      <c r="D33" s="98" t="str">
        <f>Critères!C32</f>
        <v>AA</v>
      </c>
      <c r="E33" s="99" t="str">
        <f>Critères!D32</f>
        <v>Pour chaque média temporel pré-enregistré, la présentation des sous-titres est-elle contrôlable par l’utilisateur (hors cas particuliers) ?</v>
      </c>
      <c r="F33" s="100" t="s">
        <v>13</v>
      </c>
      <c r="G33" s="101"/>
      <c r="H33" s="99"/>
      <c r="I33" s="102"/>
      <c r="J33" s="103"/>
    </row>
    <row r="34" spans="1:10" ht="30">
      <c r="A34" s="96" t="str">
        <f>Critères!$A33</f>
        <v>Multimédia</v>
      </c>
      <c r="B34" s="98">
        <v>31</v>
      </c>
      <c r="C34" s="98" t="str">
        <f>Critères!B33</f>
        <v>3.18</v>
      </c>
      <c r="D34" s="98" t="str">
        <f>Critères!C33</f>
        <v>AA</v>
      </c>
      <c r="E34" s="99" t="str">
        <f>Critères!D33</f>
        <v>Pour chaque média temporel synchronisé pré-enregistré qui possède des sous-titres de traduction synchronisés, ceux-ci peuvent-ils être vocalisés (hors cas particuliers) ?</v>
      </c>
      <c r="F34" s="100" t="s">
        <v>13</v>
      </c>
      <c r="G34" s="101"/>
      <c r="H34" s="99"/>
      <c r="I34" s="102"/>
      <c r="J34" s="103"/>
    </row>
    <row r="35" spans="1:10">
      <c r="A35" s="96" t="str">
        <f>Critères!$A34</f>
        <v>Tableau</v>
      </c>
      <c r="B35" s="98">
        <v>32</v>
      </c>
      <c r="C35" s="98" t="str">
        <f>Critères!B34</f>
        <v>4.1</v>
      </c>
      <c r="D35" s="98" t="str">
        <f>Critères!C34</f>
        <v>A</v>
      </c>
      <c r="E35" s="99" t="str">
        <f>Critères!D34</f>
        <v>Chaque tableau de données complexe a-t-il un résumé ?</v>
      </c>
      <c r="F35" s="100" t="s">
        <v>13</v>
      </c>
      <c r="G35" s="101"/>
      <c r="H35" s="99"/>
      <c r="I35" s="102"/>
      <c r="J35" s="103"/>
    </row>
    <row r="36" spans="1:10" ht="20">
      <c r="A36" s="96" t="str">
        <f>Critères!$A35</f>
        <v>Tableau</v>
      </c>
      <c r="B36" s="98">
        <v>33</v>
      </c>
      <c r="C36" s="98" t="str">
        <f>Critères!B35</f>
        <v>4.2</v>
      </c>
      <c r="D36" s="98" t="str">
        <f>Critères!C35</f>
        <v>A</v>
      </c>
      <c r="E36" s="99" t="str">
        <f>Critères!D35</f>
        <v>Pour chaque tableau de données complexe ayant un résumé, celui-ci est-il pertinent ?</v>
      </c>
      <c r="F36" s="100" t="s">
        <v>13</v>
      </c>
      <c r="G36" s="101"/>
      <c r="H36" s="99"/>
      <c r="I36" s="102"/>
      <c r="J36" s="103"/>
    </row>
    <row r="37" spans="1:10">
      <c r="A37" s="96" t="str">
        <f>Critères!$A36</f>
        <v>Tableau</v>
      </c>
      <c r="B37" s="98">
        <v>34</v>
      </c>
      <c r="C37" s="98" t="str">
        <f>Critères!B36</f>
        <v>4.3</v>
      </c>
      <c r="D37" s="98" t="str">
        <f>Critères!C36</f>
        <v>A</v>
      </c>
      <c r="E37" s="99" t="str">
        <f>Critères!D36</f>
        <v>Chaque tableau de données a-t-il un titre ?</v>
      </c>
      <c r="F37" s="100" t="s">
        <v>13</v>
      </c>
      <c r="G37" s="101"/>
      <c r="H37" s="99"/>
      <c r="I37" s="102"/>
      <c r="J37" s="103"/>
    </row>
    <row r="38" spans="1:10" ht="20">
      <c r="A38" s="96" t="str">
        <f>Critères!$A37</f>
        <v>Tableau</v>
      </c>
      <c r="B38" s="98">
        <v>35</v>
      </c>
      <c r="C38" s="98" t="str">
        <f>Critères!B37</f>
        <v>4.4</v>
      </c>
      <c r="D38" s="98" t="str">
        <f>Critères!C37</f>
        <v>A</v>
      </c>
      <c r="E38" s="99" t="str">
        <f>Critères!D37</f>
        <v>Pour chaque tableau de données ayant un titre, celui-ci est-il pertinent ?</v>
      </c>
      <c r="F38" s="100" t="s">
        <v>13</v>
      </c>
      <c r="G38" s="101"/>
      <c r="H38" s="99"/>
      <c r="I38" s="102"/>
      <c r="J38" s="103"/>
    </row>
    <row r="39" spans="1:10" ht="20">
      <c r="A39" s="96" t="str">
        <f>Critères!$A38</f>
        <v>Tableau</v>
      </c>
      <c r="B39" s="98">
        <v>36</v>
      </c>
      <c r="C39" s="98" t="str">
        <f>Critères!B38</f>
        <v>4.5</v>
      </c>
      <c r="D39" s="98" t="str">
        <f>Critères!C38</f>
        <v>A</v>
      </c>
      <c r="E39" s="99" t="str">
        <f>Critères!D38</f>
        <v>Pour chaque tableau de données, les entêtes de lignes et de colonnes sont-ils correctement reliés aux cellules de données ?</v>
      </c>
      <c r="F39" s="100" t="s">
        <v>13</v>
      </c>
      <c r="G39" s="101"/>
      <c r="H39" s="99"/>
      <c r="I39" s="102"/>
      <c r="J39" s="103"/>
    </row>
    <row r="40" spans="1:10" ht="20">
      <c r="A40" s="96" t="str">
        <f>Critères!$A39</f>
        <v>Composants intéractifs</v>
      </c>
      <c r="B40" s="98">
        <v>37</v>
      </c>
      <c r="C40" s="98" t="str">
        <f>Critères!B39</f>
        <v>5.1</v>
      </c>
      <c r="D40" s="98" t="str">
        <f>Critères!C39</f>
        <v>A</v>
      </c>
      <c r="E40" s="99" t="str">
        <f>Critères!D39</f>
        <v>Chaque composant d’interface est-il, si nécessaire, compatible avec les technologies d’assistance (hors cas particuliers) ?</v>
      </c>
      <c r="F40" s="100" t="s">
        <v>13</v>
      </c>
      <c r="G40" s="101"/>
      <c r="H40" s="99"/>
      <c r="I40" s="102"/>
      <c r="J40" s="103"/>
    </row>
    <row r="41" spans="1:10" ht="20">
      <c r="A41" s="96" t="str">
        <f>Critères!$A40</f>
        <v>Composants intéractifs</v>
      </c>
      <c r="B41" s="98">
        <v>38</v>
      </c>
      <c r="C41" s="98" t="str">
        <f>Critères!B40</f>
        <v>5.2</v>
      </c>
      <c r="D41" s="98" t="str">
        <f>Critères!C40</f>
        <v>A</v>
      </c>
      <c r="E41" s="99" t="str">
        <f>Critères!D40</f>
        <v>Chaque composant d’interface est-il contrôlable par le clavier et tout dispositif de pointage (hors cas particuliers) ?</v>
      </c>
      <c r="F41" s="100" t="s">
        <v>13</v>
      </c>
      <c r="G41" s="101"/>
      <c r="H41" s="99"/>
      <c r="I41" s="102"/>
      <c r="J41" s="103"/>
    </row>
    <row r="42" spans="1:10" ht="20">
      <c r="A42" s="96" t="str">
        <f>Critères!$A41</f>
        <v>Composants intéractifs</v>
      </c>
      <c r="B42" s="98">
        <v>39</v>
      </c>
      <c r="C42" s="98" t="str">
        <f>Critères!B41</f>
        <v>5.3</v>
      </c>
      <c r="D42" s="98" t="str">
        <f>Critères!C41</f>
        <v>A</v>
      </c>
      <c r="E42" s="99" t="str">
        <f>Critères!D41</f>
        <v>Chaque changement de contexte respecte-t-il une de ces conditions ?</v>
      </c>
      <c r="F42" s="100" t="s">
        <v>13</v>
      </c>
      <c r="G42" s="101"/>
      <c r="H42" s="99"/>
      <c r="I42" s="102"/>
      <c r="J42" s="103"/>
    </row>
    <row r="43" spans="1:10" ht="20">
      <c r="A43" s="96" t="str">
        <f>Critères!$A42</f>
        <v>Composants intéractifs</v>
      </c>
      <c r="B43" s="98">
        <v>40</v>
      </c>
      <c r="C43" s="98" t="str">
        <f>Critères!B42</f>
        <v>5.4</v>
      </c>
      <c r="D43" s="98" t="str">
        <f>Critères!C42</f>
        <v>AA</v>
      </c>
      <c r="E43" s="99" t="str">
        <f>Critères!D42</f>
        <v>Dans chaque écran, les messages de statut sont-ils correctement restitués par les technologies d’assistance ?</v>
      </c>
      <c r="F43" s="100" t="s">
        <v>13</v>
      </c>
      <c r="G43" s="101"/>
      <c r="H43" s="99"/>
      <c r="I43" s="104"/>
      <c r="J43" s="103"/>
    </row>
    <row r="44" spans="1:10" ht="20">
      <c r="A44" s="96" t="str">
        <f>Critères!$A43</f>
        <v>Composants intéractifs</v>
      </c>
      <c r="B44" s="98">
        <v>41</v>
      </c>
      <c r="C44" s="98" t="str">
        <f>Critères!B43</f>
        <v>5.5</v>
      </c>
      <c r="D44" s="98" t="str">
        <f>Critères!C43</f>
        <v>A</v>
      </c>
      <c r="E44" s="99" t="str">
        <f>Critères!D43</f>
        <v>Chaque état d’un contrôle à bascule présenté à l’utilisateur est-il perceptible ?</v>
      </c>
      <c r="F44" s="100" t="s">
        <v>13</v>
      </c>
      <c r="G44" s="101"/>
      <c r="H44" s="99"/>
      <c r="I44" s="102"/>
      <c r="J44" s="103"/>
    </row>
    <row r="45" spans="1:10" ht="20">
      <c r="A45" s="96" t="str">
        <f>Critères!$A44</f>
        <v>Eléments obligatoires</v>
      </c>
      <c r="B45" s="98">
        <v>42</v>
      </c>
      <c r="C45" s="98" t="str">
        <f>Critères!B44</f>
        <v>6.1</v>
      </c>
      <c r="D45" s="98" t="str">
        <f>Critères!C44</f>
        <v>A</v>
      </c>
      <c r="E45" s="99" t="str">
        <f>Critères!D44</f>
        <v>Dans chaque écran, les textes sont-ils restitués par les technologies d’assistance dans la langue principale de l’écran ?</v>
      </c>
      <c r="F45" s="100" t="s">
        <v>13</v>
      </c>
      <c r="G45" s="101"/>
      <c r="H45" s="99"/>
      <c r="I45" s="102"/>
      <c r="J45" s="103"/>
    </row>
    <row r="46" spans="1:10" ht="30">
      <c r="A46" s="96" t="str">
        <f>Critères!$A45</f>
        <v>Eléments obligatoires</v>
      </c>
      <c r="B46" s="98">
        <v>43</v>
      </c>
      <c r="C46" s="98" t="str">
        <f>Critères!B45</f>
        <v>6.2</v>
      </c>
      <c r="D46" s="98" t="str">
        <f>Critères!C45</f>
        <v>A</v>
      </c>
      <c r="E46" s="99" t="str">
        <f>Critères!D45</f>
        <v>Dans chaque écran, les éléments de l’interface ne doivent pas être utilisés uniquement à des fins de présentation. Cette règle est-elle respectée ?</v>
      </c>
      <c r="F46" s="100" t="s">
        <v>13</v>
      </c>
      <c r="G46" s="101"/>
      <c r="H46" s="99"/>
      <c r="I46" s="102"/>
      <c r="J46" s="103"/>
    </row>
    <row r="47" spans="1:10" ht="20">
      <c r="A47" s="96" t="str">
        <f>Critères!$A46</f>
        <v>Structuration</v>
      </c>
      <c r="B47" s="98">
        <v>44</v>
      </c>
      <c r="C47" s="98" t="str">
        <f>Critères!B46</f>
        <v>7.1</v>
      </c>
      <c r="D47" s="98" t="str">
        <f>Critères!C46</f>
        <v>A</v>
      </c>
      <c r="E47" s="99" t="str">
        <f>Critères!D46</f>
        <v>Dans chaque écran, l’information est-elle structurée par l’utilisation appropriée de titres ?</v>
      </c>
      <c r="F47" s="100" t="s">
        <v>13</v>
      </c>
      <c r="G47" s="101"/>
      <c r="H47" s="99"/>
      <c r="I47" s="102"/>
      <c r="J47" s="103"/>
    </row>
    <row r="48" spans="1:10" ht="20">
      <c r="A48" s="96" t="str">
        <f>Critères!$A47</f>
        <v>Structuration</v>
      </c>
      <c r="B48" s="98">
        <v>45</v>
      </c>
      <c r="C48" s="98" t="str">
        <f>Critères!B47</f>
        <v>7.2</v>
      </c>
      <c r="D48" s="98" t="str">
        <f>Critères!C47</f>
        <v>A</v>
      </c>
      <c r="E48" s="99" t="str">
        <f>Critères!D47</f>
        <v>Dans chaque écran, chaque liste est-elle correctement structurée ?</v>
      </c>
      <c r="F48" s="100" t="s">
        <v>13</v>
      </c>
      <c r="G48" s="101"/>
      <c r="H48" s="99"/>
      <c r="I48" s="102"/>
      <c r="J48" s="103"/>
    </row>
    <row r="49" spans="1:10" ht="20">
      <c r="A49" s="96" t="str">
        <f>Critères!$A48</f>
        <v>Présentation</v>
      </c>
      <c r="B49" s="98">
        <v>46</v>
      </c>
      <c r="C49" s="98" t="str">
        <f>Critères!B48</f>
        <v>8.1</v>
      </c>
      <c r="D49" s="98" t="str">
        <f>Critères!C48</f>
        <v>A</v>
      </c>
      <c r="E49" s="99" t="str">
        <f>Critères!D48</f>
        <v>Dans chaque écran, le contenu visible porteur d’information est-il accessible aux technologies d’assistance ?</v>
      </c>
      <c r="F49" s="100" t="s">
        <v>13</v>
      </c>
      <c r="G49" s="101"/>
      <c r="H49" s="99"/>
      <c r="I49" s="102"/>
      <c r="J49" s="103"/>
    </row>
    <row r="50" spans="1:10" ht="20">
      <c r="A50" s="96" t="str">
        <f>Critères!$A49</f>
        <v>Présentation</v>
      </c>
      <c r="B50" s="98">
        <v>47</v>
      </c>
      <c r="C50" s="98" t="str">
        <f>Critères!B49</f>
        <v>8.2</v>
      </c>
      <c r="D50" s="98" t="str">
        <f>Critères!C49</f>
        <v>AA</v>
      </c>
      <c r="E50" s="99" t="str">
        <f>Critères!D49</f>
        <v>Dans chaque écran, l’utilisateur peut-il augmenter la taille des caractères de 200% au moins (hors cas particuliers) ?</v>
      </c>
      <c r="F50" s="100" t="s">
        <v>13</v>
      </c>
      <c r="G50" s="101"/>
      <c r="H50" s="99"/>
      <c r="I50" s="102"/>
      <c r="J50" s="103"/>
    </row>
    <row r="51" spans="1:10" ht="40">
      <c r="A51" s="96" t="str">
        <f>Critères!$A50</f>
        <v>Présentation</v>
      </c>
      <c r="B51" s="98">
        <v>48</v>
      </c>
      <c r="C51" s="98" t="str">
        <f>Critères!B50</f>
        <v>8.3</v>
      </c>
      <c r="D51" s="98" t="str">
        <f>Critères!C50</f>
        <v>A</v>
      </c>
      <c r="E51" s="99" t="str">
        <f>Critères!D50</f>
        <v>Dans chaque écran, chaque composant en environnement de texte dont la nature n’est pas évidente a-t-il un rapport de contraste supérieur ou égal à 3:1 par rapport au texte environnant ?</v>
      </c>
      <c r="F51" s="100" t="s">
        <v>13</v>
      </c>
      <c r="G51" s="101"/>
      <c r="H51" s="99"/>
      <c r="I51" s="102"/>
      <c r="J51" s="103"/>
    </row>
    <row r="52" spans="1:10" ht="40">
      <c r="A52" s="96" t="str">
        <f>Critères!$A51</f>
        <v>Présentation</v>
      </c>
      <c r="B52" s="98">
        <v>49</v>
      </c>
      <c r="C52" s="98" t="str">
        <f>Critères!B51</f>
        <v>8.4</v>
      </c>
      <c r="D52" s="98" t="str">
        <f>Critères!C51</f>
        <v>A</v>
      </c>
      <c r="E52" s="99" t="str">
        <f>Critères!D51</f>
        <v>Dans chaque écran, pour chaque composant en environnement de texte dont la nature n’est pas évidente, une indication autre que la couleur permet-elle de signaler la prise de focus et le survol à la souris ?</v>
      </c>
      <c r="F52" s="100" t="s">
        <v>13</v>
      </c>
      <c r="G52" s="101"/>
      <c r="H52" s="99"/>
      <c r="I52" s="102"/>
      <c r="J52" s="103"/>
    </row>
    <row r="53" spans="1:10" ht="20">
      <c r="A53" s="96" t="str">
        <f>Critères!$A52</f>
        <v>Présentation</v>
      </c>
      <c r="B53" s="98">
        <v>50</v>
      </c>
      <c r="C53" s="98" t="str">
        <f>Critères!B52</f>
        <v>8.5</v>
      </c>
      <c r="D53" s="98" t="str">
        <f>Critères!C52</f>
        <v>A</v>
      </c>
      <c r="E53" s="99" t="str">
        <f>Critères!D52</f>
        <v>Dans chaque écran, pour chaque élément recevant le focus, la prise de focus est-elle visible ?</v>
      </c>
      <c r="F53" s="100" t="s">
        <v>13</v>
      </c>
      <c r="G53" s="101"/>
      <c r="H53" s="99"/>
      <c r="I53" s="102"/>
      <c r="J53" s="103"/>
    </row>
    <row r="54" spans="1:10" ht="30">
      <c r="A54" s="96" t="str">
        <f>Critères!$A53</f>
        <v>Présentation</v>
      </c>
      <c r="B54" s="98">
        <v>51</v>
      </c>
      <c r="C54" s="98" t="str">
        <f>Critères!B53</f>
        <v>8.6</v>
      </c>
      <c r="D54" s="98" t="str">
        <f>Critères!C53</f>
        <v>A</v>
      </c>
      <c r="E54" s="99" t="str">
        <f>Critères!D53</f>
        <v>Dans chaque écran, l’information ne doit pas être donnée uniquement par la forme, taille ou position. Cette règle est-elle respectée ?</v>
      </c>
      <c r="F54" s="100" t="s">
        <v>13</v>
      </c>
      <c r="G54" s="101"/>
      <c r="H54" s="99"/>
      <c r="I54" s="102"/>
      <c r="J54" s="103"/>
    </row>
    <row r="55" spans="1:10" ht="30">
      <c r="A55" s="96" t="str">
        <f>Critères!$A54</f>
        <v>Présentation</v>
      </c>
      <c r="B55" s="98">
        <v>52</v>
      </c>
      <c r="C55" s="98" t="str">
        <f>Critères!B54</f>
        <v>8.7</v>
      </c>
      <c r="D55" s="98" t="str">
        <f>Critères!C54</f>
        <v>AA</v>
      </c>
      <c r="E55" s="99" t="str">
        <f>Critères!D54</f>
        <v>Dans chaque écran, les contenus additionnels apparaissant à la prise de focus ou au survol d’un composant d’interface sont-ils contrôlables par l’utilisateur (hors cas particuliers) ?</v>
      </c>
      <c r="F55" s="100" t="s">
        <v>13</v>
      </c>
      <c r="G55" s="101"/>
      <c r="H55" s="99"/>
      <c r="I55" s="102"/>
      <c r="J55" s="103"/>
    </row>
    <row r="56" spans="1:10">
      <c r="A56" s="96" t="str">
        <f>Critères!$A55</f>
        <v>Formulaires</v>
      </c>
      <c r="B56" s="98">
        <v>53</v>
      </c>
      <c r="C56" s="98" t="str">
        <f>Critères!B55</f>
        <v>9.1</v>
      </c>
      <c r="D56" s="98" t="str">
        <f>Critères!C55</f>
        <v>A</v>
      </c>
      <c r="E56" s="99" t="str">
        <f>Critères!D55</f>
        <v>Chaque champ de formulaire a-t-il une étiquette visible ?</v>
      </c>
      <c r="F56" s="100" t="s">
        <v>13</v>
      </c>
      <c r="G56" s="101"/>
      <c r="H56" s="99"/>
      <c r="I56" s="102"/>
      <c r="J56" s="103"/>
    </row>
    <row r="57" spans="1:10" ht="20">
      <c r="A57" s="96" t="str">
        <f>Critères!$A56</f>
        <v>Formulaires</v>
      </c>
      <c r="B57" s="98">
        <v>54</v>
      </c>
      <c r="C57" s="98" t="str">
        <f>Critères!B56</f>
        <v>9.2</v>
      </c>
      <c r="D57" s="98" t="str">
        <f>Critères!C56</f>
        <v>A</v>
      </c>
      <c r="E57" s="99" t="str">
        <f>Critères!D56</f>
        <v>Chaque champ de formulaire a-t-il une étiquette accessible aux technologies d’assistance ?</v>
      </c>
      <c r="F57" s="100" t="s">
        <v>13</v>
      </c>
      <c r="G57" s="101"/>
      <c r="H57" s="99"/>
      <c r="I57" s="102"/>
      <c r="J57" s="103"/>
    </row>
    <row r="58" spans="1:10" ht="20">
      <c r="A58" s="96" t="str">
        <f>Critères!$A57</f>
        <v>Formulaires</v>
      </c>
      <c r="B58" s="98">
        <v>55</v>
      </c>
      <c r="C58" s="98" t="str">
        <f>Critères!B57</f>
        <v>9.3</v>
      </c>
      <c r="D58" s="98" t="str">
        <f>Critères!C57</f>
        <v>A</v>
      </c>
      <c r="E58" s="99" t="str">
        <f>Critères!D57</f>
        <v>Chaque étiquette associée à un champ de formulaire est-elle pertinente ?</v>
      </c>
      <c r="F58" s="100" t="s">
        <v>13</v>
      </c>
      <c r="G58" s="101"/>
      <c r="H58" s="99"/>
      <c r="I58" s="102"/>
      <c r="J58" s="103"/>
    </row>
    <row r="59" spans="1:10" ht="20">
      <c r="A59" s="96" t="str">
        <f>Critères!$A58</f>
        <v>Formulaires</v>
      </c>
      <c r="B59" s="98">
        <v>56</v>
      </c>
      <c r="C59" s="98" t="str">
        <f>Critères!B58</f>
        <v>9.4</v>
      </c>
      <c r="D59" s="98" t="str">
        <f>Critères!C58</f>
        <v>A</v>
      </c>
      <c r="E59" s="99" t="str">
        <f>Critères!D58</f>
        <v>Chaque étiquette de champ et son champ associé sont-ils accolés ?</v>
      </c>
      <c r="F59" s="100" t="s">
        <v>13</v>
      </c>
      <c r="G59" s="101"/>
      <c r="H59" s="99"/>
      <c r="I59" s="102"/>
      <c r="J59" s="103"/>
    </row>
    <row r="60" spans="1:10" ht="20">
      <c r="A60" s="96" t="str">
        <f>Critères!$A59</f>
        <v>Formulaires</v>
      </c>
      <c r="B60" s="98">
        <v>57</v>
      </c>
      <c r="C60" s="98" t="str">
        <f>Critères!B59</f>
        <v>9.5</v>
      </c>
      <c r="D60" s="98" t="str">
        <f>Critères!C59</f>
        <v>A</v>
      </c>
      <c r="E60" s="99" t="str">
        <f>Critères!D59</f>
        <v>Dans chaque formulaire, l’intitulé de chaque bouton est-il pertinent ?</v>
      </c>
      <c r="F60" s="100" t="s">
        <v>13</v>
      </c>
      <c r="G60" s="101"/>
      <c r="H60" s="99"/>
      <c r="I60" s="102"/>
      <c r="J60" s="103"/>
    </row>
    <row r="61" spans="1:10" ht="20">
      <c r="A61" s="96" t="str">
        <f>Critères!$A60</f>
        <v>Formulaires</v>
      </c>
      <c r="B61" s="98">
        <v>58</v>
      </c>
      <c r="C61" s="98" t="str">
        <f>Critères!B60</f>
        <v>9.6</v>
      </c>
      <c r="D61" s="98" t="str">
        <f>Critères!C60</f>
        <v>A</v>
      </c>
      <c r="E61" s="99" t="str">
        <f>Critères!D60</f>
        <v>Dans chaque formulaire, les champs de même nature sont-ils identifiés, si nécessaire ?</v>
      </c>
      <c r="F61" s="100" t="s">
        <v>13</v>
      </c>
      <c r="G61" s="101"/>
      <c r="H61" s="99"/>
      <c r="I61" s="102"/>
      <c r="J61" s="103"/>
    </row>
    <row r="62" spans="1:10" ht="20">
      <c r="A62" s="96" t="str">
        <f>Critères!$A61</f>
        <v>Formulaires</v>
      </c>
      <c r="B62" s="98">
        <v>59</v>
      </c>
      <c r="C62" s="98" t="str">
        <f>Critères!B61</f>
        <v>9.7</v>
      </c>
      <c r="D62" s="98" t="str">
        <f>Critères!C61</f>
        <v>A</v>
      </c>
      <c r="E62" s="99" t="str">
        <f>Critères!D61</f>
        <v>Les champs de formulaire obligatoires sont-ils correctement identifiés (hors cas particuliers) ?</v>
      </c>
      <c r="F62" s="100" t="s">
        <v>13</v>
      </c>
      <c r="G62" s="101"/>
      <c r="H62" s="99"/>
      <c r="I62" s="102"/>
      <c r="J62" s="103"/>
    </row>
    <row r="63" spans="1:10" ht="30">
      <c r="A63" s="96" t="str">
        <f>Critères!$A62</f>
        <v>Formulaires</v>
      </c>
      <c r="B63" s="98">
        <v>60</v>
      </c>
      <c r="C63" s="98" t="str">
        <f>Critères!B62</f>
        <v>9.8</v>
      </c>
      <c r="D63" s="98" t="str">
        <f>Critères!C62</f>
        <v>A</v>
      </c>
      <c r="E63" s="99" t="str">
        <f>Critères!D62</f>
        <v>Pour chaque champ de formulaire qui attend un type de données et/ou un format spécifique, l’information correspondante est-elle disponible ?</v>
      </c>
      <c r="F63" s="100" t="s">
        <v>13</v>
      </c>
      <c r="G63" s="101"/>
      <c r="H63" s="99"/>
      <c r="I63" s="102"/>
      <c r="J63" s="103"/>
    </row>
    <row r="64" spans="1:10" ht="20">
      <c r="A64" s="96" t="str">
        <f>Critères!$A63</f>
        <v>Formulaires</v>
      </c>
      <c r="B64" s="98">
        <v>61</v>
      </c>
      <c r="C64" s="98" t="str">
        <f>Critères!B63</f>
        <v>9.9</v>
      </c>
      <c r="D64" s="98" t="str">
        <f>Critères!C63</f>
        <v>A</v>
      </c>
      <c r="E64" s="99" t="str">
        <f>Critères!D63</f>
        <v>Dans chaque formulaire, les erreurs de saisie sont-elles accessibles ?</v>
      </c>
      <c r="F64" s="100" t="s">
        <v>13</v>
      </c>
      <c r="G64" s="101"/>
      <c r="H64" s="99"/>
      <c r="I64" s="102"/>
      <c r="J64" s="103"/>
    </row>
    <row r="65" spans="1:10" ht="30">
      <c r="A65" s="96" t="str">
        <f>Critères!$A64</f>
        <v>Formulaires</v>
      </c>
      <c r="B65" s="98">
        <v>62</v>
      </c>
      <c r="C65" s="98" t="str">
        <f>Critères!B64</f>
        <v>9.10</v>
      </c>
      <c r="D65" s="98" t="str">
        <f>Critères!C64</f>
        <v>AA</v>
      </c>
      <c r="E65" s="99" t="str">
        <f>Critères!D64</f>
        <v>Dans chaque formulaire, le contrôle de saisie est-il accompagné, si nécessaire, de suggestions des types, formats de données ou valeurs attendus ?</v>
      </c>
      <c r="F65" s="100" t="s">
        <v>13</v>
      </c>
      <c r="G65" s="101"/>
      <c r="H65" s="99"/>
      <c r="I65" s="102"/>
      <c r="J65" s="103"/>
    </row>
    <row r="66" spans="1:10" ht="50">
      <c r="A66" s="96" t="str">
        <f>Critères!$A65</f>
        <v>Formulaires</v>
      </c>
      <c r="B66" s="98">
        <v>63</v>
      </c>
      <c r="C66" s="98" t="str">
        <f>Critères!B65</f>
        <v>9.11</v>
      </c>
      <c r="D66" s="98" t="str">
        <f>Critères!C65</f>
        <v>AA</v>
      </c>
      <c r="E66" s="99" t="str">
        <f>Critères!D65</f>
        <v>Pour chaque formulaire qui modifie ou supprime des données, ou qui transmet des réponses à un test ou à un examen, ou dont la validation a des conséquences financières ou juridiques, les données saisies peuvent-elles être modifiées, mises à jour ou récupérées par l’utilisateur ?</v>
      </c>
      <c r="F66" s="100" t="s">
        <v>13</v>
      </c>
      <c r="G66" s="101"/>
      <c r="H66" s="99"/>
      <c r="I66" s="102"/>
      <c r="J66" s="103"/>
    </row>
    <row r="67" spans="1:10" ht="20">
      <c r="A67" s="96" t="str">
        <f>Critères!$A66</f>
        <v>Formulaires</v>
      </c>
      <c r="B67" s="98">
        <v>64</v>
      </c>
      <c r="C67" s="98" t="str">
        <f>Critères!B66</f>
        <v>9.12</v>
      </c>
      <c r="D67" s="98" t="str">
        <f>Critères!C66</f>
        <v>AA</v>
      </c>
      <c r="E67" s="99" t="str">
        <f>Critères!D66</f>
        <v>Pour chaque champ qui attend une donnée personnelle de l’utilisateur, la saisie est-elle facilitée ?</v>
      </c>
      <c r="F67" s="100" t="s">
        <v>13</v>
      </c>
      <c r="G67" s="101"/>
      <c r="H67" s="99"/>
      <c r="I67" s="102"/>
      <c r="J67" s="103"/>
    </row>
    <row r="68" spans="1:10" ht="20">
      <c r="A68" s="96" t="str">
        <f>Critères!$A67</f>
        <v>Navigation</v>
      </c>
      <c r="B68" s="98">
        <v>65</v>
      </c>
      <c r="C68" s="98" t="str">
        <f>Critères!B67</f>
        <v>10.1</v>
      </c>
      <c r="D68" s="98" t="str">
        <f>Critères!C67</f>
        <v>A</v>
      </c>
      <c r="E68" s="99" t="str">
        <f>Critères!D67</f>
        <v>Dans chaque écran, l’ordre de tabulation au clavier est-il cohérent ?</v>
      </c>
      <c r="F68" s="100" t="s">
        <v>13</v>
      </c>
      <c r="G68" s="101"/>
      <c r="H68" s="99"/>
      <c r="I68" s="102"/>
      <c r="J68" s="103"/>
    </row>
    <row r="69" spans="1:10" ht="20">
      <c r="A69" s="96" t="str">
        <f>Critères!$A68</f>
        <v>Navigation</v>
      </c>
      <c r="B69" s="98">
        <v>66</v>
      </c>
      <c r="C69" s="98" t="str">
        <f>Critères!B68</f>
        <v>10.2</v>
      </c>
      <c r="D69" s="98" t="str">
        <f>Critères!C68</f>
        <v>A</v>
      </c>
      <c r="E69" s="99" t="str">
        <f>Critères!D68</f>
        <v>Dans chaque écran, l’ordre de restitution par les technologies d’assistance est-il cohérent ?</v>
      </c>
      <c r="F69" s="100" t="s">
        <v>13</v>
      </c>
      <c r="G69" s="101"/>
      <c r="H69" s="99"/>
      <c r="I69" s="102"/>
      <c r="J69" s="103"/>
    </row>
    <row r="70" spans="1:10" ht="20">
      <c r="A70" s="96" t="str">
        <f>Critères!$A69</f>
        <v>Navigation</v>
      </c>
      <c r="B70" s="98">
        <v>67</v>
      </c>
      <c r="C70" s="98" t="str">
        <f>Critères!B69</f>
        <v>10.3</v>
      </c>
      <c r="D70" s="98" t="str">
        <f>Critères!C69</f>
        <v>A</v>
      </c>
      <c r="E70" s="99" t="str">
        <f>Critères!D69</f>
        <v>Dans chaque écran, la navigation ne doit pas contenir de piège au clavier. Cette règle est-elle respectée ?</v>
      </c>
      <c r="F70" s="100" t="s">
        <v>13</v>
      </c>
      <c r="G70" s="101"/>
      <c r="H70" s="99"/>
      <c r="I70" s="102"/>
      <c r="J70" s="103"/>
    </row>
    <row r="71" spans="1:10" ht="30">
      <c r="A71" s="96" t="str">
        <f>Critères!$A70</f>
        <v>Navigation</v>
      </c>
      <c r="B71" s="98">
        <v>68</v>
      </c>
      <c r="C71" s="98" t="str">
        <f>Critères!B70</f>
        <v>10.4</v>
      </c>
      <c r="D71" s="98" t="str">
        <f>Critères!C70</f>
        <v>A</v>
      </c>
      <c r="E71" s="99" t="str">
        <f>Critères!D70</f>
        <v>Dans chaque écran, les raccourcis clavier n’utilisant qu’une seule touche (lettre minuscule ou majuscule, ponctuation, chiffre ou symbole) sont-ils contrôlables par l’utilisateur ?</v>
      </c>
      <c r="F71" s="100" t="s">
        <v>13</v>
      </c>
      <c r="G71" s="101"/>
      <c r="H71" s="99"/>
      <c r="I71" s="102"/>
      <c r="J71" s="103"/>
    </row>
    <row r="72" spans="1:10" ht="20">
      <c r="A72" s="96" t="str">
        <f>Critères!$A71</f>
        <v>Consultation</v>
      </c>
      <c r="B72" s="98">
        <v>69</v>
      </c>
      <c r="C72" s="98" t="str">
        <f>Critères!B71</f>
        <v>11.1</v>
      </c>
      <c r="D72" s="98" t="str">
        <f>Critères!C71</f>
        <v>A</v>
      </c>
      <c r="E72" s="99" t="str">
        <f>Critères!D71</f>
        <v>Pour chaque écran, l’utilisateur a-t-il le contrôle de chaque limite de temps modifiant le contenu (hors cas particuliers) ?</v>
      </c>
      <c r="F72" s="100" t="s">
        <v>13</v>
      </c>
      <c r="G72" s="101"/>
      <c r="H72" s="99"/>
      <c r="I72" s="102"/>
      <c r="J72" s="103"/>
    </row>
    <row r="73" spans="1:10" ht="20">
      <c r="A73" s="96" t="str">
        <f>Critères!$A72</f>
        <v>Consultation</v>
      </c>
      <c r="B73" s="98">
        <v>70</v>
      </c>
      <c r="C73" s="98" t="str">
        <f>Critères!B72</f>
        <v>11.2</v>
      </c>
      <c r="D73" s="98" t="str">
        <f>Critères!C72</f>
        <v>A</v>
      </c>
      <c r="E73" s="99" t="str">
        <f>Critères!D72</f>
        <v>Pour chaque écran, chaque procédé limitant le temps d’une session peut-il être arrêté ou supprimé (hors cas particuliers) ?</v>
      </c>
      <c r="F73" s="100" t="s">
        <v>13</v>
      </c>
      <c r="G73" s="101"/>
      <c r="H73" s="99"/>
      <c r="I73" s="102"/>
      <c r="J73" s="103"/>
    </row>
    <row r="74" spans="1:10" ht="30">
      <c r="A74" s="96" t="str">
        <f>Critères!$A73</f>
        <v>Consultation</v>
      </c>
      <c r="B74" s="98">
        <v>71</v>
      </c>
      <c r="C74" s="98" t="str">
        <f>Critères!B73</f>
        <v>11.3</v>
      </c>
      <c r="D74" s="98" t="str">
        <f>Critères!C73</f>
        <v>A</v>
      </c>
      <c r="E74" s="99" t="str">
        <f>Critères!D73</f>
        <v>Dans chaque écran, chaque document bureautique en téléchargement possède-t-il, si nécessaire, une version accessible (hors cas particuliers) ?</v>
      </c>
      <c r="F74" s="100" t="s">
        <v>13</v>
      </c>
      <c r="G74" s="101"/>
      <c r="H74" s="99"/>
      <c r="I74" s="102"/>
      <c r="J74" s="103"/>
    </row>
    <row r="75" spans="1:10" ht="30">
      <c r="A75" s="96" t="str">
        <f>Critères!$A74</f>
        <v>Consultation</v>
      </c>
      <c r="B75" s="98">
        <v>72</v>
      </c>
      <c r="C75" s="98" t="str">
        <f>Critères!B74</f>
        <v>11.4</v>
      </c>
      <c r="D75" s="98" t="str">
        <f>Critères!C74</f>
        <v>A</v>
      </c>
      <c r="E75" s="99" t="str">
        <f>Critères!D74</f>
        <v>Pour chaque document bureautique ayant une version accessible, cette version offre-t-elle la même information (hors cas particuliers) ?</v>
      </c>
      <c r="F75" s="100" t="s">
        <v>13</v>
      </c>
      <c r="G75" s="101"/>
      <c r="H75" s="99"/>
      <c r="I75" s="102"/>
      <c r="J75" s="103"/>
    </row>
    <row r="76" spans="1:10" ht="20">
      <c r="A76" s="96" t="str">
        <f>Critères!$A75</f>
        <v>Consultation</v>
      </c>
      <c r="B76" s="98">
        <v>73</v>
      </c>
      <c r="C76" s="98" t="str">
        <f>Critères!B75</f>
        <v>11.5</v>
      </c>
      <c r="D76" s="98" t="str">
        <f>Critères!C75</f>
        <v>A</v>
      </c>
      <c r="E76" s="99" t="str">
        <f>Critères!D75</f>
        <v>Dans chaque écran, chaque contenu cryptique (art ASCII, émoticon, syntaxe cryptique) a-t-il une alternative ?</v>
      </c>
      <c r="F76" s="100" t="s">
        <v>13</v>
      </c>
      <c r="G76" s="101"/>
      <c r="H76" s="99"/>
      <c r="I76" s="102"/>
      <c r="J76" s="103"/>
    </row>
    <row r="77" spans="1:10" ht="30">
      <c r="A77" s="96" t="str">
        <f>Critères!$A76</f>
        <v>Consultation</v>
      </c>
      <c r="B77" s="98">
        <v>74</v>
      </c>
      <c r="C77" s="98" t="str">
        <f>Critères!B76</f>
        <v>11.6</v>
      </c>
      <c r="D77" s="98" t="str">
        <f>Critères!C76</f>
        <v>A</v>
      </c>
      <c r="E77" s="99" t="str">
        <f>Critères!D76</f>
        <v>Dans chaque écran, pour chaque contenu cryptique (art ASCII, émoticône, syntaxe cryptique) ayant une alternative, cette alternative est-elle pertinente ?</v>
      </c>
      <c r="F77" s="100" t="s">
        <v>13</v>
      </c>
      <c r="G77" s="101"/>
      <c r="H77" s="99"/>
      <c r="I77" s="102"/>
      <c r="J77" s="103"/>
    </row>
    <row r="78" spans="1:10" ht="20">
      <c r="A78" s="96" t="str">
        <f>Critères!$A77</f>
        <v>Consultation</v>
      </c>
      <c r="B78" s="98">
        <v>75</v>
      </c>
      <c r="C78" s="98" t="str">
        <f>Critères!B77</f>
        <v>11.7</v>
      </c>
      <c r="D78" s="98" t="str">
        <f>Critères!C77</f>
        <v>A</v>
      </c>
      <c r="E78" s="99" t="str">
        <f>Critères!D77</f>
        <v>Dans chaque écran, les changements brusques de luminosité ou les effets de flash sont-ils correctement utilisés ?</v>
      </c>
      <c r="F78" s="100" t="s">
        <v>13</v>
      </c>
      <c r="G78" s="101"/>
      <c r="H78" s="99"/>
      <c r="I78" s="102"/>
      <c r="J78" s="103"/>
    </row>
    <row r="79" spans="1:10" ht="20">
      <c r="A79" s="96" t="str">
        <f>Critères!$A78</f>
        <v>Consultation</v>
      </c>
      <c r="B79" s="98">
        <v>76</v>
      </c>
      <c r="C79" s="98" t="str">
        <f>Critères!B78</f>
        <v>11.8</v>
      </c>
      <c r="D79" s="98" t="str">
        <f>Critères!C78</f>
        <v>A</v>
      </c>
      <c r="E79" s="99" t="str">
        <f>Critères!D78</f>
        <v>Dans chaque écran, chaque contenu en mouvement ou clignotant est-il contrôlable par l’utilisateur ?</v>
      </c>
      <c r="F79" s="100" t="s">
        <v>13</v>
      </c>
      <c r="G79" s="101"/>
      <c r="H79" s="99"/>
      <c r="I79" s="102"/>
      <c r="J79" s="103"/>
    </row>
    <row r="80" spans="1:10" ht="30">
      <c r="A80" s="96" t="str">
        <f>Critères!$A79</f>
        <v>Consultation</v>
      </c>
      <c r="B80" s="98">
        <v>77</v>
      </c>
      <c r="C80" s="98" t="str">
        <f>Critères!B79</f>
        <v>11.9</v>
      </c>
      <c r="D80" s="98" t="str">
        <f>Critères!C79</f>
        <v>AA</v>
      </c>
      <c r="E80" s="99" t="str">
        <f>Critères!D79</f>
        <v>Dans chaque écran, le contenu proposé est-il consultable quelle que soit l’orientation de l’écran (portrait ou paysage) (hors cas particuliers) ?</v>
      </c>
      <c r="F80" s="100" t="s">
        <v>13</v>
      </c>
      <c r="G80" s="101"/>
      <c r="H80" s="99"/>
      <c r="I80" s="102"/>
      <c r="J80" s="103"/>
    </row>
    <row r="81" spans="1:10" ht="30">
      <c r="A81" s="96" t="str">
        <f>Critères!$A80</f>
        <v>Consultation</v>
      </c>
      <c r="B81" s="98">
        <v>78</v>
      </c>
      <c r="C81" s="98" t="str">
        <f>Critères!B80</f>
        <v>11.10</v>
      </c>
      <c r="D81" s="98" t="str">
        <f>Critères!C80</f>
        <v>A</v>
      </c>
      <c r="E81" s="99" t="str">
        <f>Critères!D80</f>
        <v>Dans chaque écran, les fonctionnalités activables au moyen d’un geste complexe sont-elles activables au moyen d’un geste simple (hors cas particuliers) ?</v>
      </c>
      <c r="F81" s="100" t="s">
        <v>13</v>
      </c>
      <c r="G81" s="101"/>
      <c r="H81" s="99"/>
      <c r="I81" s="102"/>
      <c r="J81" s="103"/>
    </row>
    <row r="82" spans="1:10" ht="40">
      <c r="A82" s="96" t="str">
        <f>Critères!$A81</f>
        <v>Consultation</v>
      </c>
      <c r="B82" s="98">
        <v>79</v>
      </c>
      <c r="C82" s="98" t="str">
        <f>Critères!B81</f>
        <v>11.11</v>
      </c>
      <c r="D82" s="98" t="str">
        <f>Critères!C81</f>
        <v>A</v>
      </c>
      <c r="E82" s="99" t="str">
        <f>Critères!D81</f>
        <v>Dans chaque écran, les fonctionnalités activables par la réalisation d’actions simultanées sont-elles activables au moyen d’une action unique. Cette règle est-elle respectée (hors cas particuliers) ?</v>
      </c>
      <c r="F82" s="100" t="s">
        <v>13</v>
      </c>
      <c r="G82" s="101"/>
      <c r="H82" s="99"/>
      <c r="I82" s="102"/>
      <c r="J82" s="103"/>
    </row>
    <row r="83" spans="1:10" ht="30">
      <c r="A83" s="96" t="str">
        <f>Critères!$A82</f>
        <v>Consultation</v>
      </c>
      <c r="B83" s="98">
        <v>80</v>
      </c>
      <c r="C83" s="98" t="str">
        <f>Critères!B82</f>
        <v>11.12</v>
      </c>
      <c r="D83" s="98" t="str">
        <f>Critères!C82</f>
        <v>A</v>
      </c>
      <c r="E83" s="99" t="str">
        <f>Critères!D82</f>
        <v>Dans chaque écran, les actions déclenchées au moyen d’un dispositif de pointage sur un point unique de l’écran peuvent-elles faire l’objet d’une annulation (hors cas particuliers) ?</v>
      </c>
      <c r="F83" s="100" t="s">
        <v>13</v>
      </c>
      <c r="G83" s="101"/>
      <c r="H83" s="99"/>
      <c r="I83" s="102"/>
      <c r="J83" s="103"/>
    </row>
    <row r="84" spans="1:10" ht="30">
      <c r="A84" s="96" t="str">
        <f>Critères!$A83</f>
        <v>Consultation</v>
      </c>
      <c r="B84" s="98">
        <v>81</v>
      </c>
      <c r="C84" s="98" t="str">
        <f>Critères!B83</f>
        <v>11.13</v>
      </c>
      <c r="D84" s="98" t="str">
        <f>Critères!C83</f>
        <v>A</v>
      </c>
      <c r="E84" s="99" t="str">
        <f>Critères!D83</f>
        <v>Dans chaque écran, les fonctionnalités qui impliquent un mouvement de l’appareil ou vers l’appareil peuvent-elles être satisfaites de manière alternative (hors cas particuliers) ?</v>
      </c>
      <c r="F84" s="100" t="s">
        <v>13</v>
      </c>
      <c r="G84" s="101"/>
      <c r="H84" s="99"/>
      <c r="I84" s="102"/>
      <c r="J84" s="103"/>
    </row>
    <row r="85" spans="1:10" ht="40">
      <c r="A85" s="96" t="str">
        <f>Critères!$A84</f>
        <v>Consultation</v>
      </c>
      <c r="B85" s="98">
        <v>82</v>
      </c>
      <c r="C85" s="98" t="str">
        <f>Critères!B84</f>
        <v>11.14</v>
      </c>
      <c r="D85" s="98" t="str">
        <f>Critères!C84</f>
        <v>AA</v>
      </c>
      <c r="E85" s="99" t="str">
        <f>Critères!D84</f>
        <v>Pour chaque fonctionnalité de conversion d’un document, les informations relatives à l’accessibilité disponibles dans le document source sont-elles conservées dans le document de destination (hors cas particuliers) ?</v>
      </c>
      <c r="F85" s="100" t="s">
        <v>13</v>
      </c>
      <c r="G85" s="101"/>
      <c r="H85" s="99"/>
      <c r="I85" s="102"/>
      <c r="J85" s="103"/>
    </row>
    <row r="86" spans="1:10" ht="30">
      <c r="A86" s="96" t="str">
        <f>Critères!$A85</f>
        <v>Consultation</v>
      </c>
      <c r="B86" s="98">
        <v>83</v>
      </c>
      <c r="C86" s="98" t="str">
        <f>Critères!B85</f>
        <v>11.15</v>
      </c>
      <c r="D86" s="98" t="str">
        <f>Critères!C85</f>
        <v>A</v>
      </c>
      <c r="E86" s="99" t="str">
        <f>Critères!D85</f>
        <v>Chaque fonctionnalité d’identification ou de contrôle qui repose sur l’utilisation de caractéristiques biologiques de l’utilisateur dispose-t-elle d’une méthode alternative ?</v>
      </c>
      <c r="F86" s="100" t="s">
        <v>13</v>
      </c>
      <c r="G86" s="101"/>
      <c r="H86" s="99"/>
      <c r="I86" s="102"/>
      <c r="J86" s="103"/>
    </row>
    <row r="87" spans="1:10" ht="30">
      <c r="A87" s="96" t="str">
        <f>Critères!$A86</f>
        <v>Consultation</v>
      </c>
      <c r="B87" s="98">
        <v>84</v>
      </c>
      <c r="C87" s="98" t="str">
        <f>Critères!B86</f>
        <v>11.16</v>
      </c>
      <c r="D87" s="98" t="str">
        <f>Critères!C86</f>
        <v>A</v>
      </c>
      <c r="E87" s="99" t="str">
        <f>Critères!D86</f>
        <v>Pour chaque application qui intègre une fonctionnalité de répétition des touches, la répétition est-elle ajustable (hors cas particuliers) ?</v>
      </c>
      <c r="F87" s="100" t="s">
        <v>13</v>
      </c>
      <c r="G87" s="101"/>
      <c r="H87" s="99"/>
      <c r="I87" s="102"/>
      <c r="J87" s="103"/>
    </row>
    <row r="88" spans="1:10" ht="30">
      <c r="A88" s="96" t="str">
        <f>Critères!$A87</f>
        <v>Documentation et fonctionnalités d'accessibilité</v>
      </c>
      <c r="B88" s="98">
        <v>85</v>
      </c>
      <c r="C88" s="98" t="str">
        <f>Critères!B87</f>
        <v>12.1</v>
      </c>
      <c r="D88" s="98" t="str">
        <f>Critères!C87</f>
        <v>AA</v>
      </c>
      <c r="E88" s="99" t="str">
        <f>Critères!D87</f>
        <v>La documentation de l’application décrit-elle les fonctionnalités d’accessibilité disponibles et les informations relatives à la compatibilité avec l’accessibilité ?</v>
      </c>
      <c r="F88" s="100" t="s">
        <v>13</v>
      </c>
      <c r="G88" s="101"/>
      <c r="H88" s="99"/>
      <c r="I88" s="102"/>
      <c r="J88" s="103"/>
    </row>
    <row r="89" spans="1:10" ht="40">
      <c r="A89" s="96" t="str">
        <f>Critères!$A88</f>
        <v>Documentation et fonctionnalités d'accessibilité</v>
      </c>
      <c r="B89" s="98">
        <v>86</v>
      </c>
      <c r="C89" s="98" t="str">
        <f>Critères!B88</f>
        <v>12.2</v>
      </c>
      <c r="D89" s="98" t="str">
        <f>Critères!C88</f>
        <v>A</v>
      </c>
      <c r="E89" s="99" t="str">
        <f>Critères!D88</f>
        <v>Pour chaque fonctionnalité d’accessibilité décrite dans la documentation, le mécanisme qui permet de l’activer répond aux besoins d’accessibilité des utilisateurs concernés. Cette règle est-elle respectée (hors cas particuliers) ?</v>
      </c>
      <c r="F89" s="100" t="s">
        <v>13</v>
      </c>
      <c r="G89" s="101"/>
      <c r="H89" s="99"/>
      <c r="I89" s="102"/>
      <c r="J89" s="103"/>
    </row>
    <row r="90" spans="1:10" ht="30">
      <c r="A90" s="96" t="str">
        <f>Critères!$A89</f>
        <v>Documentation et fonctionnalités d'accessibilité</v>
      </c>
      <c r="B90" s="98">
        <v>87</v>
      </c>
      <c r="C90" s="98" t="str">
        <f>Critères!B89</f>
        <v>12.3</v>
      </c>
      <c r="D90" s="98" t="str">
        <f>Critères!C89</f>
        <v>A</v>
      </c>
      <c r="E90" s="99" t="str">
        <f>Critères!D89</f>
        <v>L’application ne perturbe pas les fonctionnalités d’accessibilité de la plateforme. Cette règle est-elle respectée ?</v>
      </c>
      <c r="F90" s="100" t="s">
        <v>13</v>
      </c>
      <c r="G90" s="101"/>
      <c r="H90" s="99"/>
      <c r="I90" s="102"/>
      <c r="J90" s="103"/>
    </row>
    <row r="91" spans="1:10" ht="30">
      <c r="A91" s="96" t="str">
        <f>Critères!$A90</f>
        <v>Documentation et fonctionnalités d'accessibilité</v>
      </c>
      <c r="B91" s="98">
        <v>88</v>
      </c>
      <c r="C91" s="98" t="str">
        <f>Critères!B90</f>
        <v>12.4</v>
      </c>
      <c r="D91" s="98" t="str">
        <f>Critères!C90</f>
        <v>A</v>
      </c>
      <c r="E91" s="99" t="str">
        <f>Critères!D90</f>
        <v>La documentation de l’application est-elle conforme aux règles d’accessibilité numérique ?</v>
      </c>
      <c r="F91" s="100" t="s">
        <v>13</v>
      </c>
      <c r="G91" s="101"/>
      <c r="H91" s="99"/>
      <c r="I91" s="102"/>
      <c r="J91" s="103"/>
    </row>
    <row r="92" spans="1:10" ht="30">
      <c r="A92" s="96" t="str">
        <f>Critères!$A91</f>
        <v>Outils d'édition</v>
      </c>
      <c r="B92" s="98">
        <v>89</v>
      </c>
      <c r="C92" s="98" t="str">
        <f>Critères!B91</f>
        <v>13.1</v>
      </c>
      <c r="D92" s="98" t="str">
        <f>Critères!C91</f>
        <v>A</v>
      </c>
      <c r="E92" s="99" t="str">
        <f>Critères!D91</f>
        <v>Chaque outil d’édition permet-il de définir les informations d’accessibilité nécessaires pour créer un contenu conforme aux règles d’accessibilité numérique ?</v>
      </c>
      <c r="F92" s="100" t="s">
        <v>13</v>
      </c>
      <c r="G92" s="101"/>
      <c r="H92" s="99"/>
      <c r="I92" s="102"/>
      <c r="J92" s="103"/>
    </row>
    <row r="93" spans="1:10" ht="30">
      <c r="A93" s="96" t="str">
        <f>Critères!$A92</f>
        <v>Outils d'édition</v>
      </c>
      <c r="B93" s="98">
        <v>90</v>
      </c>
      <c r="C93" s="98" t="str">
        <f>Critères!B92</f>
        <v>13.2</v>
      </c>
      <c r="D93" s="98" t="str">
        <f>Critères!C92</f>
        <v>A</v>
      </c>
      <c r="E93" s="99" t="str">
        <f>Critères!D92</f>
        <v>Chaque outil d’édition met-il à disposition des aides à la création de contenus conformes aux règles d’accessibilité numérique ?</v>
      </c>
      <c r="F93" s="100" t="s">
        <v>13</v>
      </c>
      <c r="G93" s="101"/>
      <c r="H93" s="99"/>
      <c r="I93" s="102"/>
      <c r="J93" s="103"/>
    </row>
    <row r="94" spans="1:10" ht="30">
      <c r="A94" s="96" t="str">
        <f>Critères!$A93</f>
        <v>Outils d'édition</v>
      </c>
      <c r="B94" s="98">
        <v>91</v>
      </c>
      <c r="C94" s="98" t="str">
        <f>Critères!B93</f>
        <v>13.3</v>
      </c>
      <c r="D94" s="98" t="str">
        <f>Critères!C93</f>
        <v>A</v>
      </c>
      <c r="E94" s="99" t="str">
        <f>Critères!D93</f>
        <v>Le contenu généré par chaque transformation des contenus est-il conforme aux règles d’accessibilité numérique (hors cas particuliers) ?</v>
      </c>
      <c r="F94" s="100" t="s">
        <v>13</v>
      </c>
      <c r="G94" s="101"/>
      <c r="H94" s="99"/>
      <c r="I94" s="102"/>
      <c r="J94" s="103"/>
    </row>
    <row r="95" spans="1:10" ht="30">
      <c r="A95" s="96" t="str">
        <f>Critères!$A94</f>
        <v>Outils d'édition</v>
      </c>
      <c r="B95" s="98">
        <v>92</v>
      </c>
      <c r="C95" s="98" t="str">
        <f>Critères!B94</f>
        <v>13.4</v>
      </c>
      <c r="D95" s="98" t="str">
        <f>Critères!C94</f>
        <v>AA</v>
      </c>
      <c r="E95" s="99" t="str">
        <f>Critères!D94</f>
        <v>Pour chaque erreur d’accessibilité relevée par un test d’accessibilité automatique ou semi-automatique, l’outil d’édition fournit-il des suggestions de réparation ?</v>
      </c>
      <c r="F95" s="100" t="s">
        <v>13</v>
      </c>
      <c r="G95" s="101"/>
      <c r="H95" s="99"/>
      <c r="I95" s="102"/>
      <c r="J95" s="103"/>
    </row>
    <row r="96" spans="1:10" ht="30">
      <c r="A96" s="96" t="str">
        <f>Critères!$A95</f>
        <v>Outils d'édition</v>
      </c>
      <c r="B96" s="98">
        <v>93</v>
      </c>
      <c r="C96" s="98" t="str">
        <f>Critères!B95</f>
        <v>13.5</v>
      </c>
      <c r="D96" s="98" t="str">
        <f>Critères!C95</f>
        <v>A</v>
      </c>
      <c r="E96" s="99" t="str">
        <f>Critères!D95</f>
        <v>Pour chaque ensemble de gabarits, un gabarit au moins permet de répondre aux règles d’accessibilité numérique. Cette règle est-elle respectée ?</v>
      </c>
      <c r="F96" s="100" t="s">
        <v>13</v>
      </c>
      <c r="G96" s="101"/>
      <c r="H96" s="99"/>
      <c r="I96" s="102"/>
      <c r="J96" s="103"/>
    </row>
    <row r="97" spans="1:10" ht="20">
      <c r="A97" s="96" t="str">
        <f>Critères!$A96</f>
        <v>Outils d'édition</v>
      </c>
      <c r="B97" s="98">
        <v>94</v>
      </c>
      <c r="C97" s="98" t="str">
        <f>Critères!B96</f>
        <v>13.6</v>
      </c>
      <c r="D97" s="98" t="str">
        <f>Critères!C96</f>
        <v>A</v>
      </c>
      <c r="E97" s="99" t="str">
        <f>Critères!D96</f>
        <v>Chaque gabarit qui permet de répondre aux règles d’accessibilité numérique est-il clairement identifiable ?</v>
      </c>
      <c r="F97" s="100" t="s">
        <v>13</v>
      </c>
      <c r="G97" s="101"/>
      <c r="H97" s="99"/>
      <c r="I97" s="102"/>
      <c r="J97" s="103"/>
    </row>
    <row r="98" spans="1:10" ht="30">
      <c r="A98" s="96" t="str">
        <f>Critères!$A97</f>
        <v>Services d'assistance</v>
      </c>
      <c r="B98" s="98">
        <v>95</v>
      </c>
      <c r="C98" s="98" t="str">
        <f>Critères!B97</f>
        <v>14.1</v>
      </c>
      <c r="D98" s="98" t="str">
        <f>Critères!C97</f>
        <v>AA</v>
      </c>
      <c r="E98" s="99" t="str">
        <f>Critères!D97</f>
        <v>Chaque service d’assistance fournit-il des informations relatives aux fonctionnalités d’accessibilité et à la compatibilité avec l’accessibilité, décrites dans la documentation ?</v>
      </c>
      <c r="F98" s="100" t="s">
        <v>13</v>
      </c>
      <c r="G98" s="101"/>
      <c r="H98" s="99"/>
      <c r="I98" s="102"/>
      <c r="J98" s="103"/>
    </row>
    <row r="99" spans="1:10" ht="30">
      <c r="A99" s="96" t="str">
        <f>Critères!$A98</f>
        <v>Services d'assistance</v>
      </c>
      <c r="B99" s="98">
        <v>96</v>
      </c>
      <c r="C99" s="98" t="str">
        <f>Critères!B98</f>
        <v>14.2</v>
      </c>
      <c r="D99" s="98" t="str">
        <f>Critères!C98</f>
        <v>A</v>
      </c>
      <c r="E99" s="99" t="str">
        <f>Critères!D98</f>
        <v>Le service d’assistance répond aux besoins de communication des personnes handicapées directement ou par l’intermédiaire d’un service de relais. Cette règle est-elle respectée ?</v>
      </c>
      <c r="F99" s="100" t="s">
        <v>13</v>
      </c>
      <c r="G99" s="101"/>
      <c r="H99" s="99"/>
      <c r="I99" s="102"/>
      <c r="J99" s="103"/>
    </row>
    <row r="100" spans="1:10" ht="20">
      <c r="A100" s="96" t="str">
        <f>Critères!$A99</f>
        <v>Services d'assistance</v>
      </c>
      <c r="B100" s="98">
        <v>97</v>
      </c>
      <c r="C100" s="98" t="str">
        <f>Critères!B99</f>
        <v>14.3</v>
      </c>
      <c r="D100" s="98" t="str">
        <f>Critères!C99</f>
        <v>A</v>
      </c>
      <c r="E100" s="99" t="str">
        <f>Critères!D99</f>
        <v>La documentation fournie par le service d’assistance est-elle conforme aux règles d’accessibilité numérique ?</v>
      </c>
      <c r="F100" s="100" t="s">
        <v>13</v>
      </c>
      <c r="G100" s="101"/>
      <c r="H100" s="99"/>
      <c r="I100" s="102"/>
      <c r="J100" s="103"/>
    </row>
    <row r="101" spans="1:10" ht="40">
      <c r="A101" s="96" t="str">
        <f>Critères!$A100</f>
        <v>Communication en temps réel</v>
      </c>
      <c r="B101" s="98">
        <v>98</v>
      </c>
      <c r="C101" s="98" t="str">
        <f>Critères!B100</f>
        <v>15.1</v>
      </c>
      <c r="D101" s="98" t="str">
        <f>Critères!C100</f>
        <v>A</v>
      </c>
      <c r="E101" s="99" t="str">
        <f>Critères!D100</f>
        <v>Pour chaque application de communication orale bidirectionnelle, l’application est-elle capable d’encoder et de décoder cette communication avec une gamme de fréquences dont la limite supérieure est de 7 000 Hz au moins ?</v>
      </c>
      <c r="F101" s="100" t="s">
        <v>13</v>
      </c>
      <c r="G101" s="101"/>
      <c r="H101" s="99"/>
      <c r="I101" s="102"/>
      <c r="J101" s="103"/>
    </row>
    <row r="102" spans="1:10" ht="30">
      <c r="A102" s="96" t="str">
        <f>Critères!$A101</f>
        <v>Communication en temps réel</v>
      </c>
      <c r="B102" s="98">
        <v>99</v>
      </c>
      <c r="C102" s="98" t="str">
        <f>Critères!B101</f>
        <v>15.2</v>
      </c>
      <c r="D102" s="98" t="str">
        <f>Critères!C101</f>
        <v>A</v>
      </c>
      <c r="E102" s="99" t="str">
        <f>Critères!D101</f>
        <v>Chaque application qui permet une communication orale bidirectionnelle dispose-t-elle d’une fonctionnalité de communication écrite en temps réel ?</v>
      </c>
      <c r="F102" s="100" t="s">
        <v>13</v>
      </c>
      <c r="G102" s="101"/>
      <c r="H102" s="99"/>
      <c r="I102" s="102"/>
      <c r="J102" s="103"/>
    </row>
    <row r="103" spans="1:10" ht="30">
      <c r="A103" s="96" t="str">
        <f>Critères!$A102</f>
        <v>Communication en temps réel</v>
      </c>
      <c r="B103" s="98">
        <v>100</v>
      </c>
      <c r="C103" s="98" t="str">
        <f>Critères!B102</f>
        <v>15.3</v>
      </c>
      <c r="D103" s="98" t="str">
        <f>Critères!C102</f>
        <v>A</v>
      </c>
      <c r="E103" s="99" t="str">
        <f>Critères!D102</f>
        <v>Pour chaque application qui permet une communication orale bidirectionnelle et écrite en temps réel, les deux modes sont-ils utilisables simultanément ?</v>
      </c>
      <c r="F103" s="100" t="s">
        <v>13</v>
      </c>
      <c r="G103" s="101"/>
      <c r="H103" s="99"/>
      <c r="I103" s="102"/>
      <c r="J103" s="103"/>
    </row>
    <row r="104" spans="1:10" ht="30">
      <c r="A104" s="96" t="str">
        <f>Critères!$A103</f>
        <v>Communication en temps réel</v>
      </c>
      <c r="B104" s="98">
        <v>101</v>
      </c>
      <c r="C104" s="98" t="str">
        <f>Critères!B103</f>
        <v>15.4</v>
      </c>
      <c r="D104" s="98" t="str">
        <f>Critères!C103</f>
        <v>A</v>
      </c>
      <c r="E104" s="99" t="str">
        <f>Critères!D103</f>
        <v>Pour chaque fonctionnalité de communication écrite en temps réel, les messages peuvent-ils être identifiés (hors cas particuliers) ?</v>
      </c>
      <c r="F104" s="100" t="s">
        <v>13</v>
      </c>
      <c r="G104" s="101"/>
      <c r="H104" s="99"/>
      <c r="I104" s="102"/>
      <c r="J104" s="103"/>
    </row>
    <row r="105" spans="1:10" ht="30">
      <c r="A105" s="96" t="str">
        <f>Critères!$A104</f>
        <v>Communication en temps réel</v>
      </c>
      <c r="B105" s="98">
        <v>102</v>
      </c>
      <c r="C105" s="98" t="str">
        <f>Critères!B104</f>
        <v>15.5</v>
      </c>
      <c r="D105" s="98" t="str">
        <f>Critères!C104</f>
        <v>A</v>
      </c>
      <c r="E105" s="99" t="str">
        <f>Critères!D104</f>
        <v>Pour chaque application de communication orale bidirectionnelle, un indicateur visuel de l’activité orale est-il présent ?</v>
      </c>
      <c r="F105" s="100" t="s">
        <v>13</v>
      </c>
      <c r="G105" s="101"/>
      <c r="H105" s="99"/>
      <c r="I105" s="102"/>
      <c r="J105" s="103"/>
    </row>
    <row r="106" spans="1:10" ht="40">
      <c r="A106" s="96" t="str">
        <f>Critères!$A105</f>
        <v>Communication en temps réel</v>
      </c>
      <c r="B106" s="98">
        <v>103</v>
      </c>
      <c r="C106" s="98" t="str">
        <f>Critères!B105</f>
        <v>15.6</v>
      </c>
      <c r="D106" s="98" t="str">
        <f>Critères!C105</f>
        <v>A</v>
      </c>
      <c r="E106" s="99" t="str">
        <f>Critères!D105</f>
        <v>Chaque application de communication écrite en temps réel qui peut interagir avec d’autres applications de communication écrite en temps réel respecte-t-elle les règles d’interopérabilité en vigueur ?</v>
      </c>
      <c r="F106" s="100" t="s">
        <v>13</v>
      </c>
      <c r="G106" s="101"/>
      <c r="H106" s="99"/>
      <c r="I106" s="102"/>
      <c r="J106" s="103"/>
    </row>
    <row r="107" spans="1:10" ht="30">
      <c r="A107" s="96" t="str">
        <f>Critères!$A106</f>
        <v>Communication en temps réel</v>
      </c>
      <c r="B107" s="98">
        <v>104</v>
      </c>
      <c r="C107" s="98" t="str">
        <f>Critères!B106</f>
        <v>15.7</v>
      </c>
      <c r="D107" s="98" t="str">
        <f>Critères!C106</f>
        <v>AA</v>
      </c>
      <c r="E107" s="99" t="str">
        <f>Critères!D106</f>
        <v>Pour chaque application qui permet une communication écrite en temps réel, le délai de transmission de chaque unité de saisie est de 500ms ou moins. Cette règle est-elle respectée ?</v>
      </c>
      <c r="F107" s="100" t="s">
        <v>13</v>
      </c>
      <c r="G107" s="101"/>
      <c r="H107" s="99"/>
      <c r="I107" s="102"/>
      <c r="J107" s="103"/>
    </row>
    <row r="108" spans="1:10" ht="20">
      <c r="A108" s="96" t="str">
        <f>Critères!$A107</f>
        <v>Communication en temps réel</v>
      </c>
      <c r="B108" s="98">
        <v>105</v>
      </c>
      <c r="C108" s="98" t="str">
        <f>Critères!B107</f>
        <v>15.8</v>
      </c>
      <c r="D108" s="98" t="str">
        <f>Critères!C107</f>
        <v>A</v>
      </c>
      <c r="E108" s="99" t="str">
        <f>Critères!D107</f>
        <v>Pour chaque application de télécommunication, l’identification de l’interlocuteur qui initie un appel est-elle accessible ?</v>
      </c>
      <c r="F108" s="100" t="s">
        <v>13</v>
      </c>
      <c r="G108" s="101"/>
      <c r="H108" s="99"/>
      <c r="I108" s="102"/>
      <c r="J108" s="103"/>
    </row>
    <row r="109" spans="1:10" ht="40">
      <c r="A109" s="96" t="str">
        <f>Critères!$A108</f>
        <v>Communication en temps réel</v>
      </c>
      <c r="B109" s="98">
        <v>106</v>
      </c>
      <c r="C109" s="98" t="str">
        <f>Critères!B108</f>
        <v>15.9</v>
      </c>
      <c r="D109" s="98" t="str">
        <f>Critères!C108</f>
        <v>A</v>
      </c>
      <c r="E109" s="99" t="str">
        <f>Critères!D108</f>
        <v>Pour chaque application de communication orale bidirectionnelle qui permet d’identifier l’activité d’un interlocuteur oralisant, il est possible d’identifier l’activité d’un interlocuteur signant. Cette règle est-elle respectée ?</v>
      </c>
      <c r="F109" s="100" t="s">
        <v>13</v>
      </c>
      <c r="G109" s="110"/>
      <c r="H109" s="111"/>
      <c r="I109" s="112"/>
      <c r="J109" s="113"/>
    </row>
    <row r="110" spans="1:10" ht="30">
      <c r="A110" s="96" t="str">
        <f>Critères!$A109</f>
        <v>Communication en temps réel</v>
      </c>
      <c r="B110" s="98">
        <v>107</v>
      </c>
      <c r="C110" s="98" t="str">
        <f>Critères!B109</f>
        <v>15.10</v>
      </c>
      <c r="D110" s="98" t="str">
        <f>Critères!C109</f>
        <v>A</v>
      </c>
      <c r="E110" s="99" t="str">
        <f>Critères!D109</f>
        <v>Pour chaque application de communication orale bidirectionnelle qui dispose de fonctionnalités vocales, celles-ci sont-elles utilisables sans la nécessité d’écouter ou parler ?</v>
      </c>
      <c r="F110" s="109" t="s">
        <v>13</v>
      </c>
      <c r="G110" s="110"/>
      <c r="H110" s="113"/>
      <c r="I110" s="113"/>
      <c r="J110" s="113"/>
    </row>
    <row r="111" spans="1:10" ht="30">
      <c r="A111" s="96" t="str">
        <f>Critères!$A110</f>
        <v>Communication en temps réel</v>
      </c>
      <c r="B111" s="98">
        <v>109</v>
      </c>
      <c r="C111" s="98" t="str">
        <f>Critères!B110</f>
        <v>15.11</v>
      </c>
      <c r="D111" s="98" t="str">
        <f>Critères!C110</f>
        <v>AA</v>
      </c>
      <c r="E111" s="99" t="str">
        <f>Critères!D110</f>
        <v>Pour chaque application de communication orale bidirectionnelle qui dispose d’une vidéo en temps réel, la qualité de la vidéo est-elle suffisante ?</v>
      </c>
      <c r="F111" s="109" t="s">
        <v>13</v>
      </c>
      <c r="G111" s="101"/>
      <c r="H111" s="103"/>
      <c r="I111" s="103"/>
      <c r="J111" s="103"/>
    </row>
  </sheetData>
  <autoFilter ref="A3:M157" xr:uid="{00000000-0009-0000-0000-000004000000}"/>
  <mergeCells count="4">
    <mergeCell ref="A1:D1"/>
    <mergeCell ref="A2:D2"/>
    <mergeCell ref="E1:I1"/>
    <mergeCell ref="E2:I2"/>
  </mergeCells>
  <conditionalFormatting sqref="F4:F111">
    <cfRule type="cellIs" dxfId="35" priority="3" operator="equal">
      <formula>"c"</formula>
    </cfRule>
    <cfRule type="cellIs" dxfId="34" priority="4" operator="equal">
      <formula>"nc"</formula>
    </cfRule>
    <cfRule type="cellIs" dxfId="33" priority="5" operator="equal">
      <formula>"na"</formula>
    </cfRule>
    <cfRule type="cellIs" dxfId="32" priority="6" operator="equal">
      <formula>"nt"</formula>
    </cfRule>
  </conditionalFormatting>
  <conditionalFormatting sqref="G4:G111">
    <cfRule type="cellIs" dxfId="31" priority="1" operator="equal">
      <formula>"D"</formula>
    </cfRule>
    <cfRule type="cellIs" dxfId="30" priority="2" operator="equal">
      <formula>"E"</formula>
    </cfRule>
  </conditionalFormatting>
  <pageMargins left="0.7" right="0.7" top="0.75" bottom="0.75" header="0.3" footer="0.3"/>
  <pageSetup paperSize="9" orientation="landscape" horizontalDpi="4294967293" verticalDpi="4294967293" r:id="rId1"/>
  <extLst>
    <ext xmlns:x14="http://schemas.microsoft.com/office/spreadsheetml/2009/9/main" uri="{CCE6A557-97BC-4b89-ADB6-D9C93CAAB3DF}">
      <x14:dataValidations xmlns:xm="http://schemas.microsoft.com/office/excel/2006/main" count="1">
        <x14:dataValidation type="list" allowBlank="1" showInputMessage="1" showErrorMessage="1" xr:uid="{2D49A590-1285-9044-80D7-5B45DC406F21}">
          <x14:formula1>
            <xm:f>BaseDeCalcul!$AH$7:$AH$10</xm:f>
          </x14:formula1>
          <xm:sqref>F4:F111</xm:sqref>
        </x14:dataValidation>
      </x14:dataValidation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459257-6D88-4303-9B82-6B47D91EB49E}">
  <dimension ref="A1:K111"/>
  <sheetViews>
    <sheetView zoomScale="115" zoomScaleNormal="115" workbookViewId="0">
      <selection activeCell="H7" sqref="H7"/>
    </sheetView>
  </sheetViews>
  <sheetFormatPr defaultColWidth="8.453125" defaultRowHeight="14"/>
  <cols>
    <col min="1" max="1" width="13.26953125" style="92" bestFit="1" customWidth="1"/>
    <col min="2" max="2" width="7.453125" style="105" hidden="1" customWidth="1"/>
    <col min="3" max="3" width="6.1796875" style="105" customWidth="1"/>
    <col min="4" max="4" width="4.453125" style="105" customWidth="1"/>
    <col min="5" max="5" width="42.26953125" style="94" customWidth="1"/>
    <col min="6" max="6" width="5.1796875" style="94" customWidth="1"/>
    <col min="7" max="7" width="5.453125" style="94" customWidth="1"/>
    <col min="8" max="8" width="66" style="94" customWidth="1"/>
    <col min="9" max="9" width="26.1796875" style="94" bestFit="1" customWidth="1"/>
    <col min="10" max="10" width="16" style="94" bestFit="1" customWidth="1"/>
    <col min="11" max="11" width="8.453125" style="94"/>
    <col min="12" max="16384" width="8.453125" style="92"/>
  </cols>
  <sheetData>
    <row r="1" spans="1:11">
      <c r="A1" s="160" t="s">
        <v>88</v>
      </c>
      <c r="B1" s="160"/>
      <c r="C1" s="160"/>
      <c r="D1" s="160"/>
      <c r="E1" s="161" t="str">
        <f ca="1">IF(LOOKUP(J1,Échantillon!A13:A71,Échantillon!B13:B71)&lt;&gt;0,LOOKUP(J1,Échantillon!A13:A71,Échantillon!B13:B71),"-")</f>
        <v>E16</v>
      </c>
      <c r="F1" s="161"/>
      <c r="G1" s="161"/>
      <c r="H1" s="161"/>
      <c r="I1" s="161"/>
      <c r="J1" s="91" t="str">
        <f ca="1">IFERROR(RIGHT(CELL("nomfichier",$A$2),LEN(CELL("nomfichier",$A$2))-SEARCH("]",CELL("nomfichier",$A$2))), RIGHT(CELL("filename",$A$2),LEN(CELL("filename",$A$2))-SEARCH("]",CELL("filename",$A$2))))</f>
        <v>E16</v>
      </c>
      <c r="K1" s="92"/>
    </row>
    <row r="2" spans="1:11">
      <c r="A2" s="162" t="s">
        <v>109</v>
      </c>
      <c r="B2" s="162"/>
      <c r="C2" s="162"/>
      <c r="D2" s="162"/>
      <c r="E2" s="163" t="str">
        <f ca="1">IF(LOOKUP(J1,Échantillon!A13:A71,Échantillon!C13:C71)&lt;&gt;0,LOOKUP(J1,Échantillon!A13:A71,Échantillon!C13:C71),"-")</f>
        <v>-</v>
      </c>
      <c r="F2" s="163"/>
      <c r="G2" s="163"/>
      <c r="H2" s="163"/>
      <c r="I2" s="163"/>
      <c r="J2" s="93"/>
    </row>
    <row r="3" spans="1:11" s="97" customFormat="1" ht="41">
      <c r="A3" s="95" t="s">
        <v>9</v>
      </c>
      <c r="B3" s="95" t="s">
        <v>42</v>
      </c>
      <c r="C3" s="95" t="s">
        <v>50</v>
      </c>
      <c r="D3" s="95" t="s">
        <v>51</v>
      </c>
      <c r="E3" s="96" t="s">
        <v>52</v>
      </c>
      <c r="F3" s="95" t="s">
        <v>10</v>
      </c>
      <c r="G3" s="95" t="s">
        <v>11</v>
      </c>
      <c r="H3" s="96" t="s">
        <v>12</v>
      </c>
      <c r="I3" s="96" t="s">
        <v>318</v>
      </c>
      <c r="J3" s="96" t="s">
        <v>29</v>
      </c>
    </row>
    <row r="4" spans="1:11" s="94" customFormat="1" ht="20">
      <c r="A4" s="96" t="str">
        <f>Critères!$A3</f>
        <v>Eléments graphiques</v>
      </c>
      <c r="B4" s="98">
        <v>1</v>
      </c>
      <c r="C4" s="98" t="str">
        <f>Critères!B3</f>
        <v>1.1</v>
      </c>
      <c r="D4" s="98" t="str">
        <f>Critères!C3</f>
        <v>A</v>
      </c>
      <c r="E4" s="99" t="str">
        <f>Critères!D3</f>
        <v>Chaque élément graphique de décoration est-il ignoré par les technologies d’assistance ?</v>
      </c>
      <c r="F4" s="100" t="s">
        <v>13</v>
      </c>
      <c r="G4" s="101"/>
      <c r="H4" s="99"/>
      <c r="I4" s="102"/>
      <c r="J4" s="106"/>
    </row>
    <row r="5" spans="1:11" s="94" customFormat="1" ht="20">
      <c r="A5" s="96" t="str">
        <f>Critères!$A4</f>
        <v>Eléments graphiques</v>
      </c>
      <c r="B5" s="98">
        <v>2</v>
      </c>
      <c r="C5" s="98" t="str">
        <f>Critères!B4</f>
        <v>1.2</v>
      </c>
      <c r="D5" s="98" t="str">
        <f>Critères!C4</f>
        <v>A</v>
      </c>
      <c r="E5" s="99" t="str">
        <f>Critères!D4</f>
        <v>Chaque élément graphique porteur d’information possède-t-il une alternative accessible aux technologies d’assistance ?</v>
      </c>
      <c r="F5" s="100" t="s">
        <v>13</v>
      </c>
      <c r="G5" s="101"/>
      <c r="H5" s="99"/>
      <c r="I5" s="102"/>
      <c r="J5" s="103"/>
    </row>
    <row r="6" spans="1:11" s="94" customFormat="1" ht="30">
      <c r="A6" s="96" t="str">
        <f>Critères!$A5</f>
        <v>Eléments graphiques</v>
      </c>
      <c r="B6" s="98">
        <v>3</v>
      </c>
      <c r="C6" s="98" t="str">
        <f>Critères!B5</f>
        <v>1.3</v>
      </c>
      <c r="D6" s="98" t="str">
        <f>Critères!C5</f>
        <v>A</v>
      </c>
      <c r="E6" s="99" t="str">
        <f>Critères!D5</f>
        <v>Pour chaque élément graphique porteur d’information, l’alternative accessible aux technologies d’assistance est-elle pertinente (hors cas particuliers) ?</v>
      </c>
      <c r="F6" s="100" t="s">
        <v>13</v>
      </c>
      <c r="G6" s="101"/>
      <c r="H6" s="99"/>
      <c r="I6" s="102"/>
      <c r="J6" s="103"/>
    </row>
    <row r="7" spans="1:11" ht="40">
      <c r="A7" s="96" t="str">
        <f>Critères!$A6</f>
        <v>Eléments graphiques</v>
      </c>
      <c r="B7" s="98">
        <v>4</v>
      </c>
      <c r="C7" s="98" t="str">
        <f>Critères!B6</f>
        <v>1.4</v>
      </c>
      <c r="D7" s="98" t="str">
        <f>Critères!C6</f>
        <v>A</v>
      </c>
      <c r="E7" s="99" t="str">
        <f>Critères!D6</f>
        <v>Pour chaque élément graphique utilisé comme CAPTCHA ou comme élément graphique de test, l’alternative restituée par les technologies d’assistance permet-elle d’identifier la nature et la fonction de l’élément graphique ?</v>
      </c>
      <c r="F7" s="100" t="s">
        <v>13</v>
      </c>
      <c r="G7" s="101"/>
      <c r="H7" s="99"/>
      <c r="I7" s="102"/>
      <c r="J7" s="103"/>
    </row>
    <row r="8" spans="1:11" ht="20">
      <c r="A8" s="96" t="str">
        <f>Critères!$A7</f>
        <v>Eléments graphiques</v>
      </c>
      <c r="B8" s="98">
        <v>5</v>
      </c>
      <c r="C8" s="98" t="str">
        <f>Critères!B7</f>
        <v>1.5</v>
      </c>
      <c r="D8" s="98" t="str">
        <f>Critères!C7</f>
        <v>A</v>
      </c>
      <c r="E8" s="99" t="str">
        <f>Critères!D7</f>
        <v>Chaque élément graphique utilisé comme CAPTCHA possède-t-il une alternative ?</v>
      </c>
      <c r="F8" s="100" t="s">
        <v>13</v>
      </c>
      <c r="G8" s="101"/>
      <c r="H8" s="99"/>
      <c r="I8" s="102"/>
      <c r="J8" s="103"/>
    </row>
    <row r="9" spans="1:11" ht="20">
      <c r="A9" s="96" t="str">
        <f>Critères!$A8</f>
        <v>Eléments graphiques</v>
      </c>
      <c r="B9" s="98">
        <v>6</v>
      </c>
      <c r="C9" s="98" t="str">
        <f>Critères!B8</f>
        <v>1.6</v>
      </c>
      <c r="D9" s="98" t="str">
        <f>Critères!C8</f>
        <v>A</v>
      </c>
      <c r="E9" s="99" t="str">
        <f>Critères!D8</f>
        <v>Chaque élément graphique porteur d’information a-t-il, si nécessaire, une description détaillée ?</v>
      </c>
      <c r="F9" s="100" t="s">
        <v>13</v>
      </c>
      <c r="G9" s="101"/>
      <c r="H9" s="99"/>
      <c r="I9" s="102"/>
      <c r="J9" s="103"/>
    </row>
    <row r="10" spans="1:11" ht="20">
      <c r="A10" s="96" t="str">
        <f>Critères!$A9</f>
        <v>Eléments graphiques</v>
      </c>
      <c r="B10" s="98">
        <v>7</v>
      </c>
      <c r="C10" s="98" t="str">
        <f>Critères!B9</f>
        <v>1.7</v>
      </c>
      <c r="D10" s="98" t="str">
        <f>Critères!C9</f>
        <v>A</v>
      </c>
      <c r="E10" s="99" t="str">
        <f>Critères!D9</f>
        <v>Pour chaque élément graphique porteur d’information ayant une description détaillée, celle-ci est-elle pertinente ?</v>
      </c>
      <c r="F10" s="100" t="s">
        <v>13</v>
      </c>
      <c r="G10" s="101"/>
      <c r="H10" s="99"/>
      <c r="I10" s="102"/>
      <c r="J10" s="103"/>
    </row>
    <row r="11" spans="1:11" ht="40">
      <c r="A11" s="96" t="str">
        <f>Critères!$A10</f>
        <v>Eléments graphiques</v>
      </c>
      <c r="B11" s="98">
        <v>8</v>
      </c>
      <c r="C11" s="98" t="str">
        <f>Critères!B10</f>
        <v>1.8</v>
      </c>
      <c r="D11" s="98" t="str">
        <f>Critères!C10</f>
        <v>AA</v>
      </c>
      <c r="E11" s="99" t="str">
        <f>Critères!D10</f>
        <v>Chaque élément graphique texte porteur d’information, en l’absence d’un mécanisme de remplacement, doit, si possible être remplacé par du texte stylé. Cette règle est-elle respectée (hors cas particuliers) ?</v>
      </c>
      <c r="F11" s="100" t="s">
        <v>13</v>
      </c>
      <c r="G11" s="101"/>
      <c r="H11" s="99"/>
      <c r="I11" s="102"/>
      <c r="J11" s="103"/>
    </row>
    <row r="12" spans="1:11" ht="20">
      <c r="A12" s="96" t="str">
        <f>Critères!$A11</f>
        <v>Eléments graphiques</v>
      </c>
      <c r="B12" s="98">
        <v>9</v>
      </c>
      <c r="C12" s="98" t="str">
        <f>Critères!B11</f>
        <v>1.9</v>
      </c>
      <c r="D12" s="98" t="str">
        <f>Critères!C11</f>
        <v>AA</v>
      </c>
      <c r="E12" s="99" t="str">
        <f>Critères!D11</f>
        <v>Chaque élément graphique légendé est-il correctement restitué par les technologies d’assistance ?</v>
      </c>
      <c r="F12" s="100" t="s">
        <v>13</v>
      </c>
      <c r="G12" s="101"/>
      <c r="H12" s="99"/>
      <c r="I12" s="102"/>
      <c r="J12" s="103"/>
    </row>
    <row r="13" spans="1:11" ht="20">
      <c r="A13" s="96" t="str">
        <f>Critères!$A12</f>
        <v>Couleurs</v>
      </c>
      <c r="B13" s="98">
        <v>10</v>
      </c>
      <c r="C13" s="98" t="str">
        <f>Critères!B12</f>
        <v>2.1</v>
      </c>
      <c r="D13" s="98" t="str">
        <f>Critères!C12</f>
        <v>A</v>
      </c>
      <c r="E13" s="99" t="str">
        <f>Critères!D12</f>
        <v>Dans chaque écran, l’information ne doit pas être donnée uniquement par la couleur. Cette règle est-elle respectée ?</v>
      </c>
      <c r="F13" s="100" t="s">
        <v>13</v>
      </c>
      <c r="G13" s="101"/>
      <c r="H13" s="99"/>
      <c r="I13" s="102"/>
      <c r="J13" s="103"/>
    </row>
    <row r="14" spans="1:11" ht="30">
      <c r="A14" s="96" t="str">
        <f>Critères!$A13</f>
        <v>Couleurs</v>
      </c>
      <c r="B14" s="98">
        <v>11</v>
      </c>
      <c r="C14" s="98" t="str">
        <f>Critères!B13</f>
        <v>2.2</v>
      </c>
      <c r="D14" s="98" t="str">
        <f>Critères!C13</f>
        <v>AA</v>
      </c>
      <c r="E14" s="99" t="str">
        <f>Critères!D13</f>
        <v>Dans chaque écran, le contraste entre la couleur du texte et la couleur de son arrière-plan est-il suffisamment élevé (hors cas particuliers) ?</v>
      </c>
      <c r="F14" s="100" t="s">
        <v>13</v>
      </c>
      <c r="G14" s="101"/>
      <c r="H14" s="99"/>
      <c r="I14" s="102"/>
      <c r="J14" s="103"/>
    </row>
    <row r="15" spans="1:11" ht="30">
      <c r="A15" s="96" t="str">
        <f>Critères!$A14</f>
        <v>Couleurs</v>
      </c>
      <c r="B15" s="98">
        <v>12</v>
      </c>
      <c r="C15" s="98" t="str">
        <f>Critères!B14</f>
        <v>2.3</v>
      </c>
      <c r="D15" s="98" t="str">
        <f>Critères!C14</f>
        <v>AA</v>
      </c>
      <c r="E15" s="99" t="str">
        <f>Critères!D14</f>
        <v>Dans chaque écran, les couleurs utilisées dans les composants d’interface et les éléments graphiques porteurs d’informations sont-elles suffisamment contrastées (hors cas particuliers) ?</v>
      </c>
      <c r="F15" s="100" t="s">
        <v>13</v>
      </c>
      <c r="G15" s="101"/>
      <c r="H15" s="99"/>
      <c r="I15" s="102"/>
      <c r="J15" s="103"/>
    </row>
    <row r="16" spans="1:11" ht="30">
      <c r="A16" s="96" t="str">
        <f>Critères!$A15</f>
        <v>Couleurs</v>
      </c>
      <c r="B16" s="98">
        <v>13</v>
      </c>
      <c r="C16" s="98" t="str">
        <f>Critères!B15</f>
        <v>2.4</v>
      </c>
      <c r="D16" s="98" t="str">
        <f>Critères!C15</f>
        <v>AA</v>
      </c>
      <c r="E16" s="99" t="str">
        <f>Critères!D15</f>
        <v>Le rapport de contraste de chaque mécanisme de remplacement qui permet d’afficher l’écran avec un rapport de contraste conforme est-il suffisamment élevé ?</v>
      </c>
      <c r="F16" s="100" t="s">
        <v>13</v>
      </c>
      <c r="G16" s="101"/>
      <c r="H16" s="99"/>
      <c r="I16" s="102"/>
      <c r="J16" s="103"/>
    </row>
    <row r="17" spans="1:10" ht="30">
      <c r="A17" s="96" t="str">
        <f>Critères!$A16</f>
        <v>Multimédia</v>
      </c>
      <c r="B17" s="98">
        <v>14</v>
      </c>
      <c r="C17" s="98" t="str">
        <f>Critères!B16</f>
        <v>3.1</v>
      </c>
      <c r="D17" s="98" t="str">
        <f>Critères!C16</f>
        <v>A</v>
      </c>
      <c r="E17" s="99" t="str">
        <f>Critères!D16</f>
        <v>Chaque média temporel pré-enregistré seulement audio a-t-il, si nécessaire, une transcription textuelle adjacente clairement identifiable (hors cas particuliers) ?</v>
      </c>
      <c r="F17" s="100" t="s">
        <v>13</v>
      </c>
      <c r="G17" s="101"/>
      <c r="H17" s="99"/>
      <c r="I17" s="102"/>
      <c r="J17" s="103"/>
    </row>
    <row r="18" spans="1:10" ht="30">
      <c r="A18" s="96" t="str">
        <f>Critères!$A17</f>
        <v>Multimédia</v>
      </c>
      <c r="B18" s="98">
        <v>15</v>
      </c>
      <c r="C18" s="98" t="str">
        <f>Critères!B17</f>
        <v>3.2</v>
      </c>
      <c r="D18" s="98" t="str">
        <f>Critères!C17</f>
        <v>A</v>
      </c>
      <c r="E18" s="99" t="str">
        <f>Critères!D17</f>
        <v>Pour chaque média temporel pré-enregistré seulement audio ayant une transcription textuelle, celle-ci est-elle pertinente (hors cas particuliers) ?</v>
      </c>
      <c r="F18" s="100" t="s">
        <v>13</v>
      </c>
      <c r="G18" s="101"/>
      <c r="H18" s="99"/>
      <c r="I18" s="102"/>
      <c r="J18" s="103"/>
    </row>
    <row r="19" spans="1:10" ht="20">
      <c r="A19" s="96" t="str">
        <f>Critères!$A18</f>
        <v>Multimédia</v>
      </c>
      <c r="B19" s="98">
        <v>16</v>
      </c>
      <c r="C19" s="98" t="str">
        <f>Critères!B18</f>
        <v>3.3</v>
      </c>
      <c r="D19" s="98" t="str">
        <f>Critères!C18</f>
        <v>A</v>
      </c>
      <c r="E19" s="99" t="str">
        <f>Critères!D18</f>
        <v>Chaque média temporel pré-enregistré seulement vidéo a-t-il, si nécessaire, une alternative (hors cas particuliers) ?</v>
      </c>
      <c r="F19" s="100" t="s">
        <v>13</v>
      </c>
      <c r="G19" s="101"/>
      <c r="H19" s="99"/>
      <c r="I19" s="102"/>
      <c r="J19" s="103"/>
    </row>
    <row r="20" spans="1:10" ht="30">
      <c r="A20" s="96" t="str">
        <f>Critères!$A19</f>
        <v>Multimédia</v>
      </c>
      <c r="B20" s="98">
        <v>17</v>
      </c>
      <c r="C20" s="98" t="str">
        <f>Critères!B19</f>
        <v>3.4</v>
      </c>
      <c r="D20" s="98" t="str">
        <f>Critères!C19</f>
        <v>A</v>
      </c>
      <c r="E20" s="99" t="str">
        <f>Critères!D19</f>
        <v>Pour chaque média temporel pré-enregistré seulement vidéo ayant une alternative, celle-ci est-elle pertinente (hors cas particuliers) ?</v>
      </c>
      <c r="F20" s="100" t="s">
        <v>13</v>
      </c>
      <c r="G20" s="101"/>
      <c r="H20" s="99"/>
      <c r="I20" s="102"/>
      <c r="J20" s="103"/>
    </row>
    <row r="21" spans="1:10" ht="20">
      <c r="A21" s="96" t="str">
        <f>Critères!$A20</f>
        <v>Multimédia</v>
      </c>
      <c r="B21" s="98">
        <v>18</v>
      </c>
      <c r="C21" s="98" t="str">
        <f>Critères!B20</f>
        <v>3.5</v>
      </c>
      <c r="D21" s="98" t="str">
        <f>Critères!C20</f>
        <v>A</v>
      </c>
      <c r="E21" s="99" t="str">
        <f>Critères!D20</f>
        <v>Chaque média temporel synchronisé pré-enregistré a-t-il, si nécessaire, une alternative (hors cas particuliers) ?</v>
      </c>
      <c r="F21" s="100" t="s">
        <v>13</v>
      </c>
      <c r="G21" s="101"/>
      <c r="H21" s="99"/>
      <c r="I21" s="102"/>
      <c r="J21" s="103"/>
    </row>
    <row r="22" spans="1:10" ht="30">
      <c r="A22" s="96" t="str">
        <f>Critères!$A21</f>
        <v>Multimédia</v>
      </c>
      <c r="B22" s="98">
        <v>19</v>
      </c>
      <c r="C22" s="98" t="str">
        <f>Critères!B21</f>
        <v>3.6</v>
      </c>
      <c r="D22" s="98" t="str">
        <f>Critères!C21</f>
        <v>A</v>
      </c>
      <c r="E22" s="99" t="str">
        <f>Critères!D21</f>
        <v>Pour chaque média temporel synchronisé pré-enregistré ayant une alternative, celle-ci est-elle pertinente (hors cas particuliers) ?</v>
      </c>
      <c r="F22" s="100" t="s">
        <v>13</v>
      </c>
      <c r="G22" s="101"/>
      <c r="H22" s="99"/>
      <c r="I22" s="102"/>
      <c r="J22" s="103"/>
    </row>
    <row r="23" spans="1:10" ht="20">
      <c r="A23" s="96" t="str">
        <f>Critères!$A22</f>
        <v>Multimédia</v>
      </c>
      <c r="B23" s="98">
        <v>20</v>
      </c>
      <c r="C23" s="98" t="str">
        <f>Critères!B22</f>
        <v>3.7</v>
      </c>
      <c r="D23" s="98" t="str">
        <f>Critères!C22</f>
        <v>A</v>
      </c>
      <c r="E23" s="99" t="str">
        <f>Critères!D22</f>
        <v>Chaque média temporel synchronisé a-t-il, si nécessaire, des sous-titres synchronisés (hors cas particuliers) ?</v>
      </c>
      <c r="F23" s="100" t="s">
        <v>13</v>
      </c>
      <c r="G23" s="101"/>
      <c r="H23" s="99"/>
      <c r="I23" s="102"/>
      <c r="J23" s="103"/>
    </row>
    <row r="24" spans="1:10" ht="20">
      <c r="A24" s="96" t="str">
        <f>Critères!$A23</f>
        <v>Multimédia</v>
      </c>
      <c r="B24" s="98">
        <v>21</v>
      </c>
      <c r="C24" s="98" t="str">
        <f>Critères!B23</f>
        <v>3.8</v>
      </c>
      <c r="D24" s="98" t="str">
        <f>Critères!C23</f>
        <v>A</v>
      </c>
      <c r="E24" s="99" t="str">
        <f>Critères!D23</f>
        <v>Pour chaque média temporel synchronisé ayant des sous-titres synchronisés, ceux-ci sont-ils pertinents (hors cas particuliers) ?</v>
      </c>
      <c r="F24" s="100" t="s">
        <v>13</v>
      </c>
      <c r="G24" s="101"/>
      <c r="H24" s="99"/>
      <c r="I24" s="102"/>
      <c r="J24" s="103"/>
    </row>
    <row r="25" spans="1:10" ht="30">
      <c r="A25" s="96" t="str">
        <f>Critères!$A24</f>
        <v>Multimédia</v>
      </c>
      <c r="B25" s="98">
        <v>22</v>
      </c>
      <c r="C25" s="98" t="str">
        <f>Critères!B24</f>
        <v>3.9</v>
      </c>
      <c r="D25" s="98" t="str">
        <f>Critères!C24</f>
        <v>AA</v>
      </c>
      <c r="E25" s="99" t="str">
        <f>Critères!D24</f>
        <v>Chaque média temporel pré-enregistré (seulement vidéo ou synchronisé) a-t-il, si nécessaire, une audiodescription synchronisée (hors cas particuliers) ?</v>
      </c>
      <c r="F25" s="100" t="s">
        <v>13</v>
      </c>
      <c r="G25" s="101"/>
      <c r="H25" s="99"/>
      <c r="I25" s="102"/>
      <c r="J25" s="103"/>
    </row>
    <row r="26" spans="1:10" ht="30">
      <c r="A26" s="96" t="str">
        <f>Critères!$A25</f>
        <v>Multimédia</v>
      </c>
      <c r="B26" s="98">
        <v>23</v>
      </c>
      <c r="C26" s="98" t="str">
        <f>Critères!B25</f>
        <v>3.10</v>
      </c>
      <c r="D26" s="98" t="str">
        <f>Critères!C25</f>
        <v>AA</v>
      </c>
      <c r="E26" s="99" t="str">
        <f>Critères!D25</f>
        <v>Pour chaque média temporel pré-enregistré (seulement vidéo ou synchronisé) ayant une audiodescription synchronisée, celle-ci est-elle pertinente ?</v>
      </c>
      <c r="F26" s="100" t="s">
        <v>13</v>
      </c>
      <c r="G26" s="101"/>
      <c r="H26" s="99"/>
      <c r="I26" s="102"/>
      <c r="J26" s="103"/>
    </row>
    <row r="27" spans="1:10" ht="30">
      <c r="A27" s="96" t="str">
        <f>Critères!$A26</f>
        <v>Multimédia</v>
      </c>
      <c r="B27" s="98">
        <v>24</v>
      </c>
      <c r="C27" s="98" t="str">
        <f>Critères!B26</f>
        <v>3.11</v>
      </c>
      <c r="D27" s="98" t="str">
        <f>Critères!C26</f>
        <v>A</v>
      </c>
      <c r="E27" s="99" t="str">
        <f>Critères!D26</f>
        <v>Pour chaque média temporel pré-enregistré, le contenu textuel adjacent permet-il d’identifier clairement le média temporel (hors cas particuliers) ?</v>
      </c>
      <c r="F27" s="100" t="s">
        <v>13</v>
      </c>
      <c r="G27" s="101"/>
      <c r="H27" s="99"/>
      <c r="I27" s="102"/>
      <c r="J27" s="103"/>
    </row>
    <row r="28" spans="1:10" ht="20">
      <c r="A28" s="96" t="str">
        <f>Critères!$A27</f>
        <v>Multimédia</v>
      </c>
      <c r="B28" s="98">
        <v>25</v>
      </c>
      <c r="C28" s="98" t="str">
        <f>Critères!B27</f>
        <v>3.12</v>
      </c>
      <c r="D28" s="98" t="str">
        <f>Critères!C27</f>
        <v>A</v>
      </c>
      <c r="E28" s="99" t="str">
        <f>Critères!D27</f>
        <v>Chaque séquence sonore déclenchée automatiquement est-elle contrôlable par l’utilisateur ?</v>
      </c>
      <c r="F28" s="100" t="s">
        <v>13</v>
      </c>
      <c r="G28" s="101"/>
      <c r="H28" s="99"/>
      <c r="I28" s="102"/>
      <c r="J28" s="103"/>
    </row>
    <row r="29" spans="1:10" ht="20">
      <c r="A29" s="96" t="str">
        <f>Critères!$A28</f>
        <v>Multimédia</v>
      </c>
      <c r="B29" s="98">
        <v>26</v>
      </c>
      <c r="C29" s="98" t="str">
        <f>Critères!B28</f>
        <v>3.13</v>
      </c>
      <c r="D29" s="98" t="str">
        <f>Critères!C28</f>
        <v>A</v>
      </c>
      <c r="E29" s="99" t="str">
        <f>Critères!D28</f>
        <v>Chaque média temporel a-t-il, si nécessaire, les fonctionnalités de contrôle de sa consultation ?</v>
      </c>
      <c r="F29" s="100" t="s">
        <v>13</v>
      </c>
      <c r="G29" s="101"/>
      <c r="H29" s="99"/>
      <c r="I29" s="102"/>
      <c r="J29" s="103"/>
    </row>
    <row r="30" spans="1:10" ht="50">
      <c r="A30" s="96" t="str">
        <f>Critères!$A29</f>
        <v>Multimédia</v>
      </c>
      <c r="B30" s="98">
        <v>27</v>
      </c>
      <c r="C30" s="98" t="str">
        <f>Critères!B29</f>
        <v>3.14</v>
      </c>
      <c r="D30" s="98" t="str">
        <f>Critères!C29</f>
        <v>AA</v>
      </c>
      <c r="E30" s="99" t="str">
        <f>Critères!D29</f>
        <v>Pour chaque média temporel synchronisé pré-enregistré qui dispose d’une piste de sous-titres synchronisés ou d’une audiodescription, les fonctionnalités de contrôle de ces alternatives sont-elles présentées au même niveau que les fonctionnalités principales ?</v>
      </c>
      <c r="F30" s="100" t="s">
        <v>13</v>
      </c>
      <c r="G30" s="101"/>
      <c r="H30" s="99"/>
      <c r="I30" s="102"/>
      <c r="J30" s="103"/>
    </row>
    <row r="31" spans="1:10" ht="40">
      <c r="A31" s="96" t="str">
        <f>Critères!$A30</f>
        <v>Multimédia</v>
      </c>
      <c r="B31" s="98">
        <v>28</v>
      </c>
      <c r="C31" s="98" t="str">
        <f>Critères!B30</f>
        <v>3.15</v>
      </c>
      <c r="D31" s="98" t="str">
        <f>Critères!C30</f>
        <v>AA</v>
      </c>
      <c r="E31" s="99" t="str">
        <f>Critères!D30</f>
        <v>Pour chaque fonctionnalité qui transmet, convertit ou enregistre un média temporel synchronisé pré-enregistré qui possède une piste de sous-titres synchronisés, à l’issue du processus, les sous-titres sont-ils correctement conservés ?</v>
      </c>
      <c r="F31" s="100" t="s">
        <v>13</v>
      </c>
      <c r="G31" s="101"/>
      <c r="H31" s="99"/>
      <c r="I31" s="102"/>
      <c r="J31" s="103"/>
    </row>
    <row r="32" spans="1:10" ht="40">
      <c r="A32" s="96" t="str">
        <f>Critères!$A31</f>
        <v>Multimédia</v>
      </c>
      <c r="B32" s="98">
        <v>29</v>
      </c>
      <c r="C32" s="98" t="str">
        <f>Critères!B31</f>
        <v>3.16</v>
      </c>
      <c r="D32" s="98" t="str">
        <f>Critères!C31</f>
        <v>AA</v>
      </c>
      <c r="E32" s="99" t="str">
        <f>Critères!D31</f>
        <v>Pour chaque fonctionnalité qui transmet, convertit ou enregistre un média temporel synchronisé pré-enregistré avec une audiodescription synchronisée, à l’issue du processus, l’audiodescription est-elle correctement conservée ?</v>
      </c>
      <c r="F32" s="100" t="s">
        <v>13</v>
      </c>
      <c r="G32" s="101"/>
      <c r="H32" s="99"/>
      <c r="I32" s="102"/>
      <c r="J32" s="103"/>
    </row>
    <row r="33" spans="1:10" ht="30">
      <c r="A33" s="96" t="str">
        <f>Critères!$A32</f>
        <v>Multimédia</v>
      </c>
      <c r="B33" s="98">
        <v>30</v>
      </c>
      <c r="C33" s="98" t="str">
        <f>Critères!B32</f>
        <v>3.17</v>
      </c>
      <c r="D33" s="98" t="str">
        <f>Critères!C32</f>
        <v>AA</v>
      </c>
      <c r="E33" s="99" t="str">
        <f>Critères!D32</f>
        <v>Pour chaque média temporel pré-enregistré, la présentation des sous-titres est-elle contrôlable par l’utilisateur (hors cas particuliers) ?</v>
      </c>
      <c r="F33" s="100" t="s">
        <v>13</v>
      </c>
      <c r="G33" s="101"/>
      <c r="H33" s="99"/>
      <c r="I33" s="102"/>
      <c r="J33" s="103"/>
    </row>
    <row r="34" spans="1:10" ht="30">
      <c r="A34" s="96" t="str">
        <f>Critères!$A33</f>
        <v>Multimédia</v>
      </c>
      <c r="B34" s="98">
        <v>31</v>
      </c>
      <c r="C34" s="98" t="str">
        <f>Critères!B33</f>
        <v>3.18</v>
      </c>
      <c r="D34" s="98" t="str">
        <f>Critères!C33</f>
        <v>AA</v>
      </c>
      <c r="E34" s="99" t="str">
        <f>Critères!D33</f>
        <v>Pour chaque média temporel synchronisé pré-enregistré qui possède des sous-titres de traduction synchronisés, ceux-ci peuvent-ils être vocalisés (hors cas particuliers) ?</v>
      </c>
      <c r="F34" s="100" t="s">
        <v>13</v>
      </c>
      <c r="G34" s="101"/>
      <c r="H34" s="99"/>
      <c r="I34" s="102"/>
      <c r="J34" s="103"/>
    </row>
    <row r="35" spans="1:10">
      <c r="A35" s="96" t="str">
        <f>Critères!$A34</f>
        <v>Tableau</v>
      </c>
      <c r="B35" s="98">
        <v>32</v>
      </c>
      <c r="C35" s="98" t="str">
        <f>Critères!B34</f>
        <v>4.1</v>
      </c>
      <c r="D35" s="98" t="str">
        <f>Critères!C34</f>
        <v>A</v>
      </c>
      <c r="E35" s="99" t="str">
        <f>Critères!D34</f>
        <v>Chaque tableau de données complexe a-t-il un résumé ?</v>
      </c>
      <c r="F35" s="100" t="s">
        <v>13</v>
      </c>
      <c r="G35" s="101"/>
      <c r="H35" s="99"/>
      <c r="I35" s="102"/>
      <c r="J35" s="103"/>
    </row>
    <row r="36" spans="1:10" ht="20">
      <c r="A36" s="96" t="str">
        <f>Critères!$A35</f>
        <v>Tableau</v>
      </c>
      <c r="B36" s="98">
        <v>33</v>
      </c>
      <c r="C36" s="98" t="str">
        <f>Critères!B35</f>
        <v>4.2</v>
      </c>
      <c r="D36" s="98" t="str">
        <f>Critères!C35</f>
        <v>A</v>
      </c>
      <c r="E36" s="99" t="str">
        <f>Critères!D35</f>
        <v>Pour chaque tableau de données complexe ayant un résumé, celui-ci est-il pertinent ?</v>
      </c>
      <c r="F36" s="100" t="s">
        <v>13</v>
      </c>
      <c r="G36" s="101"/>
      <c r="H36" s="99"/>
      <c r="I36" s="102"/>
      <c r="J36" s="103"/>
    </row>
    <row r="37" spans="1:10">
      <c r="A37" s="96" t="str">
        <f>Critères!$A36</f>
        <v>Tableau</v>
      </c>
      <c r="B37" s="98">
        <v>34</v>
      </c>
      <c r="C37" s="98" t="str">
        <f>Critères!B36</f>
        <v>4.3</v>
      </c>
      <c r="D37" s="98" t="str">
        <f>Critères!C36</f>
        <v>A</v>
      </c>
      <c r="E37" s="99" t="str">
        <f>Critères!D36</f>
        <v>Chaque tableau de données a-t-il un titre ?</v>
      </c>
      <c r="F37" s="100" t="s">
        <v>13</v>
      </c>
      <c r="G37" s="101"/>
      <c r="H37" s="99"/>
      <c r="I37" s="102"/>
      <c r="J37" s="103"/>
    </row>
    <row r="38" spans="1:10" ht="20">
      <c r="A38" s="96" t="str">
        <f>Critères!$A37</f>
        <v>Tableau</v>
      </c>
      <c r="B38" s="98">
        <v>35</v>
      </c>
      <c r="C38" s="98" t="str">
        <f>Critères!B37</f>
        <v>4.4</v>
      </c>
      <c r="D38" s="98" t="str">
        <f>Critères!C37</f>
        <v>A</v>
      </c>
      <c r="E38" s="99" t="str">
        <f>Critères!D37</f>
        <v>Pour chaque tableau de données ayant un titre, celui-ci est-il pertinent ?</v>
      </c>
      <c r="F38" s="100" t="s">
        <v>13</v>
      </c>
      <c r="G38" s="101"/>
      <c r="H38" s="99"/>
      <c r="I38" s="102"/>
      <c r="J38" s="103"/>
    </row>
    <row r="39" spans="1:10" ht="20">
      <c r="A39" s="96" t="str">
        <f>Critères!$A38</f>
        <v>Tableau</v>
      </c>
      <c r="B39" s="98">
        <v>36</v>
      </c>
      <c r="C39" s="98" t="str">
        <f>Critères!B38</f>
        <v>4.5</v>
      </c>
      <c r="D39" s="98" t="str">
        <f>Critères!C38</f>
        <v>A</v>
      </c>
      <c r="E39" s="99" t="str">
        <f>Critères!D38</f>
        <v>Pour chaque tableau de données, les entêtes de lignes et de colonnes sont-ils correctement reliés aux cellules de données ?</v>
      </c>
      <c r="F39" s="100" t="s">
        <v>13</v>
      </c>
      <c r="G39" s="101"/>
      <c r="H39" s="99"/>
      <c r="I39" s="102"/>
      <c r="J39" s="103"/>
    </row>
    <row r="40" spans="1:10" ht="20">
      <c r="A40" s="96" t="str">
        <f>Critères!$A39</f>
        <v>Composants intéractifs</v>
      </c>
      <c r="B40" s="98">
        <v>37</v>
      </c>
      <c r="C40" s="98" t="str">
        <f>Critères!B39</f>
        <v>5.1</v>
      </c>
      <c r="D40" s="98" t="str">
        <f>Critères!C39</f>
        <v>A</v>
      </c>
      <c r="E40" s="99" t="str">
        <f>Critères!D39</f>
        <v>Chaque composant d’interface est-il, si nécessaire, compatible avec les technologies d’assistance (hors cas particuliers) ?</v>
      </c>
      <c r="F40" s="100" t="s">
        <v>13</v>
      </c>
      <c r="G40" s="101"/>
      <c r="H40" s="99"/>
      <c r="I40" s="102"/>
      <c r="J40" s="103"/>
    </row>
    <row r="41" spans="1:10" ht="20">
      <c r="A41" s="96" t="str">
        <f>Critères!$A40</f>
        <v>Composants intéractifs</v>
      </c>
      <c r="B41" s="98">
        <v>38</v>
      </c>
      <c r="C41" s="98" t="str">
        <f>Critères!B40</f>
        <v>5.2</v>
      </c>
      <c r="D41" s="98" t="str">
        <f>Critères!C40</f>
        <v>A</v>
      </c>
      <c r="E41" s="99" t="str">
        <f>Critères!D40</f>
        <v>Chaque composant d’interface est-il contrôlable par le clavier et tout dispositif de pointage (hors cas particuliers) ?</v>
      </c>
      <c r="F41" s="100" t="s">
        <v>13</v>
      </c>
      <c r="G41" s="101"/>
      <c r="H41" s="99"/>
      <c r="I41" s="102"/>
      <c r="J41" s="103"/>
    </row>
    <row r="42" spans="1:10" ht="20">
      <c r="A42" s="96" t="str">
        <f>Critères!$A41</f>
        <v>Composants intéractifs</v>
      </c>
      <c r="B42" s="98">
        <v>39</v>
      </c>
      <c r="C42" s="98" t="str">
        <f>Critères!B41</f>
        <v>5.3</v>
      </c>
      <c r="D42" s="98" t="str">
        <f>Critères!C41</f>
        <v>A</v>
      </c>
      <c r="E42" s="99" t="str">
        <f>Critères!D41</f>
        <v>Chaque changement de contexte respecte-t-il une de ces conditions ?</v>
      </c>
      <c r="F42" s="100" t="s">
        <v>13</v>
      </c>
      <c r="G42" s="101"/>
      <c r="H42" s="99"/>
      <c r="I42" s="102"/>
      <c r="J42" s="103"/>
    </row>
    <row r="43" spans="1:10" ht="20">
      <c r="A43" s="96" t="str">
        <f>Critères!$A42</f>
        <v>Composants intéractifs</v>
      </c>
      <c r="B43" s="98">
        <v>40</v>
      </c>
      <c r="C43" s="98" t="str">
        <f>Critères!B42</f>
        <v>5.4</v>
      </c>
      <c r="D43" s="98" t="str">
        <f>Critères!C42</f>
        <v>AA</v>
      </c>
      <c r="E43" s="99" t="str">
        <f>Critères!D42</f>
        <v>Dans chaque écran, les messages de statut sont-ils correctement restitués par les technologies d’assistance ?</v>
      </c>
      <c r="F43" s="100" t="s">
        <v>13</v>
      </c>
      <c r="G43" s="101"/>
      <c r="H43" s="99"/>
      <c r="I43" s="104"/>
      <c r="J43" s="103"/>
    </row>
    <row r="44" spans="1:10" ht="20">
      <c r="A44" s="96" t="str">
        <f>Critères!$A43</f>
        <v>Composants intéractifs</v>
      </c>
      <c r="B44" s="98">
        <v>41</v>
      </c>
      <c r="C44" s="98" t="str">
        <f>Critères!B43</f>
        <v>5.5</v>
      </c>
      <c r="D44" s="98" t="str">
        <f>Critères!C43</f>
        <v>A</v>
      </c>
      <c r="E44" s="99" t="str">
        <f>Critères!D43</f>
        <v>Chaque état d’un contrôle à bascule présenté à l’utilisateur est-il perceptible ?</v>
      </c>
      <c r="F44" s="100" t="s">
        <v>13</v>
      </c>
      <c r="G44" s="101"/>
      <c r="H44" s="99"/>
      <c r="I44" s="102"/>
      <c r="J44" s="103"/>
    </row>
    <row r="45" spans="1:10" ht="20">
      <c r="A45" s="96" t="str">
        <f>Critères!$A44</f>
        <v>Eléments obligatoires</v>
      </c>
      <c r="B45" s="98">
        <v>42</v>
      </c>
      <c r="C45" s="98" t="str">
        <f>Critères!B44</f>
        <v>6.1</v>
      </c>
      <c r="D45" s="98" t="str">
        <f>Critères!C44</f>
        <v>A</v>
      </c>
      <c r="E45" s="99" t="str">
        <f>Critères!D44</f>
        <v>Dans chaque écran, les textes sont-ils restitués par les technologies d’assistance dans la langue principale de l’écran ?</v>
      </c>
      <c r="F45" s="100" t="s">
        <v>13</v>
      </c>
      <c r="G45" s="101"/>
      <c r="H45" s="99"/>
      <c r="I45" s="102"/>
      <c r="J45" s="103"/>
    </row>
    <row r="46" spans="1:10" ht="30">
      <c r="A46" s="96" t="str">
        <f>Critères!$A45</f>
        <v>Eléments obligatoires</v>
      </c>
      <c r="B46" s="98">
        <v>43</v>
      </c>
      <c r="C46" s="98" t="str">
        <f>Critères!B45</f>
        <v>6.2</v>
      </c>
      <c r="D46" s="98" t="str">
        <f>Critères!C45</f>
        <v>A</v>
      </c>
      <c r="E46" s="99" t="str">
        <f>Critères!D45</f>
        <v>Dans chaque écran, les éléments de l’interface ne doivent pas être utilisés uniquement à des fins de présentation. Cette règle est-elle respectée ?</v>
      </c>
      <c r="F46" s="100" t="s">
        <v>13</v>
      </c>
      <c r="G46" s="101"/>
      <c r="H46" s="99"/>
      <c r="I46" s="102"/>
      <c r="J46" s="103"/>
    </row>
    <row r="47" spans="1:10" ht="20">
      <c r="A47" s="96" t="str">
        <f>Critères!$A46</f>
        <v>Structuration</v>
      </c>
      <c r="B47" s="98">
        <v>44</v>
      </c>
      <c r="C47" s="98" t="str">
        <f>Critères!B46</f>
        <v>7.1</v>
      </c>
      <c r="D47" s="98" t="str">
        <f>Critères!C46</f>
        <v>A</v>
      </c>
      <c r="E47" s="99" t="str">
        <f>Critères!D46</f>
        <v>Dans chaque écran, l’information est-elle structurée par l’utilisation appropriée de titres ?</v>
      </c>
      <c r="F47" s="100" t="s">
        <v>13</v>
      </c>
      <c r="G47" s="101"/>
      <c r="H47" s="99"/>
      <c r="I47" s="102"/>
      <c r="J47" s="103"/>
    </row>
    <row r="48" spans="1:10" ht="20">
      <c r="A48" s="96" t="str">
        <f>Critères!$A47</f>
        <v>Structuration</v>
      </c>
      <c r="B48" s="98">
        <v>45</v>
      </c>
      <c r="C48" s="98" t="str">
        <f>Critères!B47</f>
        <v>7.2</v>
      </c>
      <c r="D48" s="98" t="str">
        <f>Critères!C47</f>
        <v>A</v>
      </c>
      <c r="E48" s="99" t="str">
        <f>Critères!D47</f>
        <v>Dans chaque écran, chaque liste est-elle correctement structurée ?</v>
      </c>
      <c r="F48" s="100" t="s">
        <v>13</v>
      </c>
      <c r="G48" s="101"/>
      <c r="H48" s="99"/>
      <c r="I48" s="102"/>
      <c r="J48" s="103"/>
    </row>
    <row r="49" spans="1:10" ht="20">
      <c r="A49" s="96" t="str">
        <f>Critères!$A48</f>
        <v>Présentation</v>
      </c>
      <c r="B49" s="98">
        <v>46</v>
      </c>
      <c r="C49" s="98" t="str">
        <f>Critères!B48</f>
        <v>8.1</v>
      </c>
      <c r="D49" s="98" t="str">
        <f>Critères!C48</f>
        <v>A</v>
      </c>
      <c r="E49" s="99" t="str">
        <f>Critères!D48</f>
        <v>Dans chaque écran, le contenu visible porteur d’information est-il accessible aux technologies d’assistance ?</v>
      </c>
      <c r="F49" s="100" t="s">
        <v>13</v>
      </c>
      <c r="G49" s="101"/>
      <c r="H49" s="99"/>
      <c r="I49" s="102"/>
      <c r="J49" s="103"/>
    </row>
    <row r="50" spans="1:10" ht="20">
      <c r="A50" s="96" t="str">
        <f>Critères!$A49</f>
        <v>Présentation</v>
      </c>
      <c r="B50" s="98">
        <v>47</v>
      </c>
      <c r="C50" s="98" t="str">
        <f>Critères!B49</f>
        <v>8.2</v>
      </c>
      <c r="D50" s="98" t="str">
        <f>Critères!C49</f>
        <v>AA</v>
      </c>
      <c r="E50" s="99" t="str">
        <f>Critères!D49</f>
        <v>Dans chaque écran, l’utilisateur peut-il augmenter la taille des caractères de 200% au moins (hors cas particuliers) ?</v>
      </c>
      <c r="F50" s="100" t="s">
        <v>13</v>
      </c>
      <c r="G50" s="101"/>
      <c r="H50" s="99"/>
      <c r="I50" s="102"/>
      <c r="J50" s="103"/>
    </row>
    <row r="51" spans="1:10" ht="40">
      <c r="A51" s="96" t="str">
        <f>Critères!$A50</f>
        <v>Présentation</v>
      </c>
      <c r="B51" s="98">
        <v>48</v>
      </c>
      <c r="C51" s="98" t="str">
        <f>Critères!B50</f>
        <v>8.3</v>
      </c>
      <c r="D51" s="98" t="str">
        <f>Critères!C50</f>
        <v>A</v>
      </c>
      <c r="E51" s="99" t="str">
        <f>Critères!D50</f>
        <v>Dans chaque écran, chaque composant en environnement de texte dont la nature n’est pas évidente a-t-il un rapport de contraste supérieur ou égal à 3:1 par rapport au texte environnant ?</v>
      </c>
      <c r="F51" s="100" t="s">
        <v>13</v>
      </c>
      <c r="G51" s="101"/>
      <c r="H51" s="99"/>
      <c r="I51" s="102"/>
      <c r="J51" s="103"/>
    </row>
    <row r="52" spans="1:10" ht="40">
      <c r="A52" s="96" t="str">
        <f>Critères!$A51</f>
        <v>Présentation</v>
      </c>
      <c r="B52" s="98">
        <v>49</v>
      </c>
      <c r="C52" s="98" t="str">
        <f>Critères!B51</f>
        <v>8.4</v>
      </c>
      <c r="D52" s="98" t="str">
        <f>Critères!C51</f>
        <v>A</v>
      </c>
      <c r="E52" s="99" t="str">
        <f>Critères!D51</f>
        <v>Dans chaque écran, pour chaque composant en environnement de texte dont la nature n’est pas évidente, une indication autre que la couleur permet-elle de signaler la prise de focus et le survol à la souris ?</v>
      </c>
      <c r="F52" s="100" t="s">
        <v>13</v>
      </c>
      <c r="G52" s="101"/>
      <c r="H52" s="99"/>
      <c r="I52" s="102"/>
      <c r="J52" s="103"/>
    </row>
    <row r="53" spans="1:10" ht="20">
      <c r="A53" s="96" t="str">
        <f>Critères!$A52</f>
        <v>Présentation</v>
      </c>
      <c r="B53" s="98">
        <v>50</v>
      </c>
      <c r="C53" s="98" t="str">
        <f>Critères!B52</f>
        <v>8.5</v>
      </c>
      <c r="D53" s="98" t="str">
        <f>Critères!C52</f>
        <v>A</v>
      </c>
      <c r="E53" s="99" t="str">
        <f>Critères!D52</f>
        <v>Dans chaque écran, pour chaque élément recevant le focus, la prise de focus est-elle visible ?</v>
      </c>
      <c r="F53" s="100" t="s">
        <v>13</v>
      </c>
      <c r="G53" s="101"/>
      <c r="H53" s="99"/>
      <c r="I53" s="102"/>
      <c r="J53" s="103"/>
    </row>
    <row r="54" spans="1:10" ht="30">
      <c r="A54" s="96" t="str">
        <f>Critères!$A53</f>
        <v>Présentation</v>
      </c>
      <c r="B54" s="98">
        <v>51</v>
      </c>
      <c r="C54" s="98" t="str">
        <f>Critères!B53</f>
        <v>8.6</v>
      </c>
      <c r="D54" s="98" t="str">
        <f>Critères!C53</f>
        <v>A</v>
      </c>
      <c r="E54" s="99" t="str">
        <f>Critères!D53</f>
        <v>Dans chaque écran, l’information ne doit pas être donnée uniquement par la forme, taille ou position. Cette règle est-elle respectée ?</v>
      </c>
      <c r="F54" s="100" t="s">
        <v>13</v>
      </c>
      <c r="G54" s="101"/>
      <c r="H54" s="99"/>
      <c r="I54" s="102"/>
      <c r="J54" s="103"/>
    </row>
    <row r="55" spans="1:10" ht="30">
      <c r="A55" s="96" t="str">
        <f>Critères!$A54</f>
        <v>Présentation</v>
      </c>
      <c r="B55" s="98">
        <v>52</v>
      </c>
      <c r="C55" s="98" t="str">
        <f>Critères!B54</f>
        <v>8.7</v>
      </c>
      <c r="D55" s="98" t="str">
        <f>Critères!C54</f>
        <v>AA</v>
      </c>
      <c r="E55" s="99" t="str">
        <f>Critères!D54</f>
        <v>Dans chaque écran, les contenus additionnels apparaissant à la prise de focus ou au survol d’un composant d’interface sont-ils contrôlables par l’utilisateur (hors cas particuliers) ?</v>
      </c>
      <c r="F55" s="100" t="s">
        <v>13</v>
      </c>
      <c r="G55" s="101"/>
      <c r="H55" s="99"/>
      <c r="I55" s="102"/>
      <c r="J55" s="103"/>
    </row>
    <row r="56" spans="1:10">
      <c r="A56" s="96" t="str">
        <f>Critères!$A55</f>
        <v>Formulaires</v>
      </c>
      <c r="B56" s="98">
        <v>53</v>
      </c>
      <c r="C56" s="98" t="str">
        <f>Critères!B55</f>
        <v>9.1</v>
      </c>
      <c r="D56" s="98" t="str">
        <f>Critères!C55</f>
        <v>A</v>
      </c>
      <c r="E56" s="99" t="str">
        <f>Critères!D55</f>
        <v>Chaque champ de formulaire a-t-il une étiquette visible ?</v>
      </c>
      <c r="F56" s="100" t="s">
        <v>13</v>
      </c>
      <c r="G56" s="101"/>
      <c r="H56" s="99"/>
      <c r="I56" s="102"/>
      <c r="J56" s="103"/>
    </row>
    <row r="57" spans="1:10" ht="20">
      <c r="A57" s="96" t="str">
        <f>Critères!$A56</f>
        <v>Formulaires</v>
      </c>
      <c r="B57" s="98">
        <v>54</v>
      </c>
      <c r="C57" s="98" t="str">
        <f>Critères!B56</f>
        <v>9.2</v>
      </c>
      <c r="D57" s="98" t="str">
        <f>Critères!C56</f>
        <v>A</v>
      </c>
      <c r="E57" s="99" t="str">
        <f>Critères!D56</f>
        <v>Chaque champ de formulaire a-t-il une étiquette accessible aux technologies d’assistance ?</v>
      </c>
      <c r="F57" s="100" t="s">
        <v>13</v>
      </c>
      <c r="G57" s="101"/>
      <c r="H57" s="99"/>
      <c r="I57" s="102"/>
      <c r="J57" s="103"/>
    </row>
    <row r="58" spans="1:10" ht="20">
      <c r="A58" s="96" t="str">
        <f>Critères!$A57</f>
        <v>Formulaires</v>
      </c>
      <c r="B58" s="98">
        <v>55</v>
      </c>
      <c r="C58" s="98" t="str">
        <f>Critères!B57</f>
        <v>9.3</v>
      </c>
      <c r="D58" s="98" t="str">
        <f>Critères!C57</f>
        <v>A</v>
      </c>
      <c r="E58" s="99" t="str">
        <f>Critères!D57</f>
        <v>Chaque étiquette associée à un champ de formulaire est-elle pertinente ?</v>
      </c>
      <c r="F58" s="100" t="s">
        <v>13</v>
      </c>
      <c r="G58" s="101"/>
      <c r="H58" s="99"/>
      <c r="I58" s="102"/>
      <c r="J58" s="103"/>
    </row>
    <row r="59" spans="1:10" ht="20">
      <c r="A59" s="96" t="str">
        <f>Critères!$A58</f>
        <v>Formulaires</v>
      </c>
      <c r="B59" s="98">
        <v>56</v>
      </c>
      <c r="C59" s="98" t="str">
        <f>Critères!B58</f>
        <v>9.4</v>
      </c>
      <c r="D59" s="98" t="str">
        <f>Critères!C58</f>
        <v>A</v>
      </c>
      <c r="E59" s="99" t="str">
        <f>Critères!D58</f>
        <v>Chaque étiquette de champ et son champ associé sont-ils accolés ?</v>
      </c>
      <c r="F59" s="100" t="s">
        <v>13</v>
      </c>
      <c r="G59" s="101"/>
      <c r="H59" s="99"/>
      <c r="I59" s="102"/>
      <c r="J59" s="103"/>
    </row>
    <row r="60" spans="1:10" ht="20">
      <c r="A60" s="96" t="str">
        <f>Critères!$A59</f>
        <v>Formulaires</v>
      </c>
      <c r="B60" s="98">
        <v>57</v>
      </c>
      <c r="C60" s="98" t="str">
        <f>Critères!B59</f>
        <v>9.5</v>
      </c>
      <c r="D60" s="98" t="str">
        <f>Critères!C59</f>
        <v>A</v>
      </c>
      <c r="E60" s="99" t="str">
        <f>Critères!D59</f>
        <v>Dans chaque formulaire, l’intitulé de chaque bouton est-il pertinent ?</v>
      </c>
      <c r="F60" s="100" t="s">
        <v>13</v>
      </c>
      <c r="G60" s="101"/>
      <c r="H60" s="99"/>
      <c r="I60" s="102"/>
      <c r="J60" s="103"/>
    </row>
    <row r="61" spans="1:10" ht="20">
      <c r="A61" s="96" t="str">
        <f>Critères!$A60</f>
        <v>Formulaires</v>
      </c>
      <c r="B61" s="98">
        <v>58</v>
      </c>
      <c r="C61" s="98" t="str">
        <f>Critères!B60</f>
        <v>9.6</v>
      </c>
      <c r="D61" s="98" t="str">
        <f>Critères!C60</f>
        <v>A</v>
      </c>
      <c r="E61" s="99" t="str">
        <f>Critères!D60</f>
        <v>Dans chaque formulaire, les champs de même nature sont-ils identifiés, si nécessaire ?</v>
      </c>
      <c r="F61" s="100" t="s">
        <v>13</v>
      </c>
      <c r="G61" s="101"/>
      <c r="H61" s="99"/>
      <c r="I61" s="102"/>
      <c r="J61" s="103"/>
    </row>
    <row r="62" spans="1:10" ht="20">
      <c r="A62" s="96" t="str">
        <f>Critères!$A61</f>
        <v>Formulaires</v>
      </c>
      <c r="B62" s="98">
        <v>59</v>
      </c>
      <c r="C62" s="98" t="str">
        <f>Critères!B61</f>
        <v>9.7</v>
      </c>
      <c r="D62" s="98" t="str">
        <f>Critères!C61</f>
        <v>A</v>
      </c>
      <c r="E62" s="99" t="str">
        <f>Critères!D61</f>
        <v>Les champs de formulaire obligatoires sont-ils correctement identifiés (hors cas particuliers) ?</v>
      </c>
      <c r="F62" s="100" t="s">
        <v>13</v>
      </c>
      <c r="G62" s="101"/>
      <c r="H62" s="99"/>
      <c r="I62" s="102"/>
      <c r="J62" s="103"/>
    </row>
    <row r="63" spans="1:10" ht="30">
      <c r="A63" s="96" t="str">
        <f>Critères!$A62</f>
        <v>Formulaires</v>
      </c>
      <c r="B63" s="98">
        <v>60</v>
      </c>
      <c r="C63" s="98" t="str">
        <f>Critères!B62</f>
        <v>9.8</v>
      </c>
      <c r="D63" s="98" t="str">
        <f>Critères!C62</f>
        <v>A</v>
      </c>
      <c r="E63" s="99" t="str">
        <f>Critères!D62</f>
        <v>Pour chaque champ de formulaire qui attend un type de données et/ou un format spécifique, l’information correspondante est-elle disponible ?</v>
      </c>
      <c r="F63" s="100" t="s">
        <v>13</v>
      </c>
      <c r="G63" s="101"/>
      <c r="H63" s="99"/>
      <c r="I63" s="102"/>
      <c r="J63" s="103"/>
    </row>
    <row r="64" spans="1:10" ht="20">
      <c r="A64" s="96" t="str">
        <f>Critères!$A63</f>
        <v>Formulaires</v>
      </c>
      <c r="B64" s="98">
        <v>61</v>
      </c>
      <c r="C64" s="98" t="str">
        <f>Critères!B63</f>
        <v>9.9</v>
      </c>
      <c r="D64" s="98" t="str">
        <f>Critères!C63</f>
        <v>A</v>
      </c>
      <c r="E64" s="99" t="str">
        <f>Critères!D63</f>
        <v>Dans chaque formulaire, les erreurs de saisie sont-elles accessibles ?</v>
      </c>
      <c r="F64" s="100" t="s">
        <v>13</v>
      </c>
      <c r="G64" s="101"/>
      <c r="H64" s="99"/>
      <c r="I64" s="102"/>
      <c r="J64" s="103"/>
    </row>
    <row r="65" spans="1:10" ht="30">
      <c r="A65" s="96" t="str">
        <f>Critères!$A64</f>
        <v>Formulaires</v>
      </c>
      <c r="B65" s="98">
        <v>62</v>
      </c>
      <c r="C65" s="98" t="str">
        <f>Critères!B64</f>
        <v>9.10</v>
      </c>
      <c r="D65" s="98" t="str">
        <f>Critères!C64</f>
        <v>AA</v>
      </c>
      <c r="E65" s="99" t="str">
        <f>Critères!D64</f>
        <v>Dans chaque formulaire, le contrôle de saisie est-il accompagné, si nécessaire, de suggestions des types, formats de données ou valeurs attendus ?</v>
      </c>
      <c r="F65" s="100" t="s">
        <v>13</v>
      </c>
      <c r="G65" s="101"/>
      <c r="H65" s="99"/>
      <c r="I65" s="102"/>
      <c r="J65" s="103"/>
    </row>
    <row r="66" spans="1:10" ht="50">
      <c r="A66" s="96" t="str">
        <f>Critères!$A65</f>
        <v>Formulaires</v>
      </c>
      <c r="B66" s="98">
        <v>63</v>
      </c>
      <c r="C66" s="98" t="str">
        <f>Critères!B65</f>
        <v>9.11</v>
      </c>
      <c r="D66" s="98" t="str">
        <f>Critères!C65</f>
        <v>AA</v>
      </c>
      <c r="E66" s="99" t="str">
        <f>Critères!D65</f>
        <v>Pour chaque formulaire qui modifie ou supprime des données, ou qui transmet des réponses à un test ou à un examen, ou dont la validation a des conséquences financières ou juridiques, les données saisies peuvent-elles être modifiées, mises à jour ou récupérées par l’utilisateur ?</v>
      </c>
      <c r="F66" s="100" t="s">
        <v>13</v>
      </c>
      <c r="G66" s="101"/>
      <c r="H66" s="99"/>
      <c r="I66" s="102"/>
      <c r="J66" s="103"/>
    </row>
    <row r="67" spans="1:10" ht="20">
      <c r="A67" s="96" t="str">
        <f>Critères!$A66</f>
        <v>Formulaires</v>
      </c>
      <c r="B67" s="98">
        <v>64</v>
      </c>
      <c r="C67" s="98" t="str">
        <f>Critères!B66</f>
        <v>9.12</v>
      </c>
      <c r="D67" s="98" t="str">
        <f>Critères!C66</f>
        <v>AA</v>
      </c>
      <c r="E67" s="99" t="str">
        <f>Critères!D66</f>
        <v>Pour chaque champ qui attend une donnée personnelle de l’utilisateur, la saisie est-elle facilitée ?</v>
      </c>
      <c r="F67" s="100" t="s">
        <v>13</v>
      </c>
      <c r="G67" s="101"/>
      <c r="H67" s="99"/>
      <c r="I67" s="102"/>
      <c r="J67" s="103"/>
    </row>
    <row r="68" spans="1:10" ht="20">
      <c r="A68" s="96" t="str">
        <f>Critères!$A67</f>
        <v>Navigation</v>
      </c>
      <c r="B68" s="98">
        <v>65</v>
      </c>
      <c r="C68" s="98" t="str">
        <f>Critères!B67</f>
        <v>10.1</v>
      </c>
      <c r="D68" s="98" t="str">
        <f>Critères!C67</f>
        <v>A</v>
      </c>
      <c r="E68" s="99" t="str">
        <f>Critères!D67</f>
        <v>Dans chaque écran, l’ordre de tabulation au clavier est-il cohérent ?</v>
      </c>
      <c r="F68" s="100" t="s">
        <v>13</v>
      </c>
      <c r="G68" s="101"/>
      <c r="H68" s="99"/>
      <c r="I68" s="102"/>
      <c r="J68" s="103"/>
    </row>
    <row r="69" spans="1:10" ht="20">
      <c r="A69" s="96" t="str">
        <f>Critères!$A68</f>
        <v>Navigation</v>
      </c>
      <c r="B69" s="98">
        <v>66</v>
      </c>
      <c r="C69" s="98" t="str">
        <f>Critères!B68</f>
        <v>10.2</v>
      </c>
      <c r="D69" s="98" t="str">
        <f>Critères!C68</f>
        <v>A</v>
      </c>
      <c r="E69" s="99" t="str">
        <f>Critères!D68</f>
        <v>Dans chaque écran, l’ordre de restitution par les technologies d’assistance est-il cohérent ?</v>
      </c>
      <c r="F69" s="100" t="s">
        <v>13</v>
      </c>
      <c r="G69" s="101"/>
      <c r="H69" s="99"/>
      <c r="I69" s="102"/>
      <c r="J69" s="103"/>
    </row>
    <row r="70" spans="1:10" ht="20">
      <c r="A70" s="96" t="str">
        <f>Critères!$A69</f>
        <v>Navigation</v>
      </c>
      <c r="B70" s="98">
        <v>67</v>
      </c>
      <c r="C70" s="98" t="str">
        <f>Critères!B69</f>
        <v>10.3</v>
      </c>
      <c r="D70" s="98" t="str">
        <f>Critères!C69</f>
        <v>A</v>
      </c>
      <c r="E70" s="99" t="str">
        <f>Critères!D69</f>
        <v>Dans chaque écran, la navigation ne doit pas contenir de piège au clavier. Cette règle est-elle respectée ?</v>
      </c>
      <c r="F70" s="100" t="s">
        <v>13</v>
      </c>
      <c r="G70" s="101"/>
      <c r="H70" s="99"/>
      <c r="I70" s="102"/>
      <c r="J70" s="103"/>
    </row>
    <row r="71" spans="1:10" ht="30">
      <c r="A71" s="96" t="str">
        <f>Critères!$A70</f>
        <v>Navigation</v>
      </c>
      <c r="B71" s="98">
        <v>68</v>
      </c>
      <c r="C71" s="98" t="str">
        <f>Critères!B70</f>
        <v>10.4</v>
      </c>
      <c r="D71" s="98" t="str">
        <f>Critères!C70</f>
        <v>A</v>
      </c>
      <c r="E71" s="99" t="str">
        <f>Critères!D70</f>
        <v>Dans chaque écran, les raccourcis clavier n’utilisant qu’une seule touche (lettre minuscule ou majuscule, ponctuation, chiffre ou symbole) sont-ils contrôlables par l’utilisateur ?</v>
      </c>
      <c r="F71" s="100" t="s">
        <v>13</v>
      </c>
      <c r="G71" s="101"/>
      <c r="H71" s="99"/>
      <c r="I71" s="102"/>
      <c r="J71" s="103"/>
    </row>
    <row r="72" spans="1:10" ht="20">
      <c r="A72" s="96" t="str">
        <f>Critères!$A71</f>
        <v>Consultation</v>
      </c>
      <c r="B72" s="98">
        <v>69</v>
      </c>
      <c r="C72" s="98" t="str">
        <f>Critères!B71</f>
        <v>11.1</v>
      </c>
      <c r="D72" s="98" t="str">
        <f>Critères!C71</f>
        <v>A</v>
      </c>
      <c r="E72" s="99" t="str">
        <f>Critères!D71</f>
        <v>Pour chaque écran, l’utilisateur a-t-il le contrôle de chaque limite de temps modifiant le contenu (hors cas particuliers) ?</v>
      </c>
      <c r="F72" s="100" t="s">
        <v>13</v>
      </c>
      <c r="G72" s="101"/>
      <c r="H72" s="99"/>
      <c r="I72" s="102"/>
      <c r="J72" s="103"/>
    </row>
    <row r="73" spans="1:10" ht="20">
      <c r="A73" s="96" t="str">
        <f>Critères!$A72</f>
        <v>Consultation</v>
      </c>
      <c r="B73" s="98">
        <v>70</v>
      </c>
      <c r="C73" s="98" t="str">
        <f>Critères!B72</f>
        <v>11.2</v>
      </c>
      <c r="D73" s="98" t="str">
        <f>Critères!C72</f>
        <v>A</v>
      </c>
      <c r="E73" s="99" t="str">
        <f>Critères!D72</f>
        <v>Pour chaque écran, chaque procédé limitant le temps d’une session peut-il être arrêté ou supprimé (hors cas particuliers) ?</v>
      </c>
      <c r="F73" s="100" t="s">
        <v>13</v>
      </c>
      <c r="G73" s="101"/>
      <c r="H73" s="99"/>
      <c r="I73" s="102"/>
      <c r="J73" s="103"/>
    </row>
    <row r="74" spans="1:10" ht="30">
      <c r="A74" s="96" t="str">
        <f>Critères!$A73</f>
        <v>Consultation</v>
      </c>
      <c r="B74" s="98">
        <v>71</v>
      </c>
      <c r="C74" s="98" t="str">
        <f>Critères!B73</f>
        <v>11.3</v>
      </c>
      <c r="D74" s="98" t="str">
        <f>Critères!C73</f>
        <v>A</v>
      </c>
      <c r="E74" s="99" t="str">
        <f>Critères!D73</f>
        <v>Dans chaque écran, chaque document bureautique en téléchargement possède-t-il, si nécessaire, une version accessible (hors cas particuliers) ?</v>
      </c>
      <c r="F74" s="100" t="s">
        <v>13</v>
      </c>
      <c r="G74" s="101"/>
      <c r="H74" s="99"/>
      <c r="I74" s="102"/>
      <c r="J74" s="103"/>
    </row>
    <row r="75" spans="1:10" ht="30">
      <c r="A75" s="96" t="str">
        <f>Critères!$A74</f>
        <v>Consultation</v>
      </c>
      <c r="B75" s="98">
        <v>72</v>
      </c>
      <c r="C75" s="98" t="str">
        <f>Critères!B74</f>
        <v>11.4</v>
      </c>
      <c r="D75" s="98" t="str">
        <f>Critères!C74</f>
        <v>A</v>
      </c>
      <c r="E75" s="99" t="str">
        <f>Critères!D74</f>
        <v>Pour chaque document bureautique ayant une version accessible, cette version offre-t-elle la même information (hors cas particuliers) ?</v>
      </c>
      <c r="F75" s="100" t="s">
        <v>13</v>
      </c>
      <c r="G75" s="101"/>
      <c r="H75" s="99"/>
      <c r="I75" s="102"/>
      <c r="J75" s="103"/>
    </row>
    <row r="76" spans="1:10" ht="20">
      <c r="A76" s="96" t="str">
        <f>Critères!$A75</f>
        <v>Consultation</v>
      </c>
      <c r="B76" s="98">
        <v>73</v>
      </c>
      <c r="C76" s="98" t="str">
        <f>Critères!B75</f>
        <v>11.5</v>
      </c>
      <c r="D76" s="98" t="str">
        <f>Critères!C75</f>
        <v>A</v>
      </c>
      <c r="E76" s="99" t="str">
        <f>Critères!D75</f>
        <v>Dans chaque écran, chaque contenu cryptique (art ASCII, émoticon, syntaxe cryptique) a-t-il une alternative ?</v>
      </c>
      <c r="F76" s="100" t="s">
        <v>13</v>
      </c>
      <c r="G76" s="101"/>
      <c r="H76" s="99"/>
      <c r="I76" s="102"/>
      <c r="J76" s="103"/>
    </row>
    <row r="77" spans="1:10" ht="30">
      <c r="A77" s="96" t="str">
        <f>Critères!$A76</f>
        <v>Consultation</v>
      </c>
      <c r="B77" s="98">
        <v>74</v>
      </c>
      <c r="C77" s="98" t="str">
        <f>Critères!B76</f>
        <v>11.6</v>
      </c>
      <c r="D77" s="98" t="str">
        <f>Critères!C76</f>
        <v>A</v>
      </c>
      <c r="E77" s="99" t="str">
        <f>Critères!D76</f>
        <v>Dans chaque écran, pour chaque contenu cryptique (art ASCII, émoticône, syntaxe cryptique) ayant une alternative, cette alternative est-elle pertinente ?</v>
      </c>
      <c r="F77" s="100" t="s">
        <v>13</v>
      </c>
      <c r="G77" s="101"/>
      <c r="H77" s="99"/>
      <c r="I77" s="102"/>
      <c r="J77" s="103"/>
    </row>
    <row r="78" spans="1:10" ht="20">
      <c r="A78" s="96" t="str">
        <f>Critères!$A77</f>
        <v>Consultation</v>
      </c>
      <c r="B78" s="98">
        <v>75</v>
      </c>
      <c r="C78" s="98" t="str">
        <f>Critères!B77</f>
        <v>11.7</v>
      </c>
      <c r="D78" s="98" t="str">
        <f>Critères!C77</f>
        <v>A</v>
      </c>
      <c r="E78" s="99" t="str">
        <f>Critères!D77</f>
        <v>Dans chaque écran, les changements brusques de luminosité ou les effets de flash sont-ils correctement utilisés ?</v>
      </c>
      <c r="F78" s="100" t="s">
        <v>13</v>
      </c>
      <c r="G78" s="101"/>
      <c r="H78" s="99"/>
      <c r="I78" s="102"/>
      <c r="J78" s="103"/>
    </row>
    <row r="79" spans="1:10" ht="20">
      <c r="A79" s="96" t="str">
        <f>Critères!$A78</f>
        <v>Consultation</v>
      </c>
      <c r="B79" s="98">
        <v>76</v>
      </c>
      <c r="C79" s="98" t="str">
        <f>Critères!B78</f>
        <v>11.8</v>
      </c>
      <c r="D79" s="98" t="str">
        <f>Critères!C78</f>
        <v>A</v>
      </c>
      <c r="E79" s="99" t="str">
        <f>Critères!D78</f>
        <v>Dans chaque écran, chaque contenu en mouvement ou clignotant est-il contrôlable par l’utilisateur ?</v>
      </c>
      <c r="F79" s="100" t="s">
        <v>13</v>
      </c>
      <c r="G79" s="101"/>
      <c r="H79" s="99"/>
      <c r="I79" s="102"/>
      <c r="J79" s="103"/>
    </row>
    <row r="80" spans="1:10" ht="30">
      <c r="A80" s="96" t="str">
        <f>Critères!$A79</f>
        <v>Consultation</v>
      </c>
      <c r="B80" s="98">
        <v>77</v>
      </c>
      <c r="C80" s="98" t="str">
        <f>Critères!B79</f>
        <v>11.9</v>
      </c>
      <c r="D80" s="98" t="str">
        <f>Critères!C79</f>
        <v>AA</v>
      </c>
      <c r="E80" s="99" t="str">
        <f>Critères!D79</f>
        <v>Dans chaque écran, le contenu proposé est-il consultable quelle que soit l’orientation de l’écran (portrait ou paysage) (hors cas particuliers) ?</v>
      </c>
      <c r="F80" s="100" t="s">
        <v>13</v>
      </c>
      <c r="G80" s="101"/>
      <c r="H80" s="99"/>
      <c r="I80" s="102"/>
      <c r="J80" s="103"/>
    </row>
    <row r="81" spans="1:10" ht="30">
      <c r="A81" s="96" t="str">
        <f>Critères!$A80</f>
        <v>Consultation</v>
      </c>
      <c r="B81" s="98">
        <v>78</v>
      </c>
      <c r="C81" s="98" t="str">
        <f>Critères!B80</f>
        <v>11.10</v>
      </c>
      <c r="D81" s="98" t="str">
        <f>Critères!C80</f>
        <v>A</v>
      </c>
      <c r="E81" s="99" t="str">
        <f>Critères!D80</f>
        <v>Dans chaque écran, les fonctionnalités activables au moyen d’un geste complexe sont-elles activables au moyen d’un geste simple (hors cas particuliers) ?</v>
      </c>
      <c r="F81" s="100" t="s">
        <v>13</v>
      </c>
      <c r="G81" s="101"/>
      <c r="H81" s="99"/>
      <c r="I81" s="102"/>
      <c r="J81" s="103"/>
    </row>
    <row r="82" spans="1:10" ht="40">
      <c r="A82" s="96" t="str">
        <f>Critères!$A81</f>
        <v>Consultation</v>
      </c>
      <c r="B82" s="98">
        <v>79</v>
      </c>
      <c r="C82" s="98" t="str">
        <f>Critères!B81</f>
        <v>11.11</v>
      </c>
      <c r="D82" s="98" t="str">
        <f>Critères!C81</f>
        <v>A</v>
      </c>
      <c r="E82" s="99" t="str">
        <f>Critères!D81</f>
        <v>Dans chaque écran, les fonctionnalités activables par la réalisation d’actions simultanées sont-elles activables au moyen d’une action unique. Cette règle est-elle respectée (hors cas particuliers) ?</v>
      </c>
      <c r="F82" s="100" t="s">
        <v>13</v>
      </c>
      <c r="G82" s="101"/>
      <c r="H82" s="99"/>
      <c r="I82" s="102"/>
      <c r="J82" s="103"/>
    </row>
    <row r="83" spans="1:10" ht="30">
      <c r="A83" s="96" t="str">
        <f>Critères!$A82</f>
        <v>Consultation</v>
      </c>
      <c r="B83" s="98">
        <v>80</v>
      </c>
      <c r="C83" s="98" t="str">
        <f>Critères!B82</f>
        <v>11.12</v>
      </c>
      <c r="D83" s="98" t="str">
        <f>Critères!C82</f>
        <v>A</v>
      </c>
      <c r="E83" s="99" t="str">
        <f>Critères!D82</f>
        <v>Dans chaque écran, les actions déclenchées au moyen d’un dispositif de pointage sur un point unique de l’écran peuvent-elles faire l’objet d’une annulation (hors cas particuliers) ?</v>
      </c>
      <c r="F83" s="100" t="s">
        <v>13</v>
      </c>
      <c r="G83" s="101"/>
      <c r="H83" s="99"/>
      <c r="I83" s="102"/>
      <c r="J83" s="103"/>
    </row>
    <row r="84" spans="1:10" ht="30">
      <c r="A84" s="96" t="str">
        <f>Critères!$A83</f>
        <v>Consultation</v>
      </c>
      <c r="B84" s="98">
        <v>81</v>
      </c>
      <c r="C84" s="98" t="str">
        <f>Critères!B83</f>
        <v>11.13</v>
      </c>
      <c r="D84" s="98" t="str">
        <f>Critères!C83</f>
        <v>A</v>
      </c>
      <c r="E84" s="99" t="str">
        <f>Critères!D83</f>
        <v>Dans chaque écran, les fonctionnalités qui impliquent un mouvement de l’appareil ou vers l’appareil peuvent-elles être satisfaites de manière alternative (hors cas particuliers) ?</v>
      </c>
      <c r="F84" s="100" t="s">
        <v>13</v>
      </c>
      <c r="G84" s="101"/>
      <c r="H84" s="99"/>
      <c r="I84" s="102"/>
      <c r="J84" s="103"/>
    </row>
    <row r="85" spans="1:10" ht="40">
      <c r="A85" s="96" t="str">
        <f>Critères!$A84</f>
        <v>Consultation</v>
      </c>
      <c r="B85" s="98">
        <v>82</v>
      </c>
      <c r="C85" s="98" t="str">
        <f>Critères!B84</f>
        <v>11.14</v>
      </c>
      <c r="D85" s="98" t="str">
        <f>Critères!C84</f>
        <v>AA</v>
      </c>
      <c r="E85" s="99" t="str">
        <f>Critères!D84</f>
        <v>Pour chaque fonctionnalité de conversion d’un document, les informations relatives à l’accessibilité disponibles dans le document source sont-elles conservées dans le document de destination (hors cas particuliers) ?</v>
      </c>
      <c r="F85" s="100" t="s">
        <v>13</v>
      </c>
      <c r="G85" s="101"/>
      <c r="H85" s="99"/>
      <c r="I85" s="102"/>
      <c r="J85" s="103"/>
    </row>
    <row r="86" spans="1:10" ht="30">
      <c r="A86" s="96" t="str">
        <f>Critères!$A85</f>
        <v>Consultation</v>
      </c>
      <c r="B86" s="98">
        <v>83</v>
      </c>
      <c r="C86" s="98" t="str">
        <f>Critères!B85</f>
        <v>11.15</v>
      </c>
      <c r="D86" s="98" t="str">
        <f>Critères!C85</f>
        <v>A</v>
      </c>
      <c r="E86" s="99" t="str">
        <f>Critères!D85</f>
        <v>Chaque fonctionnalité d’identification ou de contrôle qui repose sur l’utilisation de caractéristiques biologiques de l’utilisateur dispose-t-elle d’une méthode alternative ?</v>
      </c>
      <c r="F86" s="100" t="s">
        <v>13</v>
      </c>
      <c r="G86" s="101"/>
      <c r="H86" s="99"/>
      <c r="I86" s="102"/>
      <c r="J86" s="103"/>
    </row>
    <row r="87" spans="1:10" ht="30">
      <c r="A87" s="96" t="str">
        <f>Critères!$A86</f>
        <v>Consultation</v>
      </c>
      <c r="B87" s="98">
        <v>84</v>
      </c>
      <c r="C87" s="98" t="str">
        <f>Critères!B86</f>
        <v>11.16</v>
      </c>
      <c r="D87" s="98" t="str">
        <f>Critères!C86</f>
        <v>A</v>
      </c>
      <c r="E87" s="99" t="str">
        <f>Critères!D86</f>
        <v>Pour chaque application qui intègre une fonctionnalité de répétition des touches, la répétition est-elle ajustable (hors cas particuliers) ?</v>
      </c>
      <c r="F87" s="100" t="s">
        <v>13</v>
      </c>
      <c r="G87" s="101"/>
      <c r="H87" s="99"/>
      <c r="I87" s="102"/>
      <c r="J87" s="103"/>
    </row>
    <row r="88" spans="1:10" ht="30">
      <c r="A88" s="96" t="str">
        <f>Critères!$A87</f>
        <v>Documentation et fonctionnalités d'accessibilité</v>
      </c>
      <c r="B88" s="98">
        <v>85</v>
      </c>
      <c r="C88" s="98" t="str">
        <f>Critères!B87</f>
        <v>12.1</v>
      </c>
      <c r="D88" s="98" t="str">
        <f>Critères!C87</f>
        <v>AA</v>
      </c>
      <c r="E88" s="99" t="str">
        <f>Critères!D87</f>
        <v>La documentation de l’application décrit-elle les fonctionnalités d’accessibilité disponibles et les informations relatives à la compatibilité avec l’accessibilité ?</v>
      </c>
      <c r="F88" s="100" t="s">
        <v>13</v>
      </c>
      <c r="G88" s="101"/>
      <c r="H88" s="99"/>
      <c r="I88" s="102"/>
      <c r="J88" s="103"/>
    </row>
    <row r="89" spans="1:10" ht="40">
      <c r="A89" s="96" t="str">
        <f>Critères!$A88</f>
        <v>Documentation et fonctionnalités d'accessibilité</v>
      </c>
      <c r="B89" s="98">
        <v>86</v>
      </c>
      <c r="C89" s="98" t="str">
        <f>Critères!B88</f>
        <v>12.2</v>
      </c>
      <c r="D89" s="98" t="str">
        <f>Critères!C88</f>
        <v>A</v>
      </c>
      <c r="E89" s="99" t="str">
        <f>Critères!D88</f>
        <v>Pour chaque fonctionnalité d’accessibilité décrite dans la documentation, le mécanisme qui permet de l’activer répond aux besoins d’accessibilité des utilisateurs concernés. Cette règle est-elle respectée (hors cas particuliers) ?</v>
      </c>
      <c r="F89" s="100" t="s">
        <v>13</v>
      </c>
      <c r="G89" s="101"/>
      <c r="H89" s="99"/>
      <c r="I89" s="102"/>
      <c r="J89" s="103"/>
    </row>
    <row r="90" spans="1:10" ht="30">
      <c r="A90" s="96" t="str">
        <f>Critères!$A89</f>
        <v>Documentation et fonctionnalités d'accessibilité</v>
      </c>
      <c r="B90" s="98">
        <v>87</v>
      </c>
      <c r="C90" s="98" t="str">
        <f>Critères!B89</f>
        <v>12.3</v>
      </c>
      <c r="D90" s="98" t="str">
        <f>Critères!C89</f>
        <v>A</v>
      </c>
      <c r="E90" s="99" t="str">
        <f>Critères!D89</f>
        <v>L’application ne perturbe pas les fonctionnalités d’accessibilité de la plateforme. Cette règle est-elle respectée ?</v>
      </c>
      <c r="F90" s="100" t="s">
        <v>13</v>
      </c>
      <c r="G90" s="101"/>
      <c r="H90" s="99"/>
      <c r="I90" s="102"/>
      <c r="J90" s="103"/>
    </row>
    <row r="91" spans="1:10" ht="30">
      <c r="A91" s="96" t="str">
        <f>Critères!$A90</f>
        <v>Documentation et fonctionnalités d'accessibilité</v>
      </c>
      <c r="B91" s="98">
        <v>88</v>
      </c>
      <c r="C91" s="98" t="str">
        <f>Critères!B90</f>
        <v>12.4</v>
      </c>
      <c r="D91" s="98" t="str">
        <f>Critères!C90</f>
        <v>A</v>
      </c>
      <c r="E91" s="99" t="str">
        <f>Critères!D90</f>
        <v>La documentation de l’application est-elle conforme aux règles d’accessibilité numérique ?</v>
      </c>
      <c r="F91" s="100" t="s">
        <v>13</v>
      </c>
      <c r="G91" s="101"/>
      <c r="H91" s="99"/>
      <c r="I91" s="102"/>
      <c r="J91" s="103"/>
    </row>
    <row r="92" spans="1:10" ht="30">
      <c r="A92" s="96" t="str">
        <f>Critères!$A91</f>
        <v>Outils d'édition</v>
      </c>
      <c r="B92" s="98">
        <v>89</v>
      </c>
      <c r="C92" s="98" t="str">
        <f>Critères!B91</f>
        <v>13.1</v>
      </c>
      <c r="D92" s="98" t="str">
        <f>Critères!C91</f>
        <v>A</v>
      </c>
      <c r="E92" s="99" t="str">
        <f>Critères!D91</f>
        <v>Chaque outil d’édition permet-il de définir les informations d’accessibilité nécessaires pour créer un contenu conforme aux règles d’accessibilité numérique ?</v>
      </c>
      <c r="F92" s="100" t="s">
        <v>13</v>
      </c>
      <c r="G92" s="101"/>
      <c r="H92" s="99"/>
      <c r="I92" s="102"/>
      <c r="J92" s="103"/>
    </row>
    <row r="93" spans="1:10" ht="30">
      <c r="A93" s="96" t="str">
        <f>Critères!$A92</f>
        <v>Outils d'édition</v>
      </c>
      <c r="B93" s="98">
        <v>90</v>
      </c>
      <c r="C93" s="98" t="str">
        <f>Critères!B92</f>
        <v>13.2</v>
      </c>
      <c r="D93" s="98" t="str">
        <f>Critères!C92</f>
        <v>A</v>
      </c>
      <c r="E93" s="99" t="str">
        <f>Critères!D92</f>
        <v>Chaque outil d’édition met-il à disposition des aides à la création de contenus conformes aux règles d’accessibilité numérique ?</v>
      </c>
      <c r="F93" s="100" t="s">
        <v>13</v>
      </c>
      <c r="G93" s="101"/>
      <c r="H93" s="99"/>
      <c r="I93" s="102"/>
      <c r="J93" s="103"/>
    </row>
    <row r="94" spans="1:10" ht="30">
      <c r="A94" s="96" t="str">
        <f>Critères!$A93</f>
        <v>Outils d'édition</v>
      </c>
      <c r="B94" s="98">
        <v>91</v>
      </c>
      <c r="C94" s="98" t="str">
        <f>Critères!B93</f>
        <v>13.3</v>
      </c>
      <c r="D94" s="98" t="str">
        <f>Critères!C93</f>
        <v>A</v>
      </c>
      <c r="E94" s="99" t="str">
        <f>Critères!D93</f>
        <v>Le contenu généré par chaque transformation des contenus est-il conforme aux règles d’accessibilité numérique (hors cas particuliers) ?</v>
      </c>
      <c r="F94" s="100" t="s">
        <v>13</v>
      </c>
      <c r="G94" s="101"/>
      <c r="H94" s="99"/>
      <c r="I94" s="102"/>
      <c r="J94" s="103"/>
    </row>
    <row r="95" spans="1:10" ht="30">
      <c r="A95" s="96" t="str">
        <f>Critères!$A94</f>
        <v>Outils d'édition</v>
      </c>
      <c r="B95" s="98">
        <v>92</v>
      </c>
      <c r="C95" s="98" t="str">
        <f>Critères!B94</f>
        <v>13.4</v>
      </c>
      <c r="D95" s="98" t="str">
        <f>Critères!C94</f>
        <v>AA</v>
      </c>
      <c r="E95" s="99" t="str">
        <f>Critères!D94</f>
        <v>Pour chaque erreur d’accessibilité relevée par un test d’accessibilité automatique ou semi-automatique, l’outil d’édition fournit-il des suggestions de réparation ?</v>
      </c>
      <c r="F95" s="100" t="s">
        <v>13</v>
      </c>
      <c r="G95" s="101"/>
      <c r="H95" s="99"/>
      <c r="I95" s="102"/>
      <c r="J95" s="103"/>
    </row>
    <row r="96" spans="1:10" ht="30">
      <c r="A96" s="96" t="str">
        <f>Critères!$A95</f>
        <v>Outils d'édition</v>
      </c>
      <c r="B96" s="98">
        <v>93</v>
      </c>
      <c r="C96" s="98" t="str">
        <f>Critères!B95</f>
        <v>13.5</v>
      </c>
      <c r="D96" s="98" t="str">
        <f>Critères!C95</f>
        <v>A</v>
      </c>
      <c r="E96" s="99" t="str">
        <f>Critères!D95</f>
        <v>Pour chaque ensemble de gabarits, un gabarit au moins permet de répondre aux règles d’accessibilité numérique. Cette règle est-elle respectée ?</v>
      </c>
      <c r="F96" s="100" t="s">
        <v>13</v>
      </c>
      <c r="G96" s="101"/>
      <c r="H96" s="99"/>
      <c r="I96" s="102"/>
      <c r="J96" s="103"/>
    </row>
    <row r="97" spans="1:10" ht="20">
      <c r="A97" s="96" t="str">
        <f>Critères!$A96</f>
        <v>Outils d'édition</v>
      </c>
      <c r="B97" s="98">
        <v>94</v>
      </c>
      <c r="C97" s="98" t="str">
        <f>Critères!B96</f>
        <v>13.6</v>
      </c>
      <c r="D97" s="98" t="str">
        <f>Critères!C96</f>
        <v>A</v>
      </c>
      <c r="E97" s="99" t="str">
        <f>Critères!D96</f>
        <v>Chaque gabarit qui permet de répondre aux règles d’accessibilité numérique est-il clairement identifiable ?</v>
      </c>
      <c r="F97" s="100" t="s">
        <v>13</v>
      </c>
      <c r="G97" s="101"/>
      <c r="H97" s="99"/>
      <c r="I97" s="102"/>
      <c r="J97" s="103"/>
    </row>
    <row r="98" spans="1:10" ht="30">
      <c r="A98" s="96" t="str">
        <f>Critères!$A97</f>
        <v>Services d'assistance</v>
      </c>
      <c r="B98" s="98">
        <v>95</v>
      </c>
      <c r="C98" s="98" t="str">
        <f>Critères!B97</f>
        <v>14.1</v>
      </c>
      <c r="D98" s="98" t="str">
        <f>Critères!C97</f>
        <v>AA</v>
      </c>
      <c r="E98" s="99" t="str">
        <f>Critères!D97</f>
        <v>Chaque service d’assistance fournit-il des informations relatives aux fonctionnalités d’accessibilité et à la compatibilité avec l’accessibilité, décrites dans la documentation ?</v>
      </c>
      <c r="F98" s="100" t="s">
        <v>13</v>
      </c>
      <c r="G98" s="101"/>
      <c r="H98" s="99"/>
      <c r="I98" s="102"/>
      <c r="J98" s="103"/>
    </row>
    <row r="99" spans="1:10" ht="30">
      <c r="A99" s="96" t="str">
        <f>Critères!$A98</f>
        <v>Services d'assistance</v>
      </c>
      <c r="B99" s="98">
        <v>96</v>
      </c>
      <c r="C99" s="98" t="str">
        <f>Critères!B98</f>
        <v>14.2</v>
      </c>
      <c r="D99" s="98" t="str">
        <f>Critères!C98</f>
        <v>A</v>
      </c>
      <c r="E99" s="99" t="str">
        <f>Critères!D98</f>
        <v>Le service d’assistance répond aux besoins de communication des personnes handicapées directement ou par l’intermédiaire d’un service de relais. Cette règle est-elle respectée ?</v>
      </c>
      <c r="F99" s="100" t="s">
        <v>13</v>
      </c>
      <c r="G99" s="101"/>
      <c r="H99" s="99"/>
      <c r="I99" s="102"/>
      <c r="J99" s="103"/>
    </row>
    <row r="100" spans="1:10" ht="20">
      <c r="A100" s="96" t="str">
        <f>Critères!$A99</f>
        <v>Services d'assistance</v>
      </c>
      <c r="B100" s="98">
        <v>97</v>
      </c>
      <c r="C100" s="98" t="str">
        <f>Critères!B99</f>
        <v>14.3</v>
      </c>
      <c r="D100" s="98" t="str">
        <f>Critères!C99</f>
        <v>A</v>
      </c>
      <c r="E100" s="99" t="str">
        <f>Critères!D99</f>
        <v>La documentation fournie par le service d’assistance est-elle conforme aux règles d’accessibilité numérique ?</v>
      </c>
      <c r="F100" s="100" t="s">
        <v>13</v>
      </c>
      <c r="G100" s="101"/>
      <c r="H100" s="99"/>
      <c r="I100" s="102"/>
      <c r="J100" s="103"/>
    </row>
    <row r="101" spans="1:10" ht="40">
      <c r="A101" s="96" t="str">
        <f>Critères!$A100</f>
        <v>Communication en temps réel</v>
      </c>
      <c r="B101" s="98">
        <v>98</v>
      </c>
      <c r="C101" s="98" t="str">
        <f>Critères!B100</f>
        <v>15.1</v>
      </c>
      <c r="D101" s="98" t="str">
        <f>Critères!C100</f>
        <v>A</v>
      </c>
      <c r="E101" s="99" t="str">
        <f>Critères!D100</f>
        <v>Pour chaque application de communication orale bidirectionnelle, l’application est-elle capable d’encoder et de décoder cette communication avec une gamme de fréquences dont la limite supérieure est de 7 000 Hz au moins ?</v>
      </c>
      <c r="F101" s="100" t="s">
        <v>13</v>
      </c>
      <c r="G101" s="101"/>
      <c r="H101" s="99"/>
      <c r="I101" s="102"/>
      <c r="J101" s="103"/>
    </row>
    <row r="102" spans="1:10" ht="30">
      <c r="A102" s="96" t="str">
        <f>Critères!$A101</f>
        <v>Communication en temps réel</v>
      </c>
      <c r="B102" s="98">
        <v>99</v>
      </c>
      <c r="C102" s="98" t="str">
        <f>Critères!B101</f>
        <v>15.2</v>
      </c>
      <c r="D102" s="98" t="str">
        <f>Critères!C101</f>
        <v>A</v>
      </c>
      <c r="E102" s="99" t="str">
        <f>Critères!D101</f>
        <v>Chaque application qui permet une communication orale bidirectionnelle dispose-t-elle d’une fonctionnalité de communication écrite en temps réel ?</v>
      </c>
      <c r="F102" s="100" t="s">
        <v>13</v>
      </c>
      <c r="G102" s="101"/>
      <c r="H102" s="99"/>
      <c r="I102" s="102"/>
      <c r="J102" s="103"/>
    </row>
    <row r="103" spans="1:10" ht="30">
      <c r="A103" s="96" t="str">
        <f>Critères!$A102</f>
        <v>Communication en temps réel</v>
      </c>
      <c r="B103" s="98">
        <v>100</v>
      </c>
      <c r="C103" s="98" t="str">
        <f>Critères!B102</f>
        <v>15.3</v>
      </c>
      <c r="D103" s="98" t="str">
        <f>Critères!C102</f>
        <v>A</v>
      </c>
      <c r="E103" s="99" t="str">
        <f>Critères!D102</f>
        <v>Pour chaque application qui permet une communication orale bidirectionnelle et écrite en temps réel, les deux modes sont-ils utilisables simultanément ?</v>
      </c>
      <c r="F103" s="100" t="s">
        <v>13</v>
      </c>
      <c r="G103" s="101"/>
      <c r="H103" s="99"/>
      <c r="I103" s="102"/>
      <c r="J103" s="103"/>
    </row>
    <row r="104" spans="1:10" ht="30">
      <c r="A104" s="96" t="str">
        <f>Critères!$A103</f>
        <v>Communication en temps réel</v>
      </c>
      <c r="B104" s="98">
        <v>101</v>
      </c>
      <c r="C104" s="98" t="str">
        <f>Critères!B103</f>
        <v>15.4</v>
      </c>
      <c r="D104" s="98" t="str">
        <f>Critères!C103</f>
        <v>A</v>
      </c>
      <c r="E104" s="99" t="str">
        <f>Critères!D103</f>
        <v>Pour chaque fonctionnalité de communication écrite en temps réel, les messages peuvent-ils être identifiés (hors cas particuliers) ?</v>
      </c>
      <c r="F104" s="100" t="s">
        <v>13</v>
      </c>
      <c r="G104" s="101"/>
      <c r="H104" s="99"/>
      <c r="I104" s="102"/>
      <c r="J104" s="103"/>
    </row>
    <row r="105" spans="1:10" ht="30">
      <c r="A105" s="96" t="str">
        <f>Critères!$A104</f>
        <v>Communication en temps réel</v>
      </c>
      <c r="B105" s="98">
        <v>102</v>
      </c>
      <c r="C105" s="98" t="str">
        <f>Critères!B104</f>
        <v>15.5</v>
      </c>
      <c r="D105" s="98" t="str">
        <f>Critères!C104</f>
        <v>A</v>
      </c>
      <c r="E105" s="99" t="str">
        <f>Critères!D104</f>
        <v>Pour chaque application de communication orale bidirectionnelle, un indicateur visuel de l’activité orale est-il présent ?</v>
      </c>
      <c r="F105" s="100" t="s">
        <v>13</v>
      </c>
      <c r="G105" s="101"/>
      <c r="H105" s="99"/>
      <c r="I105" s="102"/>
      <c r="J105" s="103"/>
    </row>
    <row r="106" spans="1:10" ht="40">
      <c r="A106" s="96" t="str">
        <f>Critères!$A105</f>
        <v>Communication en temps réel</v>
      </c>
      <c r="B106" s="98">
        <v>103</v>
      </c>
      <c r="C106" s="98" t="str">
        <f>Critères!B105</f>
        <v>15.6</v>
      </c>
      <c r="D106" s="98" t="str">
        <f>Critères!C105</f>
        <v>A</v>
      </c>
      <c r="E106" s="99" t="str">
        <f>Critères!D105</f>
        <v>Chaque application de communication écrite en temps réel qui peut interagir avec d’autres applications de communication écrite en temps réel respecte-t-elle les règles d’interopérabilité en vigueur ?</v>
      </c>
      <c r="F106" s="100" t="s">
        <v>13</v>
      </c>
      <c r="G106" s="101"/>
      <c r="H106" s="99"/>
      <c r="I106" s="102"/>
      <c r="J106" s="103"/>
    </row>
    <row r="107" spans="1:10" ht="30">
      <c r="A107" s="96" t="str">
        <f>Critères!$A106</f>
        <v>Communication en temps réel</v>
      </c>
      <c r="B107" s="98">
        <v>104</v>
      </c>
      <c r="C107" s="98" t="str">
        <f>Critères!B106</f>
        <v>15.7</v>
      </c>
      <c r="D107" s="98" t="str">
        <f>Critères!C106</f>
        <v>AA</v>
      </c>
      <c r="E107" s="99" t="str">
        <f>Critères!D106</f>
        <v>Pour chaque application qui permet une communication écrite en temps réel, le délai de transmission de chaque unité de saisie est de 500ms ou moins. Cette règle est-elle respectée ?</v>
      </c>
      <c r="F107" s="100" t="s">
        <v>13</v>
      </c>
      <c r="G107" s="101"/>
      <c r="H107" s="99"/>
      <c r="I107" s="102"/>
      <c r="J107" s="103"/>
    </row>
    <row r="108" spans="1:10" ht="20">
      <c r="A108" s="96" t="str">
        <f>Critères!$A107</f>
        <v>Communication en temps réel</v>
      </c>
      <c r="B108" s="98">
        <v>105</v>
      </c>
      <c r="C108" s="98" t="str">
        <f>Critères!B107</f>
        <v>15.8</v>
      </c>
      <c r="D108" s="98" t="str">
        <f>Critères!C107</f>
        <v>A</v>
      </c>
      <c r="E108" s="99" t="str">
        <f>Critères!D107</f>
        <v>Pour chaque application de télécommunication, l’identification de l’interlocuteur qui initie un appel est-elle accessible ?</v>
      </c>
      <c r="F108" s="100" t="s">
        <v>13</v>
      </c>
      <c r="G108" s="101"/>
      <c r="H108" s="99"/>
      <c r="I108" s="102"/>
      <c r="J108" s="103"/>
    </row>
    <row r="109" spans="1:10" ht="40">
      <c r="A109" s="96" t="str">
        <f>Critères!$A108</f>
        <v>Communication en temps réel</v>
      </c>
      <c r="B109" s="98">
        <v>106</v>
      </c>
      <c r="C109" s="98" t="str">
        <f>Critères!B108</f>
        <v>15.9</v>
      </c>
      <c r="D109" s="98" t="str">
        <f>Critères!C108</f>
        <v>A</v>
      </c>
      <c r="E109" s="99" t="str">
        <f>Critères!D108</f>
        <v>Pour chaque application de communication orale bidirectionnelle qui permet d’identifier l’activité d’un interlocuteur oralisant, il est possible d’identifier l’activité d’un interlocuteur signant. Cette règle est-elle respectée ?</v>
      </c>
      <c r="F109" s="100" t="s">
        <v>13</v>
      </c>
      <c r="G109" s="110"/>
      <c r="H109" s="111"/>
      <c r="I109" s="112"/>
      <c r="J109" s="113"/>
    </row>
    <row r="110" spans="1:10" ht="30">
      <c r="A110" s="96" t="str">
        <f>Critères!$A109</f>
        <v>Communication en temps réel</v>
      </c>
      <c r="B110" s="98">
        <v>107</v>
      </c>
      <c r="C110" s="98" t="str">
        <f>Critères!B109</f>
        <v>15.10</v>
      </c>
      <c r="D110" s="98" t="str">
        <f>Critères!C109</f>
        <v>A</v>
      </c>
      <c r="E110" s="99" t="str">
        <f>Critères!D109</f>
        <v>Pour chaque application de communication orale bidirectionnelle qui dispose de fonctionnalités vocales, celles-ci sont-elles utilisables sans la nécessité d’écouter ou parler ?</v>
      </c>
      <c r="F110" s="109" t="s">
        <v>13</v>
      </c>
      <c r="G110" s="110"/>
      <c r="H110" s="113"/>
      <c r="I110" s="113"/>
      <c r="J110" s="113"/>
    </row>
    <row r="111" spans="1:10" ht="30">
      <c r="A111" s="96" t="str">
        <f>Critères!$A110</f>
        <v>Communication en temps réel</v>
      </c>
      <c r="B111" s="98">
        <v>109</v>
      </c>
      <c r="C111" s="98" t="str">
        <f>Critères!B110</f>
        <v>15.11</v>
      </c>
      <c r="D111" s="98" t="str">
        <f>Critères!C110</f>
        <v>AA</v>
      </c>
      <c r="E111" s="99" t="str">
        <f>Critères!D110</f>
        <v>Pour chaque application de communication orale bidirectionnelle qui dispose d’une vidéo en temps réel, la qualité de la vidéo est-elle suffisante ?</v>
      </c>
      <c r="F111" s="109" t="s">
        <v>13</v>
      </c>
      <c r="G111" s="101"/>
      <c r="H111" s="103"/>
      <c r="I111" s="103"/>
      <c r="J111" s="103"/>
    </row>
  </sheetData>
  <autoFilter ref="A3:M157" xr:uid="{00000000-0009-0000-0000-000004000000}"/>
  <mergeCells count="4">
    <mergeCell ref="A1:D1"/>
    <mergeCell ref="A2:D2"/>
    <mergeCell ref="E1:I1"/>
    <mergeCell ref="E2:I2"/>
  </mergeCells>
  <conditionalFormatting sqref="F4:F111">
    <cfRule type="cellIs" dxfId="29" priority="3" operator="equal">
      <formula>"c"</formula>
    </cfRule>
    <cfRule type="cellIs" dxfId="28" priority="4" operator="equal">
      <formula>"nc"</formula>
    </cfRule>
    <cfRule type="cellIs" dxfId="27" priority="5" operator="equal">
      <formula>"na"</formula>
    </cfRule>
    <cfRule type="cellIs" dxfId="26" priority="6" operator="equal">
      <formula>"nt"</formula>
    </cfRule>
  </conditionalFormatting>
  <conditionalFormatting sqref="G4:G111">
    <cfRule type="cellIs" dxfId="25" priority="1" operator="equal">
      <formula>"D"</formula>
    </cfRule>
    <cfRule type="cellIs" dxfId="24" priority="2" operator="equal">
      <formula>"E"</formula>
    </cfRule>
  </conditionalFormatting>
  <pageMargins left="0.7" right="0.7" top="0.75" bottom="0.75" header="0.3" footer="0.3"/>
  <pageSetup paperSize="9" orientation="landscape" horizontalDpi="4294967293" verticalDpi="4294967293" r:id="rId1"/>
  <extLst>
    <ext xmlns:x14="http://schemas.microsoft.com/office/spreadsheetml/2009/9/main" uri="{CCE6A557-97BC-4b89-ADB6-D9C93CAAB3DF}">
      <x14:dataValidations xmlns:xm="http://schemas.microsoft.com/office/excel/2006/main" count="1">
        <x14:dataValidation type="list" allowBlank="1" showInputMessage="1" showErrorMessage="1" xr:uid="{D76C8076-D997-2241-BDEF-2C6D48C03D2F}">
          <x14:formula1>
            <xm:f>BaseDeCalcul!$AH$7:$AH$10</xm:f>
          </x14:formula1>
          <xm:sqref>F4:F111</xm:sqref>
        </x14:dataValidation>
      </x14:dataValidations>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8A710B-2E34-4823-A884-0163FB60E9D4}">
  <dimension ref="A1:K111"/>
  <sheetViews>
    <sheetView zoomScale="115" zoomScaleNormal="115" workbookViewId="0">
      <selection activeCell="H9" sqref="H9"/>
    </sheetView>
  </sheetViews>
  <sheetFormatPr defaultColWidth="8.453125" defaultRowHeight="14"/>
  <cols>
    <col min="1" max="1" width="13.26953125" style="92" bestFit="1" customWidth="1"/>
    <col min="2" max="2" width="7.453125" style="105" hidden="1" customWidth="1"/>
    <col min="3" max="3" width="6.1796875" style="105" customWidth="1"/>
    <col min="4" max="4" width="4.453125" style="105" customWidth="1"/>
    <col min="5" max="5" width="42.26953125" style="94" customWidth="1"/>
    <col min="6" max="6" width="5.1796875" style="94" customWidth="1"/>
    <col min="7" max="7" width="5.453125" style="94" customWidth="1"/>
    <col min="8" max="8" width="66" style="94" customWidth="1"/>
    <col min="9" max="9" width="26.1796875" style="94" bestFit="1" customWidth="1"/>
    <col min="10" max="10" width="16" style="94" bestFit="1" customWidth="1"/>
    <col min="11" max="11" width="8.453125" style="94"/>
    <col min="12" max="16384" width="8.453125" style="92"/>
  </cols>
  <sheetData>
    <row r="1" spans="1:11">
      <c r="A1" s="160" t="s">
        <v>88</v>
      </c>
      <c r="B1" s="160"/>
      <c r="C1" s="160"/>
      <c r="D1" s="160"/>
      <c r="E1" s="161" t="str">
        <f ca="1">IF(LOOKUP(J1,Échantillon!A13:A71,Échantillon!B13:B71)&lt;&gt;0,LOOKUP(J1,Échantillon!A13:A71,Échantillon!B13:B71),"-")</f>
        <v>E17</v>
      </c>
      <c r="F1" s="161"/>
      <c r="G1" s="161"/>
      <c r="H1" s="161"/>
      <c r="I1" s="161"/>
      <c r="J1" s="91" t="str">
        <f ca="1">IFERROR(RIGHT(CELL("nomfichier",$A$2),LEN(CELL("nomfichier",$A$2))-SEARCH("]",CELL("nomfichier",$A$2))), RIGHT(CELL("filename",$A$2),LEN(CELL("filename",$A$2))-SEARCH("]",CELL("filename",$A$2))))</f>
        <v>E17</v>
      </c>
      <c r="K1" s="92"/>
    </row>
    <row r="2" spans="1:11">
      <c r="A2" s="162" t="s">
        <v>109</v>
      </c>
      <c r="B2" s="162"/>
      <c r="C2" s="162"/>
      <c r="D2" s="162"/>
      <c r="E2" s="163" t="str">
        <f ca="1">IF(LOOKUP(J1,Échantillon!A13:A71,Échantillon!C13:C71)&lt;&gt;0,LOOKUP(J1,Échantillon!A13:A71,Échantillon!C13:C71),"-")</f>
        <v>-</v>
      </c>
      <c r="F2" s="163"/>
      <c r="G2" s="163"/>
      <c r="H2" s="163"/>
      <c r="I2" s="163"/>
      <c r="J2" s="93"/>
    </row>
    <row r="3" spans="1:11" s="97" customFormat="1" ht="41">
      <c r="A3" s="95" t="s">
        <v>9</v>
      </c>
      <c r="B3" s="95" t="s">
        <v>42</v>
      </c>
      <c r="C3" s="95" t="s">
        <v>50</v>
      </c>
      <c r="D3" s="95" t="s">
        <v>51</v>
      </c>
      <c r="E3" s="96" t="s">
        <v>52</v>
      </c>
      <c r="F3" s="95" t="s">
        <v>10</v>
      </c>
      <c r="G3" s="95" t="s">
        <v>11</v>
      </c>
      <c r="H3" s="96" t="s">
        <v>12</v>
      </c>
      <c r="I3" s="96" t="s">
        <v>318</v>
      </c>
      <c r="J3" s="96" t="s">
        <v>29</v>
      </c>
    </row>
    <row r="4" spans="1:11" s="94" customFormat="1" ht="20">
      <c r="A4" s="96" t="str">
        <f>Critères!$A3</f>
        <v>Eléments graphiques</v>
      </c>
      <c r="B4" s="98">
        <v>1</v>
      </c>
      <c r="C4" s="98" t="str">
        <f>Critères!B3</f>
        <v>1.1</v>
      </c>
      <c r="D4" s="98" t="str">
        <f>Critères!C3</f>
        <v>A</v>
      </c>
      <c r="E4" s="99" t="str">
        <f>Critères!D3</f>
        <v>Chaque élément graphique de décoration est-il ignoré par les technologies d’assistance ?</v>
      </c>
      <c r="F4" s="100" t="s">
        <v>13</v>
      </c>
      <c r="G4" s="101"/>
      <c r="H4" s="99"/>
      <c r="I4" s="102"/>
      <c r="J4" s="106"/>
    </row>
    <row r="5" spans="1:11" s="94" customFormat="1" ht="20">
      <c r="A5" s="96" t="str">
        <f>Critères!$A4</f>
        <v>Eléments graphiques</v>
      </c>
      <c r="B5" s="98">
        <v>2</v>
      </c>
      <c r="C5" s="98" t="str">
        <f>Critères!B4</f>
        <v>1.2</v>
      </c>
      <c r="D5" s="98" t="str">
        <f>Critères!C4</f>
        <v>A</v>
      </c>
      <c r="E5" s="99" t="str">
        <f>Critères!D4</f>
        <v>Chaque élément graphique porteur d’information possède-t-il une alternative accessible aux technologies d’assistance ?</v>
      </c>
      <c r="F5" s="100" t="s">
        <v>13</v>
      </c>
      <c r="G5" s="101"/>
      <c r="H5" s="99"/>
      <c r="I5" s="102"/>
      <c r="J5" s="103"/>
    </row>
    <row r="6" spans="1:11" s="94" customFormat="1" ht="30">
      <c r="A6" s="96" t="str">
        <f>Critères!$A5</f>
        <v>Eléments graphiques</v>
      </c>
      <c r="B6" s="98">
        <v>3</v>
      </c>
      <c r="C6" s="98" t="str">
        <f>Critères!B5</f>
        <v>1.3</v>
      </c>
      <c r="D6" s="98" t="str">
        <f>Critères!C5</f>
        <v>A</v>
      </c>
      <c r="E6" s="99" t="str">
        <f>Critères!D5</f>
        <v>Pour chaque élément graphique porteur d’information, l’alternative accessible aux technologies d’assistance est-elle pertinente (hors cas particuliers) ?</v>
      </c>
      <c r="F6" s="100" t="s">
        <v>13</v>
      </c>
      <c r="G6" s="101"/>
      <c r="H6" s="99"/>
      <c r="I6" s="102"/>
      <c r="J6" s="103"/>
    </row>
    <row r="7" spans="1:11" ht="40">
      <c r="A7" s="96" t="str">
        <f>Critères!$A6</f>
        <v>Eléments graphiques</v>
      </c>
      <c r="B7" s="98">
        <v>4</v>
      </c>
      <c r="C7" s="98" t="str">
        <f>Critères!B6</f>
        <v>1.4</v>
      </c>
      <c r="D7" s="98" t="str">
        <f>Critères!C6</f>
        <v>A</v>
      </c>
      <c r="E7" s="99" t="str">
        <f>Critères!D6</f>
        <v>Pour chaque élément graphique utilisé comme CAPTCHA ou comme élément graphique de test, l’alternative restituée par les technologies d’assistance permet-elle d’identifier la nature et la fonction de l’élément graphique ?</v>
      </c>
      <c r="F7" s="100" t="s">
        <v>13</v>
      </c>
      <c r="G7" s="101"/>
      <c r="H7" s="99"/>
      <c r="I7" s="102"/>
      <c r="J7" s="103"/>
    </row>
    <row r="8" spans="1:11" ht="20">
      <c r="A8" s="96" t="str">
        <f>Critères!$A7</f>
        <v>Eléments graphiques</v>
      </c>
      <c r="B8" s="98">
        <v>5</v>
      </c>
      <c r="C8" s="98" t="str">
        <f>Critères!B7</f>
        <v>1.5</v>
      </c>
      <c r="D8" s="98" t="str">
        <f>Critères!C7</f>
        <v>A</v>
      </c>
      <c r="E8" s="99" t="str">
        <f>Critères!D7</f>
        <v>Chaque élément graphique utilisé comme CAPTCHA possède-t-il une alternative ?</v>
      </c>
      <c r="F8" s="100" t="s">
        <v>13</v>
      </c>
      <c r="G8" s="101"/>
      <c r="H8" s="99"/>
      <c r="I8" s="102"/>
      <c r="J8" s="103"/>
    </row>
    <row r="9" spans="1:11" ht="20">
      <c r="A9" s="96" t="str">
        <f>Critères!$A8</f>
        <v>Eléments graphiques</v>
      </c>
      <c r="B9" s="98">
        <v>6</v>
      </c>
      <c r="C9" s="98" t="str">
        <f>Critères!B8</f>
        <v>1.6</v>
      </c>
      <c r="D9" s="98" t="str">
        <f>Critères!C8</f>
        <v>A</v>
      </c>
      <c r="E9" s="99" t="str">
        <f>Critères!D8</f>
        <v>Chaque élément graphique porteur d’information a-t-il, si nécessaire, une description détaillée ?</v>
      </c>
      <c r="F9" s="100" t="s">
        <v>13</v>
      </c>
      <c r="G9" s="101"/>
      <c r="H9" s="99"/>
      <c r="I9" s="102"/>
      <c r="J9" s="103"/>
    </row>
    <row r="10" spans="1:11" ht="20">
      <c r="A10" s="96" t="str">
        <f>Critères!$A9</f>
        <v>Eléments graphiques</v>
      </c>
      <c r="B10" s="98">
        <v>7</v>
      </c>
      <c r="C10" s="98" t="str">
        <f>Critères!B9</f>
        <v>1.7</v>
      </c>
      <c r="D10" s="98" t="str">
        <f>Critères!C9</f>
        <v>A</v>
      </c>
      <c r="E10" s="99" t="str">
        <f>Critères!D9</f>
        <v>Pour chaque élément graphique porteur d’information ayant une description détaillée, celle-ci est-elle pertinente ?</v>
      </c>
      <c r="F10" s="100" t="s">
        <v>13</v>
      </c>
      <c r="G10" s="101"/>
      <c r="H10" s="99"/>
      <c r="I10" s="102"/>
      <c r="J10" s="103"/>
    </row>
    <row r="11" spans="1:11" ht="40">
      <c r="A11" s="96" t="str">
        <f>Critères!$A10</f>
        <v>Eléments graphiques</v>
      </c>
      <c r="B11" s="98">
        <v>8</v>
      </c>
      <c r="C11" s="98" t="str">
        <f>Critères!B10</f>
        <v>1.8</v>
      </c>
      <c r="D11" s="98" t="str">
        <f>Critères!C10</f>
        <v>AA</v>
      </c>
      <c r="E11" s="99" t="str">
        <f>Critères!D10</f>
        <v>Chaque élément graphique texte porteur d’information, en l’absence d’un mécanisme de remplacement, doit, si possible être remplacé par du texte stylé. Cette règle est-elle respectée (hors cas particuliers) ?</v>
      </c>
      <c r="F11" s="100" t="s">
        <v>13</v>
      </c>
      <c r="G11" s="101"/>
      <c r="H11" s="99"/>
      <c r="I11" s="102"/>
      <c r="J11" s="103"/>
    </row>
    <row r="12" spans="1:11" ht="20">
      <c r="A12" s="96" t="str">
        <f>Critères!$A11</f>
        <v>Eléments graphiques</v>
      </c>
      <c r="B12" s="98">
        <v>9</v>
      </c>
      <c r="C12" s="98" t="str">
        <f>Critères!B11</f>
        <v>1.9</v>
      </c>
      <c r="D12" s="98" t="str">
        <f>Critères!C11</f>
        <v>AA</v>
      </c>
      <c r="E12" s="99" t="str">
        <f>Critères!D11</f>
        <v>Chaque élément graphique légendé est-il correctement restitué par les technologies d’assistance ?</v>
      </c>
      <c r="F12" s="100" t="s">
        <v>13</v>
      </c>
      <c r="G12" s="101"/>
      <c r="H12" s="99"/>
      <c r="I12" s="102"/>
      <c r="J12" s="103"/>
    </row>
    <row r="13" spans="1:11" ht="20">
      <c r="A13" s="96" t="str">
        <f>Critères!$A12</f>
        <v>Couleurs</v>
      </c>
      <c r="B13" s="98">
        <v>10</v>
      </c>
      <c r="C13" s="98" t="str">
        <f>Critères!B12</f>
        <v>2.1</v>
      </c>
      <c r="D13" s="98" t="str">
        <f>Critères!C12</f>
        <v>A</v>
      </c>
      <c r="E13" s="99" t="str">
        <f>Critères!D12</f>
        <v>Dans chaque écran, l’information ne doit pas être donnée uniquement par la couleur. Cette règle est-elle respectée ?</v>
      </c>
      <c r="F13" s="100" t="s">
        <v>13</v>
      </c>
      <c r="G13" s="101"/>
      <c r="H13" s="99"/>
      <c r="I13" s="102"/>
      <c r="J13" s="103"/>
    </row>
    <row r="14" spans="1:11" ht="30">
      <c r="A14" s="96" t="str">
        <f>Critères!$A13</f>
        <v>Couleurs</v>
      </c>
      <c r="B14" s="98">
        <v>11</v>
      </c>
      <c r="C14" s="98" t="str">
        <f>Critères!B13</f>
        <v>2.2</v>
      </c>
      <c r="D14" s="98" t="str">
        <f>Critères!C13</f>
        <v>AA</v>
      </c>
      <c r="E14" s="99" t="str">
        <f>Critères!D13</f>
        <v>Dans chaque écran, le contraste entre la couleur du texte et la couleur de son arrière-plan est-il suffisamment élevé (hors cas particuliers) ?</v>
      </c>
      <c r="F14" s="100" t="s">
        <v>13</v>
      </c>
      <c r="G14" s="101"/>
      <c r="H14" s="99"/>
      <c r="I14" s="102"/>
      <c r="J14" s="103"/>
    </row>
    <row r="15" spans="1:11" ht="30">
      <c r="A15" s="96" t="str">
        <f>Critères!$A14</f>
        <v>Couleurs</v>
      </c>
      <c r="B15" s="98">
        <v>12</v>
      </c>
      <c r="C15" s="98" t="str">
        <f>Critères!B14</f>
        <v>2.3</v>
      </c>
      <c r="D15" s="98" t="str">
        <f>Critères!C14</f>
        <v>AA</v>
      </c>
      <c r="E15" s="99" t="str">
        <f>Critères!D14</f>
        <v>Dans chaque écran, les couleurs utilisées dans les composants d’interface et les éléments graphiques porteurs d’informations sont-elles suffisamment contrastées (hors cas particuliers) ?</v>
      </c>
      <c r="F15" s="100" t="s">
        <v>13</v>
      </c>
      <c r="G15" s="101"/>
      <c r="H15" s="99"/>
      <c r="I15" s="102"/>
      <c r="J15" s="103"/>
    </row>
    <row r="16" spans="1:11" ht="30">
      <c r="A16" s="96" t="str">
        <f>Critères!$A15</f>
        <v>Couleurs</v>
      </c>
      <c r="B16" s="98">
        <v>13</v>
      </c>
      <c r="C16" s="98" t="str">
        <f>Critères!B15</f>
        <v>2.4</v>
      </c>
      <c r="D16" s="98" t="str">
        <f>Critères!C15</f>
        <v>AA</v>
      </c>
      <c r="E16" s="99" t="str">
        <f>Critères!D15</f>
        <v>Le rapport de contraste de chaque mécanisme de remplacement qui permet d’afficher l’écran avec un rapport de contraste conforme est-il suffisamment élevé ?</v>
      </c>
      <c r="F16" s="100" t="s">
        <v>13</v>
      </c>
      <c r="G16" s="101"/>
      <c r="H16" s="99"/>
      <c r="I16" s="102"/>
      <c r="J16" s="103"/>
    </row>
    <row r="17" spans="1:10" ht="30">
      <c r="A17" s="96" t="str">
        <f>Critères!$A16</f>
        <v>Multimédia</v>
      </c>
      <c r="B17" s="98">
        <v>14</v>
      </c>
      <c r="C17" s="98" t="str">
        <f>Critères!B16</f>
        <v>3.1</v>
      </c>
      <c r="D17" s="98" t="str">
        <f>Critères!C16</f>
        <v>A</v>
      </c>
      <c r="E17" s="99" t="str">
        <f>Critères!D16</f>
        <v>Chaque média temporel pré-enregistré seulement audio a-t-il, si nécessaire, une transcription textuelle adjacente clairement identifiable (hors cas particuliers) ?</v>
      </c>
      <c r="F17" s="100" t="s">
        <v>13</v>
      </c>
      <c r="G17" s="101"/>
      <c r="H17" s="99"/>
      <c r="I17" s="102"/>
      <c r="J17" s="103"/>
    </row>
    <row r="18" spans="1:10" ht="30">
      <c r="A18" s="96" t="str">
        <f>Critères!$A17</f>
        <v>Multimédia</v>
      </c>
      <c r="B18" s="98">
        <v>15</v>
      </c>
      <c r="C18" s="98" t="str">
        <f>Critères!B17</f>
        <v>3.2</v>
      </c>
      <c r="D18" s="98" t="str">
        <f>Critères!C17</f>
        <v>A</v>
      </c>
      <c r="E18" s="99" t="str">
        <f>Critères!D17</f>
        <v>Pour chaque média temporel pré-enregistré seulement audio ayant une transcription textuelle, celle-ci est-elle pertinente (hors cas particuliers) ?</v>
      </c>
      <c r="F18" s="100" t="s">
        <v>13</v>
      </c>
      <c r="G18" s="101"/>
      <c r="H18" s="99"/>
      <c r="I18" s="102"/>
      <c r="J18" s="103"/>
    </row>
    <row r="19" spans="1:10" ht="20">
      <c r="A19" s="96" t="str">
        <f>Critères!$A18</f>
        <v>Multimédia</v>
      </c>
      <c r="B19" s="98">
        <v>16</v>
      </c>
      <c r="C19" s="98" t="str">
        <f>Critères!B18</f>
        <v>3.3</v>
      </c>
      <c r="D19" s="98" t="str">
        <f>Critères!C18</f>
        <v>A</v>
      </c>
      <c r="E19" s="99" t="str">
        <f>Critères!D18</f>
        <v>Chaque média temporel pré-enregistré seulement vidéo a-t-il, si nécessaire, une alternative (hors cas particuliers) ?</v>
      </c>
      <c r="F19" s="100" t="s">
        <v>13</v>
      </c>
      <c r="G19" s="101"/>
      <c r="H19" s="99"/>
      <c r="I19" s="102"/>
      <c r="J19" s="103"/>
    </row>
    <row r="20" spans="1:10" ht="30">
      <c r="A20" s="96" t="str">
        <f>Critères!$A19</f>
        <v>Multimédia</v>
      </c>
      <c r="B20" s="98">
        <v>17</v>
      </c>
      <c r="C20" s="98" t="str">
        <f>Critères!B19</f>
        <v>3.4</v>
      </c>
      <c r="D20" s="98" t="str">
        <f>Critères!C19</f>
        <v>A</v>
      </c>
      <c r="E20" s="99" t="str">
        <f>Critères!D19</f>
        <v>Pour chaque média temporel pré-enregistré seulement vidéo ayant une alternative, celle-ci est-elle pertinente (hors cas particuliers) ?</v>
      </c>
      <c r="F20" s="100" t="s">
        <v>13</v>
      </c>
      <c r="G20" s="101"/>
      <c r="H20" s="99"/>
      <c r="I20" s="102"/>
      <c r="J20" s="103"/>
    </row>
    <row r="21" spans="1:10" ht="20">
      <c r="A21" s="96" t="str">
        <f>Critères!$A20</f>
        <v>Multimédia</v>
      </c>
      <c r="B21" s="98">
        <v>18</v>
      </c>
      <c r="C21" s="98" t="str">
        <f>Critères!B20</f>
        <v>3.5</v>
      </c>
      <c r="D21" s="98" t="str">
        <f>Critères!C20</f>
        <v>A</v>
      </c>
      <c r="E21" s="99" t="str">
        <f>Critères!D20</f>
        <v>Chaque média temporel synchronisé pré-enregistré a-t-il, si nécessaire, une alternative (hors cas particuliers) ?</v>
      </c>
      <c r="F21" s="100" t="s">
        <v>13</v>
      </c>
      <c r="G21" s="101"/>
      <c r="H21" s="99"/>
      <c r="I21" s="102"/>
      <c r="J21" s="103"/>
    </row>
    <row r="22" spans="1:10" ht="30">
      <c r="A22" s="96" t="str">
        <f>Critères!$A21</f>
        <v>Multimédia</v>
      </c>
      <c r="B22" s="98">
        <v>19</v>
      </c>
      <c r="C22" s="98" t="str">
        <f>Critères!B21</f>
        <v>3.6</v>
      </c>
      <c r="D22" s="98" t="str">
        <f>Critères!C21</f>
        <v>A</v>
      </c>
      <c r="E22" s="99" t="str">
        <f>Critères!D21</f>
        <v>Pour chaque média temporel synchronisé pré-enregistré ayant une alternative, celle-ci est-elle pertinente (hors cas particuliers) ?</v>
      </c>
      <c r="F22" s="100" t="s">
        <v>13</v>
      </c>
      <c r="G22" s="101"/>
      <c r="H22" s="99"/>
      <c r="I22" s="102"/>
      <c r="J22" s="103"/>
    </row>
    <row r="23" spans="1:10" ht="20">
      <c r="A23" s="96" t="str">
        <f>Critères!$A22</f>
        <v>Multimédia</v>
      </c>
      <c r="B23" s="98">
        <v>20</v>
      </c>
      <c r="C23" s="98" t="str">
        <f>Critères!B22</f>
        <v>3.7</v>
      </c>
      <c r="D23" s="98" t="str">
        <f>Critères!C22</f>
        <v>A</v>
      </c>
      <c r="E23" s="99" t="str">
        <f>Critères!D22</f>
        <v>Chaque média temporel synchronisé a-t-il, si nécessaire, des sous-titres synchronisés (hors cas particuliers) ?</v>
      </c>
      <c r="F23" s="100" t="s">
        <v>13</v>
      </c>
      <c r="G23" s="101"/>
      <c r="H23" s="99"/>
      <c r="I23" s="102"/>
      <c r="J23" s="103"/>
    </row>
    <row r="24" spans="1:10" ht="20">
      <c r="A24" s="96" t="str">
        <f>Critères!$A23</f>
        <v>Multimédia</v>
      </c>
      <c r="B24" s="98">
        <v>21</v>
      </c>
      <c r="C24" s="98" t="str">
        <f>Critères!B23</f>
        <v>3.8</v>
      </c>
      <c r="D24" s="98" t="str">
        <f>Critères!C23</f>
        <v>A</v>
      </c>
      <c r="E24" s="99" t="str">
        <f>Critères!D23</f>
        <v>Pour chaque média temporel synchronisé ayant des sous-titres synchronisés, ceux-ci sont-ils pertinents (hors cas particuliers) ?</v>
      </c>
      <c r="F24" s="100" t="s">
        <v>13</v>
      </c>
      <c r="G24" s="101"/>
      <c r="H24" s="99"/>
      <c r="I24" s="102"/>
      <c r="J24" s="103"/>
    </row>
    <row r="25" spans="1:10" ht="30">
      <c r="A25" s="96" t="str">
        <f>Critères!$A24</f>
        <v>Multimédia</v>
      </c>
      <c r="B25" s="98">
        <v>22</v>
      </c>
      <c r="C25" s="98" t="str">
        <f>Critères!B24</f>
        <v>3.9</v>
      </c>
      <c r="D25" s="98" t="str">
        <f>Critères!C24</f>
        <v>AA</v>
      </c>
      <c r="E25" s="99" t="str">
        <f>Critères!D24</f>
        <v>Chaque média temporel pré-enregistré (seulement vidéo ou synchronisé) a-t-il, si nécessaire, une audiodescription synchronisée (hors cas particuliers) ?</v>
      </c>
      <c r="F25" s="100" t="s">
        <v>13</v>
      </c>
      <c r="G25" s="101"/>
      <c r="H25" s="99"/>
      <c r="I25" s="102"/>
      <c r="J25" s="103"/>
    </row>
    <row r="26" spans="1:10" ht="30">
      <c r="A26" s="96" t="str">
        <f>Critères!$A25</f>
        <v>Multimédia</v>
      </c>
      <c r="B26" s="98">
        <v>23</v>
      </c>
      <c r="C26" s="98" t="str">
        <f>Critères!B25</f>
        <v>3.10</v>
      </c>
      <c r="D26" s="98" t="str">
        <f>Critères!C25</f>
        <v>AA</v>
      </c>
      <c r="E26" s="99" t="str">
        <f>Critères!D25</f>
        <v>Pour chaque média temporel pré-enregistré (seulement vidéo ou synchronisé) ayant une audiodescription synchronisée, celle-ci est-elle pertinente ?</v>
      </c>
      <c r="F26" s="100" t="s">
        <v>13</v>
      </c>
      <c r="G26" s="101"/>
      <c r="H26" s="99"/>
      <c r="I26" s="102"/>
      <c r="J26" s="103"/>
    </row>
    <row r="27" spans="1:10" ht="30">
      <c r="A27" s="96" t="str">
        <f>Critères!$A26</f>
        <v>Multimédia</v>
      </c>
      <c r="B27" s="98">
        <v>24</v>
      </c>
      <c r="C27" s="98" t="str">
        <f>Critères!B26</f>
        <v>3.11</v>
      </c>
      <c r="D27" s="98" t="str">
        <f>Critères!C26</f>
        <v>A</v>
      </c>
      <c r="E27" s="99" t="str">
        <f>Critères!D26</f>
        <v>Pour chaque média temporel pré-enregistré, le contenu textuel adjacent permet-il d’identifier clairement le média temporel (hors cas particuliers) ?</v>
      </c>
      <c r="F27" s="100" t="s">
        <v>13</v>
      </c>
      <c r="G27" s="101"/>
      <c r="H27" s="99"/>
      <c r="I27" s="102"/>
      <c r="J27" s="103"/>
    </row>
    <row r="28" spans="1:10" ht="20">
      <c r="A28" s="96" t="str">
        <f>Critères!$A27</f>
        <v>Multimédia</v>
      </c>
      <c r="B28" s="98">
        <v>25</v>
      </c>
      <c r="C28" s="98" t="str">
        <f>Critères!B27</f>
        <v>3.12</v>
      </c>
      <c r="D28" s="98" t="str">
        <f>Critères!C27</f>
        <v>A</v>
      </c>
      <c r="E28" s="99" t="str">
        <f>Critères!D27</f>
        <v>Chaque séquence sonore déclenchée automatiquement est-elle contrôlable par l’utilisateur ?</v>
      </c>
      <c r="F28" s="100" t="s">
        <v>13</v>
      </c>
      <c r="G28" s="101"/>
      <c r="H28" s="99"/>
      <c r="I28" s="102"/>
      <c r="J28" s="103"/>
    </row>
    <row r="29" spans="1:10" ht="20">
      <c r="A29" s="96" t="str">
        <f>Critères!$A28</f>
        <v>Multimédia</v>
      </c>
      <c r="B29" s="98">
        <v>26</v>
      </c>
      <c r="C29" s="98" t="str">
        <f>Critères!B28</f>
        <v>3.13</v>
      </c>
      <c r="D29" s="98" t="str">
        <f>Critères!C28</f>
        <v>A</v>
      </c>
      <c r="E29" s="99" t="str">
        <f>Critères!D28</f>
        <v>Chaque média temporel a-t-il, si nécessaire, les fonctionnalités de contrôle de sa consultation ?</v>
      </c>
      <c r="F29" s="100" t="s">
        <v>13</v>
      </c>
      <c r="G29" s="101"/>
      <c r="H29" s="99"/>
      <c r="I29" s="102"/>
      <c r="J29" s="103"/>
    </row>
    <row r="30" spans="1:10" ht="50">
      <c r="A30" s="96" t="str">
        <f>Critères!$A29</f>
        <v>Multimédia</v>
      </c>
      <c r="B30" s="98">
        <v>27</v>
      </c>
      <c r="C30" s="98" t="str">
        <f>Critères!B29</f>
        <v>3.14</v>
      </c>
      <c r="D30" s="98" t="str">
        <f>Critères!C29</f>
        <v>AA</v>
      </c>
      <c r="E30" s="99" t="str">
        <f>Critères!D29</f>
        <v>Pour chaque média temporel synchronisé pré-enregistré qui dispose d’une piste de sous-titres synchronisés ou d’une audiodescription, les fonctionnalités de contrôle de ces alternatives sont-elles présentées au même niveau que les fonctionnalités principales ?</v>
      </c>
      <c r="F30" s="100" t="s">
        <v>13</v>
      </c>
      <c r="G30" s="101"/>
      <c r="H30" s="99"/>
      <c r="I30" s="102"/>
      <c r="J30" s="103"/>
    </row>
    <row r="31" spans="1:10" ht="40">
      <c r="A31" s="96" t="str">
        <f>Critères!$A30</f>
        <v>Multimédia</v>
      </c>
      <c r="B31" s="98">
        <v>28</v>
      </c>
      <c r="C31" s="98" t="str">
        <f>Critères!B30</f>
        <v>3.15</v>
      </c>
      <c r="D31" s="98" t="str">
        <f>Critères!C30</f>
        <v>AA</v>
      </c>
      <c r="E31" s="99" t="str">
        <f>Critères!D30</f>
        <v>Pour chaque fonctionnalité qui transmet, convertit ou enregistre un média temporel synchronisé pré-enregistré qui possède une piste de sous-titres synchronisés, à l’issue du processus, les sous-titres sont-ils correctement conservés ?</v>
      </c>
      <c r="F31" s="100" t="s">
        <v>13</v>
      </c>
      <c r="G31" s="101"/>
      <c r="H31" s="99"/>
      <c r="I31" s="102"/>
      <c r="J31" s="103"/>
    </row>
    <row r="32" spans="1:10" ht="40">
      <c r="A32" s="96" t="str">
        <f>Critères!$A31</f>
        <v>Multimédia</v>
      </c>
      <c r="B32" s="98">
        <v>29</v>
      </c>
      <c r="C32" s="98" t="str">
        <f>Critères!B31</f>
        <v>3.16</v>
      </c>
      <c r="D32" s="98" t="str">
        <f>Critères!C31</f>
        <v>AA</v>
      </c>
      <c r="E32" s="99" t="str">
        <f>Critères!D31</f>
        <v>Pour chaque fonctionnalité qui transmet, convertit ou enregistre un média temporel synchronisé pré-enregistré avec une audiodescription synchronisée, à l’issue du processus, l’audiodescription est-elle correctement conservée ?</v>
      </c>
      <c r="F32" s="100" t="s">
        <v>13</v>
      </c>
      <c r="G32" s="101"/>
      <c r="H32" s="99"/>
      <c r="I32" s="102"/>
      <c r="J32" s="103"/>
    </row>
    <row r="33" spans="1:10" ht="30">
      <c r="A33" s="96" t="str">
        <f>Critères!$A32</f>
        <v>Multimédia</v>
      </c>
      <c r="B33" s="98">
        <v>30</v>
      </c>
      <c r="C33" s="98" t="str">
        <f>Critères!B32</f>
        <v>3.17</v>
      </c>
      <c r="D33" s="98" t="str">
        <f>Critères!C32</f>
        <v>AA</v>
      </c>
      <c r="E33" s="99" t="str">
        <f>Critères!D32</f>
        <v>Pour chaque média temporel pré-enregistré, la présentation des sous-titres est-elle contrôlable par l’utilisateur (hors cas particuliers) ?</v>
      </c>
      <c r="F33" s="100" t="s">
        <v>13</v>
      </c>
      <c r="G33" s="101"/>
      <c r="H33" s="99"/>
      <c r="I33" s="102"/>
      <c r="J33" s="103"/>
    </row>
    <row r="34" spans="1:10" ht="30">
      <c r="A34" s="96" t="str">
        <f>Critères!$A33</f>
        <v>Multimédia</v>
      </c>
      <c r="B34" s="98">
        <v>31</v>
      </c>
      <c r="C34" s="98" t="str">
        <f>Critères!B33</f>
        <v>3.18</v>
      </c>
      <c r="D34" s="98" t="str">
        <f>Critères!C33</f>
        <v>AA</v>
      </c>
      <c r="E34" s="99" t="str">
        <f>Critères!D33</f>
        <v>Pour chaque média temporel synchronisé pré-enregistré qui possède des sous-titres de traduction synchronisés, ceux-ci peuvent-ils être vocalisés (hors cas particuliers) ?</v>
      </c>
      <c r="F34" s="100" t="s">
        <v>13</v>
      </c>
      <c r="G34" s="101"/>
      <c r="H34" s="99"/>
      <c r="I34" s="102"/>
      <c r="J34" s="103"/>
    </row>
    <row r="35" spans="1:10">
      <c r="A35" s="96" t="str">
        <f>Critères!$A34</f>
        <v>Tableau</v>
      </c>
      <c r="B35" s="98">
        <v>32</v>
      </c>
      <c r="C35" s="98" t="str">
        <f>Critères!B34</f>
        <v>4.1</v>
      </c>
      <c r="D35" s="98" t="str">
        <f>Critères!C34</f>
        <v>A</v>
      </c>
      <c r="E35" s="99" t="str">
        <f>Critères!D34</f>
        <v>Chaque tableau de données complexe a-t-il un résumé ?</v>
      </c>
      <c r="F35" s="100" t="s">
        <v>13</v>
      </c>
      <c r="G35" s="101"/>
      <c r="H35" s="99"/>
      <c r="I35" s="102"/>
      <c r="J35" s="103"/>
    </row>
    <row r="36" spans="1:10" ht="20">
      <c r="A36" s="96" t="str">
        <f>Critères!$A35</f>
        <v>Tableau</v>
      </c>
      <c r="B36" s="98">
        <v>33</v>
      </c>
      <c r="C36" s="98" t="str">
        <f>Critères!B35</f>
        <v>4.2</v>
      </c>
      <c r="D36" s="98" t="str">
        <f>Critères!C35</f>
        <v>A</v>
      </c>
      <c r="E36" s="99" t="str">
        <f>Critères!D35</f>
        <v>Pour chaque tableau de données complexe ayant un résumé, celui-ci est-il pertinent ?</v>
      </c>
      <c r="F36" s="100" t="s">
        <v>13</v>
      </c>
      <c r="G36" s="101"/>
      <c r="H36" s="99"/>
      <c r="I36" s="102"/>
      <c r="J36" s="103"/>
    </row>
    <row r="37" spans="1:10">
      <c r="A37" s="96" t="str">
        <f>Critères!$A36</f>
        <v>Tableau</v>
      </c>
      <c r="B37" s="98">
        <v>34</v>
      </c>
      <c r="C37" s="98" t="str">
        <f>Critères!B36</f>
        <v>4.3</v>
      </c>
      <c r="D37" s="98" t="str">
        <f>Critères!C36</f>
        <v>A</v>
      </c>
      <c r="E37" s="99" t="str">
        <f>Critères!D36</f>
        <v>Chaque tableau de données a-t-il un titre ?</v>
      </c>
      <c r="F37" s="100" t="s">
        <v>13</v>
      </c>
      <c r="G37" s="101"/>
      <c r="H37" s="99"/>
      <c r="I37" s="102"/>
      <c r="J37" s="103"/>
    </row>
    <row r="38" spans="1:10" ht="20">
      <c r="A38" s="96" t="str">
        <f>Critères!$A37</f>
        <v>Tableau</v>
      </c>
      <c r="B38" s="98">
        <v>35</v>
      </c>
      <c r="C38" s="98" t="str">
        <f>Critères!B37</f>
        <v>4.4</v>
      </c>
      <c r="D38" s="98" t="str">
        <f>Critères!C37</f>
        <v>A</v>
      </c>
      <c r="E38" s="99" t="str">
        <f>Critères!D37</f>
        <v>Pour chaque tableau de données ayant un titre, celui-ci est-il pertinent ?</v>
      </c>
      <c r="F38" s="100" t="s">
        <v>13</v>
      </c>
      <c r="G38" s="101"/>
      <c r="H38" s="99"/>
      <c r="I38" s="102"/>
      <c r="J38" s="103"/>
    </row>
    <row r="39" spans="1:10" ht="20">
      <c r="A39" s="96" t="str">
        <f>Critères!$A38</f>
        <v>Tableau</v>
      </c>
      <c r="B39" s="98">
        <v>36</v>
      </c>
      <c r="C39" s="98" t="str">
        <f>Critères!B38</f>
        <v>4.5</v>
      </c>
      <c r="D39" s="98" t="str">
        <f>Critères!C38</f>
        <v>A</v>
      </c>
      <c r="E39" s="99" t="str">
        <f>Critères!D38</f>
        <v>Pour chaque tableau de données, les entêtes de lignes et de colonnes sont-ils correctement reliés aux cellules de données ?</v>
      </c>
      <c r="F39" s="100" t="s">
        <v>13</v>
      </c>
      <c r="G39" s="101"/>
      <c r="H39" s="99"/>
      <c r="I39" s="102"/>
      <c r="J39" s="103"/>
    </row>
    <row r="40" spans="1:10" ht="20">
      <c r="A40" s="96" t="str">
        <f>Critères!$A39</f>
        <v>Composants intéractifs</v>
      </c>
      <c r="B40" s="98">
        <v>37</v>
      </c>
      <c r="C40" s="98" t="str">
        <f>Critères!B39</f>
        <v>5.1</v>
      </c>
      <c r="D40" s="98" t="str">
        <f>Critères!C39</f>
        <v>A</v>
      </c>
      <c r="E40" s="99" t="str">
        <f>Critères!D39</f>
        <v>Chaque composant d’interface est-il, si nécessaire, compatible avec les technologies d’assistance (hors cas particuliers) ?</v>
      </c>
      <c r="F40" s="100" t="s">
        <v>13</v>
      </c>
      <c r="G40" s="101"/>
      <c r="H40" s="99"/>
      <c r="I40" s="102"/>
      <c r="J40" s="103"/>
    </row>
    <row r="41" spans="1:10" ht="20">
      <c r="A41" s="96" t="str">
        <f>Critères!$A40</f>
        <v>Composants intéractifs</v>
      </c>
      <c r="B41" s="98">
        <v>38</v>
      </c>
      <c r="C41" s="98" t="str">
        <f>Critères!B40</f>
        <v>5.2</v>
      </c>
      <c r="D41" s="98" t="str">
        <f>Critères!C40</f>
        <v>A</v>
      </c>
      <c r="E41" s="99" t="str">
        <f>Critères!D40</f>
        <v>Chaque composant d’interface est-il contrôlable par le clavier et tout dispositif de pointage (hors cas particuliers) ?</v>
      </c>
      <c r="F41" s="100" t="s">
        <v>13</v>
      </c>
      <c r="G41" s="101"/>
      <c r="H41" s="99"/>
      <c r="I41" s="102"/>
      <c r="J41" s="103"/>
    </row>
    <row r="42" spans="1:10" ht="20">
      <c r="A42" s="96" t="str">
        <f>Critères!$A41</f>
        <v>Composants intéractifs</v>
      </c>
      <c r="B42" s="98">
        <v>39</v>
      </c>
      <c r="C42" s="98" t="str">
        <f>Critères!B41</f>
        <v>5.3</v>
      </c>
      <c r="D42" s="98" t="str">
        <f>Critères!C41</f>
        <v>A</v>
      </c>
      <c r="E42" s="99" t="str">
        <f>Critères!D41</f>
        <v>Chaque changement de contexte respecte-t-il une de ces conditions ?</v>
      </c>
      <c r="F42" s="100" t="s">
        <v>13</v>
      </c>
      <c r="G42" s="101"/>
      <c r="H42" s="99"/>
      <c r="I42" s="102"/>
      <c r="J42" s="103"/>
    </row>
    <row r="43" spans="1:10" ht="20">
      <c r="A43" s="96" t="str">
        <f>Critères!$A42</f>
        <v>Composants intéractifs</v>
      </c>
      <c r="B43" s="98">
        <v>40</v>
      </c>
      <c r="C43" s="98" t="str">
        <f>Critères!B42</f>
        <v>5.4</v>
      </c>
      <c r="D43" s="98" t="str">
        <f>Critères!C42</f>
        <v>AA</v>
      </c>
      <c r="E43" s="99" t="str">
        <f>Critères!D42</f>
        <v>Dans chaque écran, les messages de statut sont-ils correctement restitués par les technologies d’assistance ?</v>
      </c>
      <c r="F43" s="100" t="s">
        <v>13</v>
      </c>
      <c r="G43" s="101"/>
      <c r="H43" s="99"/>
      <c r="I43" s="104"/>
      <c r="J43" s="103"/>
    </row>
    <row r="44" spans="1:10" ht="20">
      <c r="A44" s="96" t="str">
        <f>Critères!$A43</f>
        <v>Composants intéractifs</v>
      </c>
      <c r="B44" s="98">
        <v>41</v>
      </c>
      <c r="C44" s="98" t="str">
        <f>Critères!B43</f>
        <v>5.5</v>
      </c>
      <c r="D44" s="98" t="str">
        <f>Critères!C43</f>
        <v>A</v>
      </c>
      <c r="E44" s="99" t="str">
        <f>Critères!D43</f>
        <v>Chaque état d’un contrôle à bascule présenté à l’utilisateur est-il perceptible ?</v>
      </c>
      <c r="F44" s="100" t="s">
        <v>13</v>
      </c>
      <c r="G44" s="101"/>
      <c r="H44" s="99"/>
      <c r="I44" s="102"/>
      <c r="J44" s="103"/>
    </row>
    <row r="45" spans="1:10" ht="20">
      <c r="A45" s="96" t="str">
        <f>Critères!$A44</f>
        <v>Eléments obligatoires</v>
      </c>
      <c r="B45" s="98">
        <v>42</v>
      </c>
      <c r="C45" s="98" t="str">
        <f>Critères!B44</f>
        <v>6.1</v>
      </c>
      <c r="D45" s="98" t="str">
        <f>Critères!C44</f>
        <v>A</v>
      </c>
      <c r="E45" s="99" t="str">
        <f>Critères!D44</f>
        <v>Dans chaque écran, les textes sont-ils restitués par les technologies d’assistance dans la langue principale de l’écran ?</v>
      </c>
      <c r="F45" s="100" t="s">
        <v>13</v>
      </c>
      <c r="G45" s="101"/>
      <c r="H45" s="99"/>
      <c r="I45" s="102"/>
      <c r="J45" s="103"/>
    </row>
    <row r="46" spans="1:10" ht="30">
      <c r="A46" s="96" t="str">
        <f>Critères!$A45</f>
        <v>Eléments obligatoires</v>
      </c>
      <c r="B46" s="98">
        <v>43</v>
      </c>
      <c r="C46" s="98" t="str">
        <f>Critères!B45</f>
        <v>6.2</v>
      </c>
      <c r="D46" s="98" t="str">
        <f>Critères!C45</f>
        <v>A</v>
      </c>
      <c r="E46" s="99" t="str">
        <f>Critères!D45</f>
        <v>Dans chaque écran, les éléments de l’interface ne doivent pas être utilisés uniquement à des fins de présentation. Cette règle est-elle respectée ?</v>
      </c>
      <c r="F46" s="100" t="s">
        <v>13</v>
      </c>
      <c r="G46" s="101"/>
      <c r="H46" s="99"/>
      <c r="I46" s="102"/>
      <c r="J46" s="103"/>
    </row>
    <row r="47" spans="1:10" ht="20">
      <c r="A47" s="96" t="str">
        <f>Critères!$A46</f>
        <v>Structuration</v>
      </c>
      <c r="B47" s="98">
        <v>44</v>
      </c>
      <c r="C47" s="98" t="str">
        <f>Critères!B46</f>
        <v>7.1</v>
      </c>
      <c r="D47" s="98" t="str">
        <f>Critères!C46</f>
        <v>A</v>
      </c>
      <c r="E47" s="99" t="str">
        <f>Critères!D46</f>
        <v>Dans chaque écran, l’information est-elle structurée par l’utilisation appropriée de titres ?</v>
      </c>
      <c r="F47" s="100" t="s">
        <v>13</v>
      </c>
      <c r="G47" s="101"/>
      <c r="H47" s="99"/>
      <c r="I47" s="102"/>
      <c r="J47" s="103"/>
    </row>
    <row r="48" spans="1:10" ht="20">
      <c r="A48" s="96" t="str">
        <f>Critères!$A47</f>
        <v>Structuration</v>
      </c>
      <c r="B48" s="98">
        <v>45</v>
      </c>
      <c r="C48" s="98" t="str">
        <f>Critères!B47</f>
        <v>7.2</v>
      </c>
      <c r="D48" s="98" t="str">
        <f>Critères!C47</f>
        <v>A</v>
      </c>
      <c r="E48" s="99" t="str">
        <f>Critères!D47</f>
        <v>Dans chaque écran, chaque liste est-elle correctement structurée ?</v>
      </c>
      <c r="F48" s="100" t="s">
        <v>13</v>
      </c>
      <c r="G48" s="101"/>
      <c r="H48" s="99"/>
      <c r="I48" s="102"/>
      <c r="J48" s="103"/>
    </row>
    <row r="49" spans="1:10" ht="20">
      <c r="A49" s="96" t="str">
        <f>Critères!$A48</f>
        <v>Présentation</v>
      </c>
      <c r="B49" s="98">
        <v>46</v>
      </c>
      <c r="C49" s="98" t="str">
        <f>Critères!B48</f>
        <v>8.1</v>
      </c>
      <c r="D49" s="98" t="str">
        <f>Critères!C48</f>
        <v>A</v>
      </c>
      <c r="E49" s="99" t="str">
        <f>Critères!D48</f>
        <v>Dans chaque écran, le contenu visible porteur d’information est-il accessible aux technologies d’assistance ?</v>
      </c>
      <c r="F49" s="100" t="s">
        <v>13</v>
      </c>
      <c r="G49" s="101"/>
      <c r="H49" s="99"/>
      <c r="I49" s="102"/>
      <c r="J49" s="103"/>
    </row>
    <row r="50" spans="1:10" ht="20">
      <c r="A50" s="96" t="str">
        <f>Critères!$A49</f>
        <v>Présentation</v>
      </c>
      <c r="B50" s="98">
        <v>47</v>
      </c>
      <c r="C50" s="98" t="str">
        <f>Critères!B49</f>
        <v>8.2</v>
      </c>
      <c r="D50" s="98" t="str">
        <f>Critères!C49</f>
        <v>AA</v>
      </c>
      <c r="E50" s="99" t="str">
        <f>Critères!D49</f>
        <v>Dans chaque écran, l’utilisateur peut-il augmenter la taille des caractères de 200% au moins (hors cas particuliers) ?</v>
      </c>
      <c r="F50" s="100" t="s">
        <v>13</v>
      </c>
      <c r="G50" s="101"/>
      <c r="H50" s="99"/>
      <c r="I50" s="102"/>
      <c r="J50" s="103"/>
    </row>
    <row r="51" spans="1:10" ht="40">
      <c r="A51" s="96" t="str">
        <f>Critères!$A50</f>
        <v>Présentation</v>
      </c>
      <c r="B51" s="98">
        <v>48</v>
      </c>
      <c r="C51" s="98" t="str">
        <f>Critères!B50</f>
        <v>8.3</v>
      </c>
      <c r="D51" s="98" t="str">
        <f>Critères!C50</f>
        <v>A</v>
      </c>
      <c r="E51" s="99" t="str">
        <f>Critères!D50</f>
        <v>Dans chaque écran, chaque composant en environnement de texte dont la nature n’est pas évidente a-t-il un rapport de contraste supérieur ou égal à 3:1 par rapport au texte environnant ?</v>
      </c>
      <c r="F51" s="100" t="s">
        <v>13</v>
      </c>
      <c r="G51" s="101"/>
      <c r="H51" s="99"/>
      <c r="I51" s="102"/>
      <c r="J51" s="103"/>
    </row>
    <row r="52" spans="1:10" ht="40">
      <c r="A52" s="96" t="str">
        <f>Critères!$A51</f>
        <v>Présentation</v>
      </c>
      <c r="B52" s="98">
        <v>49</v>
      </c>
      <c r="C52" s="98" t="str">
        <f>Critères!B51</f>
        <v>8.4</v>
      </c>
      <c r="D52" s="98" t="str">
        <f>Critères!C51</f>
        <v>A</v>
      </c>
      <c r="E52" s="99" t="str">
        <f>Critères!D51</f>
        <v>Dans chaque écran, pour chaque composant en environnement de texte dont la nature n’est pas évidente, une indication autre que la couleur permet-elle de signaler la prise de focus et le survol à la souris ?</v>
      </c>
      <c r="F52" s="100" t="s">
        <v>13</v>
      </c>
      <c r="G52" s="101"/>
      <c r="H52" s="99"/>
      <c r="I52" s="102"/>
      <c r="J52" s="103"/>
    </row>
    <row r="53" spans="1:10" ht="20">
      <c r="A53" s="96" t="str">
        <f>Critères!$A52</f>
        <v>Présentation</v>
      </c>
      <c r="B53" s="98">
        <v>50</v>
      </c>
      <c r="C53" s="98" t="str">
        <f>Critères!B52</f>
        <v>8.5</v>
      </c>
      <c r="D53" s="98" t="str">
        <f>Critères!C52</f>
        <v>A</v>
      </c>
      <c r="E53" s="99" t="str">
        <f>Critères!D52</f>
        <v>Dans chaque écran, pour chaque élément recevant le focus, la prise de focus est-elle visible ?</v>
      </c>
      <c r="F53" s="100" t="s">
        <v>13</v>
      </c>
      <c r="G53" s="101"/>
      <c r="H53" s="99"/>
      <c r="I53" s="102"/>
      <c r="J53" s="103"/>
    </row>
    <row r="54" spans="1:10" ht="30">
      <c r="A54" s="96" t="str">
        <f>Critères!$A53</f>
        <v>Présentation</v>
      </c>
      <c r="B54" s="98">
        <v>51</v>
      </c>
      <c r="C54" s="98" t="str">
        <f>Critères!B53</f>
        <v>8.6</v>
      </c>
      <c r="D54" s="98" t="str">
        <f>Critères!C53</f>
        <v>A</v>
      </c>
      <c r="E54" s="99" t="str">
        <f>Critères!D53</f>
        <v>Dans chaque écran, l’information ne doit pas être donnée uniquement par la forme, taille ou position. Cette règle est-elle respectée ?</v>
      </c>
      <c r="F54" s="100" t="s">
        <v>13</v>
      </c>
      <c r="G54" s="101"/>
      <c r="H54" s="99"/>
      <c r="I54" s="102"/>
      <c r="J54" s="103"/>
    </row>
    <row r="55" spans="1:10" ht="30">
      <c r="A55" s="96" t="str">
        <f>Critères!$A54</f>
        <v>Présentation</v>
      </c>
      <c r="B55" s="98">
        <v>52</v>
      </c>
      <c r="C55" s="98" t="str">
        <f>Critères!B54</f>
        <v>8.7</v>
      </c>
      <c r="D55" s="98" t="str">
        <f>Critères!C54</f>
        <v>AA</v>
      </c>
      <c r="E55" s="99" t="str">
        <f>Critères!D54</f>
        <v>Dans chaque écran, les contenus additionnels apparaissant à la prise de focus ou au survol d’un composant d’interface sont-ils contrôlables par l’utilisateur (hors cas particuliers) ?</v>
      </c>
      <c r="F55" s="100" t="s">
        <v>13</v>
      </c>
      <c r="G55" s="101"/>
      <c r="H55" s="99"/>
      <c r="I55" s="102"/>
      <c r="J55" s="103"/>
    </row>
    <row r="56" spans="1:10">
      <c r="A56" s="96" t="str">
        <f>Critères!$A55</f>
        <v>Formulaires</v>
      </c>
      <c r="B56" s="98">
        <v>53</v>
      </c>
      <c r="C56" s="98" t="str">
        <f>Critères!B55</f>
        <v>9.1</v>
      </c>
      <c r="D56" s="98" t="str">
        <f>Critères!C55</f>
        <v>A</v>
      </c>
      <c r="E56" s="99" t="str">
        <f>Critères!D55</f>
        <v>Chaque champ de formulaire a-t-il une étiquette visible ?</v>
      </c>
      <c r="F56" s="100" t="s">
        <v>13</v>
      </c>
      <c r="G56" s="101"/>
      <c r="H56" s="99"/>
      <c r="I56" s="102"/>
      <c r="J56" s="103"/>
    </row>
    <row r="57" spans="1:10" ht="20">
      <c r="A57" s="96" t="str">
        <f>Critères!$A56</f>
        <v>Formulaires</v>
      </c>
      <c r="B57" s="98">
        <v>54</v>
      </c>
      <c r="C57" s="98" t="str">
        <f>Critères!B56</f>
        <v>9.2</v>
      </c>
      <c r="D57" s="98" t="str">
        <f>Critères!C56</f>
        <v>A</v>
      </c>
      <c r="E57" s="99" t="str">
        <f>Critères!D56</f>
        <v>Chaque champ de formulaire a-t-il une étiquette accessible aux technologies d’assistance ?</v>
      </c>
      <c r="F57" s="100" t="s">
        <v>13</v>
      </c>
      <c r="G57" s="101"/>
      <c r="H57" s="99"/>
      <c r="I57" s="102"/>
      <c r="J57" s="103"/>
    </row>
    <row r="58" spans="1:10" ht="20">
      <c r="A58" s="96" t="str">
        <f>Critères!$A57</f>
        <v>Formulaires</v>
      </c>
      <c r="B58" s="98">
        <v>55</v>
      </c>
      <c r="C58" s="98" t="str">
        <f>Critères!B57</f>
        <v>9.3</v>
      </c>
      <c r="D58" s="98" t="str">
        <f>Critères!C57</f>
        <v>A</v>
      </c>
      <c r="E58" s="99" t="str">
        <f>Critères!D57</f>
        <v>Chaque étiquette associée à un champ de formulaire est-elle pertinente ?</v>
      </c>
      <c r="F58" s="100" t="s">
        <v>13</v>
      </c>
      <c r="G58" s="101"/>
      <c r="H58" s="99"/>
      <c r="I58" s="102"/>
      <c r="J58" s="103"/>
    </row>
    <row r="59" spans="1:10" ht="20">
      <c r="A59" s="96" t="str">
        <f>Critères!$A58</f>
        <v>Formulaires</v>
      </c>
      <c r="B59" s="98">
        <v>56</v>
      </c>
      <c r="C59" s="98" t="str">
        <f>Critères!B58</f>
        <v>9.4</v>
      </c>
      <c r="D59" s="98" t="str">
        <f>Critères!C58</f>
        <v>A</v>
      </c>
      <c r="E59" s="99" t="str">
        <f>Critères!D58</f>
        <v>Chaque étiquette de champ et son champ associé sont-ils accolés ?</v>
      </c>
      <c r="F59" s="100" t="s">
        <v>13</v>
      </c>
      <c r="G59" s="101"/>
      <c r="H59" s="99"/>
      <c r="I59" s="102"/>
      <c r="J59" s="103"/>
    </row>
    <row r="60" spans="1:10" ht="20">
      <c r="A60" s="96" t="str">
        <f>Critères!$A59</f>
        <v>Formulaires</v>
      </c>
      <c r="B60" s="98">
        <v>57</v>
      </c>
      <c r="C60" s="98" t="str">
        <f>Critères!B59</f>
        <v>9.5</v>
      </c>
      <c r="D60" s="98" t="str">
        <f>Critères!C59</f>
        <v>A</v>
      </c>
      <c r="E60" s="99" t="str">
        <f>Critères!D59</f>
        <v>Dans chaque formulaire, l’intitulé de chaque bouton est-il pertinent ?</v>
      </c>
      <c r="F60" s="100" t="s">
        <v>13</v>
      </c>
      <c r="G60" s="101"/>
      <c r="H60" s="99"/>
      <c r="I60" s="102"/>
      <c r="J60" s="103"/>
    </row>
    <row r="61" spans="1:10" ht="20">
      <c r="A61" s="96" t="str">
        <f>Critères!$A60</f>
        <v>Formulaires</v>
      </c>
      <c r="B61" s="98">
        <v>58</v>
      </c>
      <c r="C61" s="98" t="str">
        <f>Critères!B60</f>
        <v>9.6</v>
      </c>
      <c r="D61" s="98" t="str">
        <f>Critères!C60</f>
        <v>A</v>
      </c>
      <c r="E61" s="99" t="str">
        <f>Critères!D60</f>
        <v>Dans chaque formulaire, les champs de même nature sont-ils identifiés, si nécessaire ?</v>
      </c>
      <c r="F61" s="100" t="s">
        <v>13</v>
      </c>
      <c r="G61" s="101"/>
      <c r="H61" s="99"/>
      <c r="I61" s="102"/>
      <c r="J61" s="103"/>
    </row>
    <row r="62" spans="1:10" ht="20">
      <c r="A62" s="96" t="str">
        <f>Critères!$A61</f>
        <v>Formulaires</v>
      </c>
      <c r="B62" s="98">
        <v>59</v>
      </c>
      <c r="C62" s="98" t="str">
        <f>Critères!B61</f>
        <v>9.7</v>
      </c>
      <c r="D62" s="98" t="str">
        <f>Critères!C61</f>
        <v>A</v>
      </c>
      <c r="E62" s="99" t="str">
        <f>Critères!D61</f>
        <v>Les champs de formulaire obligatoires sont-ils correctement identifiés (hors cas particuliers) ?</v>
      </c>
      <c r="F62" s="100" t="s">
        <v>13</v>
      </c>
      <c r="G62" s="101"/>
      <c r="H62" s="99"/>
      <c r="I62" s="102"/>
      <c r="J62" s="103"/>
    </row>
    <row r="63" spans="1:10" ht="30">
      <c r="A63" s="96" t="str">
        <f>Critères!$A62</f>
        <v>Formulaires</v>
      </c>
      <c r="B63" s="98">
        <v>60</v>
      </c>
      <c r="C63" s="98" t="str">
        <f>Critères!B62</f>
        <v>9.8</v>
      </c>
      <c r="D63" s="98" t="str">
        <f>Critères!C62</f>
        <v>A</v>
      </c>
      <c r="E63" s="99" t="str">
        <f>Critères!D62</f>
        <v>Pour chaque champ de formulaire qui attend un type de données et/ou un format spécifique, l’information correspondante est-elle disponible ?</v>
      </c>
      <c r="F63" s="100" t="s">
        <v>13</v>
      </c>
      <c r="G63" s="101"/>
      <c r="H63" s="99"/>
      <c r="I63" s="102"/>
      <c r="J63" s="103"/>
    </row>
    <row r="64" spans="1:10" ht="20">
      <c r="A64" s="96" t="str">
        <f>Critères!$A63</f>
        <v>Formulaires</v>
      </c>
      <c r="B64" s="98">
        <v>61</v>
      </c>
      <c r="C64" s="98" t="str">
        <f>Critères!B63</f>
        <v>9.9</v>
      </c>
      <c r="D64" s="98" t="str">
        <f>Critères!C63</f>
        <v>A</v>
      </c>
      <c r="E64" s="99" t="str">
        <f>Critères!D63</f>
        <v>Dans chaque formulaire, les erreurs de saisie sont-elles accessibles ?</v>
      </c>
      <c r="F64" s="100" t="s">
        <v>13</v>
      </c>
      <c r="G64" s="101"/>
      <c r="H64" s="99"/>
      <c r="I64" s="102"/>
      <c r="J64" s="103"/>
    </row>
    <row r="65" spans="1:10" ht="30">
      <c r="A65" s="96" t="str">
        <f>Critères!$A64</f>
        <v>Formulaires</v>
      </c>
      <c r="B65" s="98">
        <v>62</v>
      </c>
      <c r="C65" s="98" t="str">
        <f>Critères!B64</f>
        <v>9.10</v>
      </c>
      <c r="D65" s="98" t="str">
        <f>Critères!C64</f>
        <v>AA</v>
      </c>
      <c r="E65" s="99" t="str">
        <f>Critères!D64</f>
        <v>Dans chaque formulaire, le contrôle de saisie est-il accompagné, si nécessaire, de suggestions des types, formats de données ou valeurs attendus ?</v>
      </c>
      <c r="F65" s="100" t="s">
        <v>13</v>
      </c>
      <c r="G65" s="101"/>
      <c r="H65" s="99"/>
      <c r="I65" s="102"/>
      <c r="J65" s="103"/>
    </row>
    <row r="66" spans="1:10" ht="50">
      <c r="A66" s="96" t="str">
        <f>Critères!$A65</f>
        <v>Formulaires</v>
      </c>
      <c r="B66" s="98">
        <v>63</v>
      </c>
      <c r="C66" s="98" t="str">
        <f>Critères!B65</f>
        <v>9.11</v>
      </c>
      <c r="D66" s="98" t="str">
        <f>Critères!C65</f>
        <v>AA</v>
      </c>
      <c r="E66" s="99" t="str">
        <f>Critères!D65</f>
        <v>Pour chaque formulaire qui modifie ou supprime des données, ou qui transmet des réponses à un test ou à un examen, ou dont la validation a des conséquences financières ou juridiques, les données saisies peuvent-elles être modifiées, mises à jour ou récupérées par l’utilisateur ?</v>
      </c>
      <c r="F66" s="100" t="s">
        <v>13</v>
      </c>
      <c r="G66" s="101"/>
      <c r="H66" s="99"/>
      <c r="I66" s="102"/>
      <c r="J66" s="103"/>
    </row>
    <row r="67" spans="1:10" ht="20">
      <c r="A67" s="96" t="str">
        <f>Critères!$A66</f>
        <v>Formulaires</v>
      </c>
      <c r="B67" s="98">
        <v>64</v>
      </c>
      <c r="C67" s="98" t="str">
        <f>Critères!B66</f>
        <v>9.12</v>
      </c>
      <c r="D67" s="98" t="str">
        <f>Critères!C66</f>
        <v>AA</v>
      </c>
      <c r="E67" s="99" t="str">
        <f>Critères!D66</f>
        <v>Pour chaque champ qui attend une donnée personnelle de l’utilisateur, la saisie est-elle facilitée ?</v>
      </c>
      <c r="F67" s="100" t="s">
        <v>13</v>
      </c>
      <c r="G67" s="101"/>
      <c r="H67" s="99"/>
      <c r="I67" s="102"/>
      <c r="J67" s="103"/>
    </row>
    <row r="68" spans="1:10" ht="20">
      <c r="A68" s="96" t="str">
        <f>Critères!$A67</f>
        <v>Navigation</v>
      </c>
      <c r="B68" s="98">
        <v>65</v>
      </c>
      <c r="C68" s="98" t="str">
        <f>Critères!B67</f>
        <v>10.1</v>
      </c>
      <c r="D68" s="98" t="str">
        <f>Critères!C67</f>
        <v>A</v>
      </c>
      <c r="E68" s="99" t="str">
        <f>Critères!D67</f>
        <v>Dans chaque écran, l’ordre de tabulation au clavier est-il cohérent ?</v>
      </c>
      <c r="F68" s="100" t="s">
        <v>13</v>
      </c>
      <c r="G68" s="101"/>
      <c r="H68" s="99"/>
      <c r="I68" s="102"/>
      <c r="J68" s="103"/>
    </row>
    <row r="69" spans="1:10" ht="20">
      <c r="A69" s="96" t="str">
        <f>Critères!$A68</f>
        <v>Navigation</v>
      </c>
      <c r="B69" s="98">
        <v>66</v>
      </c>
      <c r="C69" s="98" t="str">
        <f>Critères!B68</f>
        <v>10.2</v>
      </c>
      <c r="D69" s="98" t="str">
        <f>Critères!C68</f>
        <v>A</v>
      </c>
      <c r="E69" s="99" t="str">
        <f>Critères!D68</f>
        <v>Dans chaque écran, l’ordre de restitution par les technologies d’assistance est-il cohérent ?</v>
      </c>
      <c r="F69" s="100" t="s">
        <v>13</v>
      </c>
      <c r="G69" s="101"/>
      <c r="H69" s="99"/>
      <c r="I69" s="102"/>
      <c r="J69" s="103"/>
    </row>
    <row r="70" spans="1:10" ht="20">
      <c r="A70" s="96" t="str">
        <f>Critères!$A69</f>
        <v>Navigation</v>
      </c>
      <c r="B70" s="98">
        <v>67</v>
      </c>
      <c r="C70" s="98" t="str">
        <f>Critères!B69</f>
        <v>10.3</v>
      </c>
      <c r="D70" s="98" t="str">
        <f>Critères!C69</f>
        <v>A</v>
      </c>
      <c r="E70" s="99" t="str">
        <f>Critères!D69</f>
        <v>Dans chaque écran, la navigation ne doit pas contenir de piège au clavier. Cette règle est-elle respectée ?</v>
      </c>
      <c r="F70" s="100" t="s">
        <v>13</v>
      </c>
      <c r="G70" s="101"/>
      <c r="H70" s="99"/>
      <c r="I70" s="102"/>
      <c r="J70" s="103"/>
    </row>
    <row r="71" spans="1:10" ht="30">
      <c r="A71" s="96" t="str">
        <f>Critères!$A70</f>
        <v>Navigation</v>
      </c>
      <c r="B71" s="98">
        <v>68</v>
      </c>
      <c r="C71" s="98" t="str">
        <f>Critères!B70</f>
        <v>10.4</v>
      </c>
      <c r="D71" s="98" t="str">
        <f>Critères!C70</f>
        <v>A</v>
      </c>
      <c r="E71" s="99" t="str">
        <f>Critères!D70</f>
        <v>Dans chaque écran, les raccourcis clavier n’utilisant qu’une seule touche (lettre minuscule ou majuscule, ponctuation, chiffre ou symbole) sont-ils contrôlables par l’utilisateur ?</v>
      </c>
      <c r="F71" s="100" t="s">
        <v>13</v>
      </c>
      <c r="G71" s="101"/>
      <c r="H71" s="99"/>
      <c r="I71" s="102"/>
      <c r="J71" s="103"/>
    </row>
    <row r="72" spans="1:10" ht="20">
      <c r="A72" s="96" t="str">
        <f>Critères!$A71</f>
        <v>Consultation</v>
      </c>
      <c r="B72" s="98">
        <v>69</v>
      </c>
      <c r="C72" s="98" t="str">
        <f>Critères!B71</f>
        <v>11.1</v>
      </c>
      <c r="D72" s="98" t="str">
        <f>Critères!C71</f>
        <v>A</v>
      </c>
      <c r="E72" s="99" t="str">
        <f>Critères!D71</f>
        <v>Pour chaque écran, l’utilisateur a-t-il le contrôle de chaque limite de temps modifiant le contenu (hors cas particuliers) ?</v>
      </c>
      <c r="F72" s="100" t="s">
        <v>13</v>
      </c>
      <c r="G72" s="101"/>
      <c r="H72" s="99"/>
      <c r="I72" s="102"/>
      <c r="J72" s="103"/>
    </row>
    <row r="73" spans="1:10" ht="20">
      <c r="A73" s="96" t="str">
        <f>Critères!$A72</f>
        <v>Consultation</v>
      </c>
      <c r="B73" s="98">
        <v>70</v>
      </c>
      <c r="C73" s="98" t="str">
        <f>Critères!B72</f>
        <v>11.2</v>
      </c>
      <c r="D73" s="98" t="str">
        <f>Critères!C72</f>
        <v>A</v>
      </c>
      <c r="E73" s="99" t="str">
        <f>Critères!D72</f>
        <v>Pour chaque écran, chaque procédé limitant le temps d’une session peut-il être arrêté ou supprimé (hors cas particuliers) ?</v>
      </c>
      <c r="F73" s="100" t="s">
        <v>13</v>
      </c>
      <c r="G73" s="101"/>
      <c r="H73" s="99"/>
      <c r="I73" s="102"/>
      <c r="J73" s="103"/>
    </row>
    <row r="74" spans="1:10" ht="30">
      <c r="A74" s="96" t="str">
        <f>Critères!$A73</f>
        <v>Consultation</v>
      </c>
      <c r="B74" s="98">
        <v>71</v>
      </c>
      <c r="C74" s="98" t="str">
        <f>Critères!B73</f>
        <v>11.3</v>
      </c>
      <c r="D74" s="98" t="str">
        <f>Critères!C73</f>
        <v>A</v>
      </c>
      <c r="E74" s="99" t="str">
        <f>Critères!D73</f>
        <v>Dans chaque écran, chaque document bureautique en téléchargement possède-t-il, si nécessaire, une version accessible (hors cas particuliers) ?</v>
      </c>
      <c r="F74" s="100" t="s">
        <v>13</v>
      </c>
      <c r="G74" s="101"/>
      <c r="H74" s="99"/>
      <c r="I74" s="102"/>
      <c r="J74" s="103"/>
    </row>
    <row r="75" spans="1:10" ht="30">
      <c r="A75" s="96" t="str">
        <f>Critères!$A74</f>
        <v>Consultation</v>
      </c>
      <c r="B75" s="98">
        <v>72</v>
      </c>
      <c r="C75" s="98" t="str">
        <f>Critères!B74</f>
        <v>11.4</v>
      </c>
      <c r="D75" s="98" t="str">
        <f>Critères!C74</f>
        <v>A</v>
      </c>
      <c r="E75" s="99" t="str">
        <f>Critères!D74</f>
        <v>Pour chaque document bureautique ayant une version accessible, cette version offre-t-elle la même information (hors cas particuliers) ?</v>
      </c>
      <c r="F75" s="100" t="s">
        <v>13</v>
      </c>
      <c r="G75" s="101"/>
      <c r="H75" s="99"/>
      <c r="I75" s="102"/>
      <c r="J75" s="103"/>
    </row>
    <row r="76" spans="1:10" ht="20">
      <c r="A76" s="96" t="str">
        <f>Critères!$A75</f>
        <v>Consultation</v>
      </c>
      <c r="B76" s="98">
        <v>73</v>
      </c>
      <c r="C76" s="98" t="str">
        <f>Critères!B75</f>
        <v>11.5</v>
      </c>
      <c r="D76" s="98" t="str">
        <f>Critères!C75</f>
        <v>A</v>
      </c>
      <c r="E76" s="99" t="str">
        <f>Critères!D75</f>
        <v>Dans chaque écran, chaque contenu cryptique (art ASCII, émoticon, syntaxe cryptique) a-t-il une alternative ?</v>
      </c>
      <c r="F76" s="100" t="s">
        <v>13</v>
      </c>
      <c r="G76" s="101"/>
      <c r="H76" s="99"/>
      <c r="I76" s="102"/>
      <c r="J76" s="103"/>
    </row>
    <row r="77" spans="1:10" ht="30">
      <c r="A77" s="96" t="str">
        <f>Critères!$A76</f>
        <v>Consultation</v>
      </c>
      <c r="B77" s="98">
        <v>74</v>
      </c>
      <c r="C77" s="98" t="str">
        <f>Critères!B76</f>
        <v>11.6</v>
      </c>
      <c r="D77" s="98" t="str">
        <f>Critères!C76</f>
        <v>A</v>
      </c>
      <c r="E77" s="99" t="str">
        <f>Critères!D76</f>
        <v>Dans chaque écran, pour chaque contenu cryptique (art ASCII, émoticône, syntaxe cryptique) ayant une alternative, cette alternative est-elle pertinente ?</v>
      </c>
      <c r="F77" s="100" t="s">
        <v>13</v>
      </c>
      <c r="G77" s="101"/>
      <c r="H77" s="99"/>
      <c r="I77" s="102"/>
      <c r="J77" s="103"/>
    </row>
    <row r="78" spans="1:10" ht="20">
      <c r="A78" s="96" t="str">
        <f>Critères!$A77</f>
        <v>Consultation</v>
      </c>
      <c r="B78" s="98">
        <v>75</v>
      </c>
      <c r="C78" s="98" t="str">
        <f>Critères!B77</f>
        <v>11.7</v>
      </c>
      <c r="D78" s="98" t="str">
        <f>Critères!C77</f>
        <v>A</v>
      </c>
      <c r="E78" s="99" t="str">
        <f>Critères!D77</f>
        <v>Dans chaque écran, les changements brusques de luminosité ou les effets de flash sont-ils correctement utilisés ?</v>
      </c>
      <c r="F78" s="100" t="s">
        <v>13</v>
      </c>
      <c r="G78" s="101"/>
      <c r="H78" s="99"/>
      <c r="I78" s="102"/>
      <c r="J78" s="103"/>
    </row>
    <row r="79" spans="1:10" ht="20">
      <c r="A79" s="96" t="str">
        <f>Critères!$A78</f>
        <v>Consultation</v>
      </c>
      <c r="B79" s="98">
        <v>76</v>
      </c>
      <c r="C79" s="98" t="str">
        <f>Critères!B78</f>
        <v>11.8</v>
      </c>
      <c r="D79" s="98" t="str">
        <f>Critères!C78</f>
        <v>A</v>
      </c>
      <c r="E79" s="99" t="str">
        <f>Critères!D78</f>
        <v>Dans chaque écran, chaque contenu en mouvement ou clignotant est-il contrôlable par l’utilisateur ?</v>
      </c>
      <c r="F79" s="100" t="s">
        <v>13</v>
      </c>
      <c r="G79" s="101"/>
      <c r="H79" s="99"/>
      <c r="I79" s="102"/>
      <c r="J79" s="103"/>
    </row>
    <row r="80" spans="1:10" ht="30">
      <c r="A80" s="96" t="str">
        <f>Critères!$A79</f>
        <v>Consultation</v>
      </c>
      <c r="B80" s="98">
        <v>77</v>
      </c>
      <c r="C80" s="98" t="str">
        <f>Critères!B79</f>
        <v>11.9</v>
      </c>
      <c r="D80" s="98" t="str">
        <f>Critères!C79</f>
        <v>AA</v>
      </c>
      <c r="E80" s="99" t="str">
        <f>Critères!D79</f>
        <v>Dans chaque écran, le contenu proposé est-il consultable quelle que soit l’orientation de l’écran (portrait ou paysage) (hors cas particuliers) ?</v>
      </c>
      <c r="F80" s="100" t="s">
        <v>13</v>
      </c>
      <c r="G80" s="101"/>
      <c r="H80" s="99"/>
      <c r="I80" s="102"/>
      <c r="J80" s="103"/>
    </row>
    <row r="81" spans="1:10" ht="30">
      <c r="A81" s="96" t="str">
        <f>Critères!$A80</f>
        <v>Consultation</v>
      </c>
      <c r="B81" s="98">
        <v>78</v>
      </c>
      <c r="C81" s="98" t="str">
        <f>Critères!B80</f>
        <v>11.10</v>
      </c>
      <c r="D81" s="98" t="str">
        <f>Critères!C80</f>
        <v>A</v>
      </c>
      <c r="E81" s="99" t="str">
        <f>Critères!D80</f>
        <v>Dans chaque écran, les fonctionnalités activables au moyen d’un geste complexe sont-elles activables au moyen d’un geste simple (hors cas particuliers) ?</v>
      </c>
      <c r="F81" s="100" t="s">
        <v>13</v>
      </c>
      <c r="G81" s="101"/>
      <c r="H81" s="99"/>
      <c r="I81" s="102"/>
      <c r="J81" s="103"/>
    </row>
    <row r="82" spans="1:10" ht="40">
      <c r="A82" s="96" t="str">
        <f>Critères!$A81</f>
        <v>Consultation</v>
      </c>
      <c r="B82" s="98">
        <v>79</v>
      </c>
      <c r="C82" s="98" t="str">
        <f>Critères!B81</f>
        <v>11.11</v>
      </c>
      <c r="D82" s="98" t="str">
        <f>Critères!C81</f>
        <v>A</v>
      </c>
      <c r="E82" s="99" t="str">
        <f>Critères!D81</f>
        <v>Dans chaque écran, les fonctionnalités activables par la réalisation d’actions simultanées sont-elles activables au moyen d’une action unique. Cette règle est-elle respectée (hors cas particuliers) ?</v>
      </c>
      <c r="F82" s="100" t="s">
        <v>13</v>
      </c>
      <c r="G82" s="101"/>
      <c r="H82" s="99"/>
      <c r="I82" s="102"/>
      <c r="J82" s="103"/>
    </row>
    <row r="83" spans="1:10" ht="30">
      <c r="A83" s="96" t="str">
        <f>Critères!$A82</f>
        <v>Consultation</v>
      </c>
      <c r="B83" s="98">
        <v>80</v>
      </c>
      <c r="C83" s="98" t="str">
        <f>Critères!B82</f>
        <v>11.12</v>
      </c>
      <c r="D83" s="98" t="str">
        <f>Critères!C82</f>
        <v>A</v>
      </c>
      <c r="E83" s="99" t="str">
        <f>Critères!D82</f>
        <v>Dans chaque écran, les actions déclenchées au moyen d’un dispositif de pointage sur un point unique de l’écran peuvent-elles faire l’objet d’une annulation (hors cas particuliers) ?</v>
      </c>
      <c r="F83" s="100" t="s">
        <v>13</v>
      </c>
      <c r="G83" s="101"/>
      <c r="H83" s="99"/>
      <c r="I83" s="102"/>
      <c r="J83" s="103"/>
    </row>
    <row r="84" spans="1:10" ht="30">
      <c r="A84" s="96" t="str">
        <f>Critères!$A83</f>
        <v>Consultation</v>
      </c>
      <c r="B84" s="98">
        <v>81</v>
      </c>
      <c r="C84" s="98" t="str">
        <f>Critères!B83</f>
        <v>11.13</v>
      </c>
      <c r="D84" s="98" t="str">
        <f>Critères!C83</f>
        <v>A</v>
      </c>
      <c r="E84" s="99" t="str">
        <f>Critères!D83</f>
        <v>Dans chaque écran, les fonctionnalités qui impliquent un mouvement de l’appareil ou vers l’appareil peuvent-elles être satisfaites de manière alternative (hors cas particuliers) ?</v>
      </c>
      <c r="F84" s="100" t="s">
        <v>13</v>
      </c>
      <c r="G84" s="101"/>
      <c r="H84" s="99"/>
      <c r="I84" s="102"/>
      <c r="J84" s="103"/>
    </row>
    <row r="85" spans="1:10" ht="40">
      <c r="A85" s="96" t="str">
        <f>Critères!$A84</f>
        <v>Consultation</v>
      </c>
      <c r="B85" s="98">
        <v>82</v>
      </c>
      <c r="C85" s="98" t="str">
        <f>Critères!B84</f>
        <v>11.14</v>
      </c>
      <c r="D85" s="98" t="str">
        <f>Critères!C84</f>
        <v>AA</v>
      </c>
      <c r="E85" s="99" t="str">
        <f>Critères!D84</f>
        <v>Pour chaque fonctionnalité de conversion d’un document, les informations relatives à l’accessibilité disponibles dans le document source sont-elles conservées dans le document de destination (hors cas particuliers) ?</v>
      </c>
      <c r="F85" s="100" t="s">
        <v>13</v>
      </c>
      <c r="G85" s="101"/>
      <c r="H85" s="99"/>
      <c r="I85" s="102"/>
      <c r="J85" s="103"/>
    </row>
    <row r="86" spans="1:10" ht="30">
      <c r="A86" s="96" t="str">
        <f>Critères!$A85</f>
        <v>Consultation</v>
      </c>
      <c r="B86" s="98">
        <v>83</v>
      </c>
      <c r="C86" s="98" t="str">
        <f>Critères!B85</f>
        <v>11.15</v>
      </c>
      <c r="D86" s="98" t="str">
        <f>Critères!C85</f>
        <v>A</v>
      </c>
      <c r="E86" s="99" t="str">
        <f>Critères!D85</f>
        <v>Chaque fonctionnalité d’identification ou de contrôle qui repose sur l’utilisation de caractéristiques biologiques de l’utilisateur dispose-t-elle d’une méthode alternative ?</v>
      </c>
      <c r="F86" s="100" t="s">
        <v>13</v>
      </c>
      <c r="G86" s="101"/>
      <c r="H86" s="99"/>
      <c r="I86" s="102"/>
      <c r="J86" s="103"/>
    </row>
    <row r="87" spans="1:10" ht="30">
      <c r="A87" s="96" t="str">
        <f>Critères!$A86</f>
        <v>Consultation</v>
      </c>
      <c r="B87" s="98">
        <v>84</v>
      </c>
      <c r="C87" s="98" t="str">
        <f>Critères!B86</f>
        <v>11.16</v>
      </c>
      <c r="D87" s="98" t="str">
        <f>Critères!C86</f>
        <v>A</v>
      </c>
      <c r="E87" s="99" t="str">
        <f>Critères!D86</f>
        <v>Pour chaque application qui intègre une fonctionnalité de répétition des touches, la répétition est-elle ajustable (hors cas particuliers) ?</v>
      </c>
      <c r="F87" s="100" t="s">
        <v>13</v>
      </c>
      <c r="G87" s="101"/>
      <c r="H87" s="99"/>
      <c r="I87" s="102"/>
      <c r="J87" s="103"/>
    </row>
    <row r="88" spans="1:10" ht="30">
      <c r="A88" s="96" t="str">
        <f>Critères!$A87</f>
        <v>Documentation et fonctionnalités d'accessibilité</v>
      </c>
      <c r="B88" s="98">
        <v>85</v>
      </c>
      <c r="C88" s="98" t="str">
        <f>Critères!B87</f>
        <v>12.1</v>
      </c>
      <c r="D88" s="98" t="str">
        <f>Critères!C87</f>
        <v>AA</v>
      </c>
      <c r="E88" s="99" t="str">
        <f>Critères!D87</f>
        <v>La documentation de l’application décrit-elle les fonctionnalités d’accessibilité disponibles et les informations relatives à la compatibilité avec l’accessibilité ?</v>
      </c>
      <c r="F88" s="100" t="s">
        <v>13</v>
      </c>
      <c r="G88" s="101"/>
      <c r="H88" s="99"/>
      <c r="I88" s="102"/>
      <c r="J88" s="103"/>
    </row>
    <row r="89" spans="1:10" ht="40">
      <c r="A89" s="96" t="str">
        <f>Critères!$A88</f>
        <v>Documentation et fonctionnalités d'accessibilité</v>
      </c>
      <c r="B89" s="98">
        <v>86</v>
      </c>
      <c r="C89" s="98" t="str">
        <f>Critères!B88</f>
        <v>12.2</v>
      </c>
      <c r="D89" s="98" t="str">
        <f>Critères!C88</f>
        <v>A</v>
      </c>
      <c r="E89" s="99" t="str">
        <f>Critères!D88</f>
        <v>Pour chaque fonctionnalité d’accessibilité décrite dans la documentation, le mécanisme qui permet de l’activer répond aux besoins d’accessibilité des utilisateurs concernés. Cette règle est-elle respectée (hors cas particuliers) ?</v>
      </c>
      <c r="F89" s="100" t="s">
        <v>13</v>
      </c>
      <c r="G89" s="101"/>
      <c r="H89" s="99"/>
      <c r="I89" s="102"/>
      <c r="J89" s="103"/>
    </row>
    <row r="90" spans="1:10" ht="30">
      <c r="A90" s="96" t="str">
        <f>Critères!$A89</f>
        <v>Documentation et fonctionnalités d'accessibilité</v>
      </c>
      <c r="B90" s="98">
        <v>87</v>
      </c>
      <c r="C90" s="98" t="str">
        <f>Critères!B89</f>
        <v>12.3</v>
      </c>
      <c r="D90" s="98" t="str">
        <f>Critères!C89</f>
        <v>A</v>
      </c>
      <c r="E90" s="99" t="str">
        <f>Critères!D89</f>
        <v>L’application ne perturbe pas les fonctionnalités d’accessibilité de la plateforme. Cette règle est-elle respectée ?</v>
      </c>
      <c r="F90" s="100" t="s">
        <v>13</v>
      </c>
      <c r="G90" s="101"/>
      <c r="H90" s="99"/>
      <c r="I90" s="102"/>
      <c r="J90" s="103"/>
    </row>
    <row r="91" spans="1:10" ht="30">
      <c r="A91" s="96" t="str">
        <f>Critères!$A90</f>
        <v>Documentation et fonctionnalités d'accessibilité</v>
      </c>
      <c r="B91" s="98">
        <v>88</v>
      </c>
      <c r="C91" s="98" t="str">
        <f>Critères!B90</f>
        <v>12.4</v>
      </c>
      <c r="D91" s="98" t="str">
        <f>Critères!C90</f>
        <v>A</v>
      </c>
      <c r="E91" s="99" t="str">
        <f>Critères!D90</f>
        <v>La documentation de l’application est-elle conforme aux règles d’accessibilité numérique ?</v>
      </c>
      <c r="F91" s="100" t="s">
        <v>13</v>
      </c>
      <c r="G91" s="101"/>
      <c r="H91" s="99"/>
      <c r="I91" s="102"/>
      <c r="J91" s="103"/>
    </row>
    <row r="92" spans="1:10" ht="30">
      <c r="A92" s="96" t="str">
        <f>Critères!$A91</f>
        <v>Outils d'édition</v>
      </c>
      <c r="B92" s="98">
        <v>89</v>
      </c>
      <c r="C92" s="98" t="str">
        <f>Critères!B91</f>
        <v>13.1</v>
      </c>
      <c r="D92" s="98" t="str">
        <f>Critères!C91</f>
        <v>A</v>
      </c>
      <c r="E92" s="99" t="str">
        <f>Critères!D91</f>
        <v>Chaque outil d’édition permet-il de définir les informations d’accessibilité nécessaires pour créer un contenu conforme aux règles d’accessibilité numérique ?</v>
      </c>
      <c r="F92" s="100" t="s">
        <v>13</v>
      </c>
      <c r="G92" s="101"/>
      <c r="H92" s="99"/>
      <c r="I92" s="102"/>
      <c r="J92" s="103"/>
    </row>
    <row r="93" spans="1:10" ht="30">
      <c r="A93" s="96" t="str">
        <f>Critères!$A92</f>
        <v>Outils d'édition</v>
      </c>
      <c r="B93" s="98">
        <v>90</v>
      </c>
      <c r="C93" s="98" t="str">
        <f>Critères!B92</f>
        <v>13.2</v>
      </c>
      <c r="D93" s="98" t="str">
        <f>Critères!C92</f>
        <v>A</v>
      </c>
      <c r="E93" s="99" t="str">
        <f>Critères!D92</f>
        <v>Chaque outil d’édition met-il à disposition des aides à la création de contenus conformes aux règles d’accessibilité numérique ?</v>
      </c>
      <c r="F93" s="100" t="s">
        <v>13</v>
      </c>
      <c r="G93" s="101"/>
      <c r="H93" s="99"/>
      <c r="I93" s="102"/>
      <c r="J93" s="103"/>
    </row>
    <row r="94" spans="1:10" ht="30">
      <c r="A94" s="96" t="str">
        <f>Critères!$A93</f>
        <v>Outils d'édition</v>
      </c>
      <c r="B94" s="98">
        <v>91</v>
      </c>
      <c r="C94" s="98" t="str">
        <f>Critères!B93</f>
        <v>13.3</v>
      </c>
      <c r="D94" s="98" t="str">
        <f>Critères!C93</f>
        <v>A</v>
      </c>
      <c r="E94" s="99" t="str">
        <f>Critères!D93</f>
        <v>Le contenu généré par chaque transformation des contenus est-il conforme aux règles d’accessibilité numérique (hors cas particuliers) ?</v>
      </c>
      <c r="F94" s="100" t="s">
        <v>13</v>
      </c>
      <c r="G94" s="101"/>
      <c r="H94" s="99"/>
      <c r="I94" s="102"/>
      <c r="J94" s="103"/>
    </row>
    <row r="95" spans="1:10" ht="30">
      <c r="A95" s="96" t="str">
        <f>Critères!$A94</f>
        <v>Outils d'édition</v>
      </c>
      <c r="B95" s="98">
        <v>92</v>
      </c>
      <c r="C95" s="98" t="str">
        <f>Critères!B94</f>
        <v>13.4</v>
      </c>
      <c r="D95" s="98" t="str">
        <f>Critères!C94</f>
        <v>AA</v>
      </c>
      <c r="E95" s="99" t="str">
        <f>Critères!D94</f>
        <v>Pour chaque erreur d’accessibilité relevée par un test d’accessibilité automatique ou semi-automatique, l’outil d’édition fournit-il des suggestions de réparation ?</v>
      </c>
      <c r="F95" s="100" t="s">
        <v>13</v>
      </c>
      <c r="G95" s="101"/>
      <c r="H95" s="99"/>
      <c r="I95" s="102"/>
      <c r="J95" s="103"/>
    </row>
    <row r="96" spans="1:10" ht="30">
      <c r="A96" s="96" t="str">
        <f>Critères!$A95</f>
        <v>Outils d'édition</v>
      </c>
      <c r="B96" s="98">
        <v>93</v>
      </c>
      <c r="C96" s="98" t="str">
        <f>Critères!B95</f>
        <v>13.5</v>
      </c>
      <c r="D96" s="98" t="str">
        <f>Critères!C95</f>
        <v>A</v>
      </c>
      <c r="E96" s="99" t="str">
        <f>Critères!D95</f>
        <v>Pour chaque ensemble de gabarits, un gabarit au moins permet de répondre aux règles d’accessibilité numérique. Cette règle est-elle respectée ?</v>
      </c>
      <c r="F96" s="100" t="s">
        <v>13</v>
      </c>
      <c r="G96" s="101"/>
      <c r="H96" s="99"/>
      <c r="I96" s="102"/>
      <c r="J96" s="103"/>
    </row>
    <row r="97" spans="1:10" ht="20">
      <c r="A97" s="96" t="str">
        <f>Critères!$A96</f>
        <v>Outils d'édition</v>
      </c>
      <c r="B97" s="98">
        <v>94</v>
      </c>
      <c r="C97" s="98" t="str">
        <f>Critères!B96</f>
        <v>13.6</v>
      </c>
      <c r="D97" s="98" t="str">
        <f>Critères!C96</f>
        <v>A</v>
      </c>
      <c r="E97" s="99" t="str">
        <f>Critères!D96</f>
        <v>Chaque gabarit qui permet de répondre aux règles d’accessibilité numérique est-il clairement identifiable ?</v>
      </c>
      <c r="F97" s="100" t="s">
        <v>13</v>
      </c>
      <c r="G97" s="101"/>
      <c r="H97" s="99"/>
      <c r="I97" s="102"/>
      <c r="J97" s="103"/>
    </row>
    <row r="98" spans="1:10" ht="30">
      <c r="A98" s="96" t="str">
        <f>Critères!$A97</f>
        <v>Services d'assistance</v>
      </c>
      <c r="B98" s="98">
        <v>95</v>
      </c>
      <c r="C98" s="98" t="str">
        <f>Critères!B97</f>
        <v>14.1</v>
      </c>
      <c r="D98" s="98" t="str">
        <f>Critères!C97</f>
        <v>AA</v>
      </c>
      <c r="E98" s="99" t="str">
        <f>Critères!D97</f>
        <v>Chaque service d’assistance fournit-il des informations relatives aux fonctionnalités d’accessibilité et à la compatibilité avec l’accessibilité, décrites dans la documentation ?</v>
      </c>
      <c r="F98" s="100" t="s">
        <v>13</v>
      </c>
      <c r="G98" s="101"/>
      <c r="H98" s="99"/>
      <c r="I98" s="102"/>
      <c r="J98" s="103"/>
    </row>
    <row r="99" spans="1:10" ht="30">
      <c r="A99" s="96" t="str">
        <f>Critères!$A98</f>
        <v>Services d'assistance</v>
      </c>
      <c r="B99" s="98">
        <v>96</v>
      </c>
      <c r="C99" s="98" t="str">
        <f>Critères!B98</f>
        <v>14.2</v>
      </c>
      <c r="D99" s="98" t="str">
        <f>Critères!C98</f>
        <v>A</v>
      </c>
      <c r="E99" s="99" t="str">
        <f>Critères!D98</f>
        <v>Le service d’assistance répond aux besoins de communication des personnes handicapées directement ou par l’intermédiaire d’un service de relais. Cette règle est-elle respectée ?</v>
      </c>
      <c r="F99" s="100" t="s">
        <v>13</v>
      </c>
      <c r="G99" s="101"/>
      <c r="H99" s="99"/>
      <c r="I99" s="102"/>
      <c r="J99" s="103"/>
    </row>
    <row r="100" spans="1:10" ht="20">
      <c r="A100" s="96" t="str">
        <f>Critères!$A99</f>
        <v>Services d'assistance</v>
      </c>
      <c r="B100" s="98">
        <v>97</v>
      </c>
      <c r="C100" s="98" t="str">
        <f>Critères!B99</f>
        <v>14.3</v>
      </c>
      <c r="D100" s="98" t="str">
        <f>Critères!C99</f>
        <v>A</v>
      </c>
      <c r="E100" s="99" t="str">
        <f>Critères!D99</f>
        <v>La documentation fournie par le service d’assistance est-elle conforme aux règles d’accessibilité numérique ?</v>
      </c>
      <c r="F100" s="100" t="s">
        <v>13</v>
      </c>
      <c r="G100" s="101"/>
      <c r="H100" s="99"/>
      <c r="I100" s="102"/>
      <c r="J100" s="103"/>
    </row>
    <row r="101" spans="1:10" ht="40">
      <c r="A101" s="96" t="str">
        <f>Critères!$A100</f>
        <v>Communication en temps réel</v>
      </c>
      <c r="B101" s="98">
        <v>98</v>
      </c>
      <c r="C101" s="98" t="str">
        <f>Critères!B100</f>
        <v>15.1</v>
      </c>
      <c r="D101" s="98" t="str">
        <f>Critères!C100</f>
        <v>A</v>
      </c>
      <c r="E101" s="99" t="str">
        <f>Critères!D100</f>
        <v>Pour chaque application de communication orale bidirectionnelle, l’application est-elle capable d’encoder et de décoder cette communication avec une gamme de fréquences dont la limite supérieure est de 7 000 Hz au moins ?</v>
      </c>
      <c r="F101" s="100" t="s">
        <v>13</v>
      </c>
      <c r="G101" s="101"/>
      <c r="H101" s="99"/>
      <c r="I101" s="102"/>
      <c r="J101" s="103"/>
    </row>
    <row r="102" spans="1:10" ht="30">
      <c r="A102" s="96" t="str">
        <f>Critères!$A101</f>
        <v>Communication en temps réel</v>
      </c>
      <c r="B102" s="98">
        <v>99</v>
      </c>
      <c r="C102" s="98" t="str">
        <f>Critères!B101</f>
        <v>15.2</v>
      </c>
      <c r="D102" s="98" t="str">
        <f>Critères!C101</f>
        <v>A</v>
      </c>
      <c r="E102" s="99" t="str">
        <f>Critères!D101</f>
        <v>Chaque application qui permet une communication orale bidirectionnelle dispose-t-elle d’une fonctionnalité de communication écrite en temps réel ?</v>
      </c>
      <c r="F102" s="100" t="s">
        <v>13</v>
      </c>
      <c r="G102" s="101"/>
      <c r="H102" s="99"/>
      <c r="I102" s="102"/>
      <c r="J102" s="103"/>
    </row>
    <row r="103" spans="1:10" ht="30">
      <c r="A103" s="96" t="str">
        <f>Critères!$A102</f>
        <v>Communication en temps réel</v>
      </c>
      <c r="B103" s="98">
        <v>100</v>
      </c>
      <c r="C103" s="98" t="str">
        <f>Critères!B102</f>
        <v>15.3</v>
      </c>
      <c r="D103" s="98" t="str">
        <f>Critères!C102</f>
        <v>A</v>
      </c>
      <c r="E103" s="99" t="str">
        <f>Critères!D102</f>
        <v>Pour chaque application qui permet une communication orale bidirectionnelle et écrite en temps réel, les deux modes sont-ils utilisables simultanément ?</v>
      </c>
      <c r="F103" s="100" t="s">
        <v>13</v>
      </c>
      <c r="G103" s="101"/>
      <c r="H103" s="99"/>
      <c r="I103" s="102"/>
      <c r="J103" s="103"/>
    </row>
    <row r="104" spans="1:10" ht="30">
      <c r="A104" s="96" t="str">
        <f>Critères!$A103</f>
        <v>Communication en temps réel</v>
      </c>
      <c r="B104" s="98">
        <v>101</v>
      </c>
      <c r="C104" s="98" t="str">
        <f>Critères!B103</f>
        <v>15.4</v>
      </c>
      <c r="D104" s="98" t="str">
        <f>Critères!C103</f>
        <v>A</v>
      </c>
      <c r="E104" s="99" t="str">
        <f>Critères!D103</f>
        <v>Pour chaque fonctionnalité de communication écrite en temps réel, les messages peuvent-ils être identifiés (hors cas particuliers) ?</v>
      </c>
      <c r="F104" s="100" t="s">
        <v>13</v>
      </c>
      <c r="G104" s="101"/>
      <c r="H104" s="99"/>
      <c r="I104" s="102"/>
      <c r="J104" s="103"/>
    </row>
    <row r="105" spans="1:10" ht="30">
      <c r="A105" s="96" t="str">
        <f>Critères!$A104</f>
        <v>Communication en temps réel</v>
      </c>
      <c r="B105" s="98">
        <v>102</v>
      </c>
      <c r="C105" s="98" t="str">
        <f>Critères!B104</f>
        <v>15.5</v>
      </c>
      <c r="D105" s="98" t="str">
        <f>Critères!C104</f>
        <v>A</v>
      </c>
      <c r="E105" s="99" t="str">
        <f>Critères!D104</f>
        <v>Pour chaque application de communication orale bidirectionnelle, un indicateur visuel de l’activité orale est-il présent ?</v>
      </c>
      <c r="F105" s="100" t="s">
        <v>13</v>
      </c>
      <c r="G105" s="101"/>
      <c r="H105" s="99"/>
      <c r="I105" s="102"/>
      <c r="J105" s="103"/>
    </row>
    <row r="106" spans="1:10" ht="40">
      <c r="A106" s="96" t="str">
        <f>Critères!$A105</f>
        <v>Communication en temps réel</v>
      </c>
      <c r="B106" s="98">
        <v>103</v>
      </c>
      <c r="C106" s="98" t="str">
        <f>Critères!B105</f>
        <v>15.6</v>
      </c>
      <c r="D106" s="98" t="str">
        <f>Critères!C105</f>
        <v>A</v>
      </c>
      <c r="E106" s="99" t="str">
        <f>Critères!D105</f>
        <v>Chaque application de communication écrite en temps réel qui peut interagir avec d’autres applications de communication écrite en temps réel respecte-t-elle les règles d’interopérabilité en vigueur ?</v>
      </c>
      <c r="F106" s="100" t="s">
        <v>13</v>
      </c>
      <c r="G106" s="101"/>
      <c r="H106" s="99"/>
      <c r="I106" s="102"/>
      <c r="J106" s="103"/>
    </row>
    <row r="107" spans="1:10" ht="30">
      <c r="A107" s="96" t="str">
        <f>Critères!$A106</f>
        <v>Communication en temps réel</v>
      </c>
      <c r="B107" s="98">
        <v>104</v>
      </c>
      <c r="C107" s="98" t="str">
        <f>Critères!B106</f>
        <v>15.7</v>
      </c>
      <c r="D107" s="98" t="str">
        <f>Critères!C106</f>
        <v>AA</v>
      </c>
      <c r="E107" s="99" t="str">
        <f>Critères!D106</f>
        <v>Pour chaque application qui permet une communication écrite en temps réel, le délai de transmission de chaque unité de saisie est de 500ms ou moins. Cette règle est-elle respectée ?</v>
      </c>
      <c r="F107" s="100" t="s">
        <v>13</v>
      </c>
      <c r="G107" s="101"/>
      <c r="H107" s="99"/>
      <c r="I107" s="102"/>
      <c r="J107" s="103"/>
    </row>
    <row r="108" spans="1:10" ht="20">
      <c r="A108" s="96" t="str">
        <f>Critères!$A107</f>
        <v>Communication en temps réel</v>
      </c>
      <c r="B108" s="98">
        <v>105</v>
      </c>
      <c r="C108" s="98" t="str">
        <f>Critères!B107</f>
        <v>15.8</v>
      </c>
      <c r="D108" s="98" t="str">
        <f>Critères!C107</f>
        <v>A</v>
      </c>
      <c r="E108" s="99" t="str">
        <f>Critères!D107</f>
        <v>Pour chaque application de télécommunication, l’identification de l’interlocuteur qui initie un appel est-elle accessible ?</v>
      </c>
      <c r="F108" s="100" t="s">
        <v>13</v>
      </c>
      <c r="G108" s="101"/>
      <c r="H108" s="99"/>
      <c r="I108" s="102"/>
      <c r="J108" s="103"/>
    </row>
    <row r="109" spans="1:10" ht="40">
      <c r="A109" s="96" t="str">
        <f>Critères!$A108</f>
        <v>Communication en temps réel</v>
      </c>
      <c r="B109" s="98">
        <v>106</v>
      </c>
      <c r="C109" s="98" t="str">
        <f>Critères!B108</f>
        <v>15.9</v>
      </c>
      <c r="D109" s="98" t="str">
        <f>Critères!C108</f>
        <v>A</v>
      </c>
      <c r="E109" s="99" t="str">
        <f>Critères!D108</f>
        <v>Pour chaque application de communication orale bidirectionnelle qui permet d’identifier l’activité d’un interlocuteur oralisant, il est possible d’identifier l’activité d’un interlocuteur signant. Cette règle est-elle respectée ?</v>
      </c>
      <c r="F109" s="100" t="s">
        <v>13</v>
      </c>
      <c r="G109" s="110"/>
      <c r="H109" s="111"/>
      <c r="I109" s="112"/>
      <c r="J109" s="113"/>
    </row>
    <row r="110" spans="1:10" ht="30">
      <c r="A110" s="96" t="str">
        <f>Critères!$A109</f>
        <v>Communication en temps réel</v>
      </c>
      <c r="B110" s="98">
        <v>107</v>
      </c>
      <c r="C110" s="98" t="str">
        <f>Critères!B109</f>
        <v>15.10</v>
      </c>
      <c r="D110" s="98" t="str">
        <f>Critères!C109</f>
        <v>A</v>
      </c>
      <c r="E110" s="99" t="str">
        <f>Critères!D109</f>
        <v>Pour chaque application de communication orale bidirectionnelle qui dispose de fonctionnalités vocales, celles-ci sont-elles utilisables sans la nécessité d’écouter ou parler ?</v>
      </c>
      <c r="F110" s="109" t="s">
        <v>13</v>
      </c>
      <c r="G110" s="110"/>
      <c r="H110" s="113"/>
      <c r="I110" s="113"/>
      <c r="J110" s="113"/>
    </row>
    <row r="111" spans="1:10" ht="30">
      <c r="A111" s="96" t="str">
        <f>Critères!$A110</f>
        <v>Communication en temps réel</v>
      </c>
      <c r="B111" s="98">
        <v>109</v>
      </c>
      <c r="C111" s="98" t="str">
        <f>Critères!B110</f>
        <v>15.11</v>
      </c>
      <c r="D111" s="98" t="str">
        <f>Critères!C110</f>
        <v>AA</v>
      </c>
      <c r="E111" s="99" t="str">
        <f>Critères!D110</f>
        <v>Pour chaque application de communication orale bidirectionnelle qui dispose d’une vidéo en temps réel, la qualité de la vidéo est-elle suffisante ?</v>
      </c>
      <c r="F111" s="109" t="s">
        <v>13</v>
      </c>
      <c r="G111" s="101"/>
      <c r="H111" s="103"/>
      <c r="I111" s="103"/>
      <c r="J111" s="103"/>
    </row>
  </sheetData>
  <autoFilter ref="A3:M157" xr:uid="{00000000-0009-0000-0000-000004000000}"/>
  <mergeCells count="4">
    <mergeCell ref="A1:D1"/>
    <mergeCell ref="A2:D2"/>
    <mergeCell ref="E1:I1"/>
    <mergeCell ref="E2:I2"/>
  </mergeCells>
  <conditionalFormatting sqref="F4:F111">
    <cfRule type="cellIs" dxfId="23" priority="3" operator="equal">
      <formula>"c"</formula>
    </cfRule>
    <cfRule type="cellIs" dxfId="22" priority="4" operator="equal">
      <formula>"nc"</formula>
    </cfRule>
    <cfRule type="cellIs" dxfId="21" priority="5" operator="equal">
      <formula>"na"</formula>
    </cfRule>
    <cfRule type="cellIs" dxfId="20" priority="6" operator="equal">
      <formula>"nt"</formula>
    </cfRule>
  </conditionalFormatting>
  <conditionalFormatting sqref="G4:G111">
    <cfRule type="cellIs" dxfId="19" priority="1" operator="equal">
      <formula>"D"</formula>
    </cfRule>
    <cfRule type="cellIs" dxfId="18" priority="2" operator="equal">
      <formula>"E"</formula>
    </cfRule>
  </conditionalFormatting>
  <pageMargins left="0.7" right="0.7" top="0.75" bottom="0.75" header="0.3" footer="0.3"/>
  <pageSetup paperSize="9" orientation="landscape" horizontalDpi="4294967293" verticalDpi="4294967293" r:id="rId1"/>
  <extLst>
    <ext xmlns:x14="http://schemas.microsoft.com/office/spreadsheetml/2009/9/main" uri="{CCE6A557-97BC-4b89-ADB6-D9C93CAAB3DF}">
      <x14:dataValidations xmlns:xm="http://schemas.microsoft.com/office/excel/2006/main" count="1">
        <x14:dataValidation type="list" allowBlank="1" showInputMessage="1" showErrorMessage="1" xr:uid="{283C1C58-1089-A142-988A-9AD4DC72914E}">
          <x14:formula1>
            <xm:f>BaseDeCalcul!$AH$7:$AH$10</xm:f>
          </x14:formula1>
          <xm:sqref>F4:F111</xm:sqref>
        </x14:dataValidation>
      </x14:dataValidations>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94EC1F-A3E4-4678-86F1-6C5F0443F146}">
  <dimension ref="A1:K111"/>
  <sheetViews>
    <sheetView zoomScale="115" zoomScaleNormal="115" workbookViewId="0">
      <selection activeCell="I7" sqref="I7"/>
    </sheetView>
  </sheetViews>
  <sheetFormatPr defaultColWidth="8.453125" defaultRowHeight="14"/>
  <cols>
    <col min="1" max="1" width="13.26953125" style="92" bestFit="1" customWidth="1"/>
    <col min="2" max="2" width="7.453125" style="105" hidden="1" customWidth="1"/>
    <col min="3" max="3" width="6.1796875" style="105" customWidth="1"/>
    <col min="4" max="4" width="4.453125" style="105" customWidth="1"/>
    <col min="5" max="5" width="42.26953125" style="94" customWidth="1"/>
    <col min="6" max="6" width="5.1796875" style="94" customWidth="1"/>
    <col min="7" max="7" width="5.453125" style="94" customWidth="1"/>
    <col min="8" max="8" width="66" style="94" customWidth="1"/>
    <col min="9" max="9" width="26.1796875" style="94" bestFit="1" customWidth="1"/>
    <col min="10" max="10" width="16" style="94" bestFit="1" customWidth="1"/>
    <col min="11" max="11" width="8.453125" style="94"/>
    <col min="12" max="16384" width="8.453125" style="92"/>
  </cols>
  <sheetData>
    <row r="1" spans="1:11">
      <c r="A1" s="160" t="s">
        <v>88</v>
      </c>
      <c r="B1" s="160"/>
      <c r="C1" s="160"/>
      <c r="D1" s="160"/>
      <c r="E1" s="161" t="str">
        <f ca="1">IF(LOOKUP(J1,Échantillon!A13:A71,Échantillon!B13:B71)&lt;&gt;0,LOOKUP(J1,Échantillon!A13:A71,Échantillon!B13:B71),"-")</f>
        <v>E18</v>
      </c>
      <c r="F1" s="161"/>
      <c r="G1" s="161"/>
      <c r="H1" s="161"/>
      <c r="I1" s="161"/>
      <c r="J1" s="91" t="str">
        <f ca="1">IFERROR(RIGHT(CELL("nomfichier",$A$2),LEN(CELL("nomfichier",$A$2))-SEARCH("]",CELL("nomfichier",$A$2))), RIGHT(CELL("filename",$A$2),LEN(CELL("filename",$A$2))-SEARCH("]",CELL("filename",$A$2))))</f>
        <v>E18</v>
      </c>
      <c r="K1" s="92"/>
    </row>
    <row r="2" spans="1:11">
      <c r="A2" s="162" t="s">
        <v>109</v>
      </c>
      <c r="B2" s="162"/>
      <c r="C2" s="162"/>
      <c r="D2" s="162"/>
      <c r="E2" s="163" t="str">
        <f ca="1">IF(LOOKUP(J1,Échantillon!A13:A71,Échantillon!C13:C71)&lt;&gt;0,LOOKUP(J1,Échantillon!A13:A71,Échantillon!C13:C71),"-")</f>
        <v>-</v>
      </c>
      <c r="F2" s="163"/>
      <c r="G2" s="163"/>
      <c r="H2" s="163"/>
      <c r="I2" s="163"/>
      <c r="J2" s="93"/>
    </row>
    <row r="3" spans="1:11" s="97" customFormat="1" ht="41">
      <c r="A3" s="95" t="s">
        <v>9</v>
      </c>
      <c r="B3" s="95" t="s">
        <v>42</v>
      </c>
      <c r="C3" s="95" t="s">
        <v>50</v>
      </c>
      <c r="D3" s="95" t="s">
        <v>51</v>
      </c>
      <c r="E3" s="96" t="s">
        <v>52</v>
      </c>
      <c r="F3" s="95" t="s">
        <v>10</v>
      </c>
      <c r="G3" s="95" t="s">
        <v>11</v>
      </c>
      <c r="H3" s="96" t="s">
        <v>12</v>
      </c>
      <c r="I3" s="96" t="s">
        <v>318</v>
      </c>
      <c r="J3" s="96" t="s">
        <v>29</v>
      </c>
    </row>
    <row r="4" spans="1:11" s="94" customFormat="1" ht="20">
      <c r="A4" s="96" t="str">
        <f>Critères!$A3</f>
        <v>Eléments graphiques</v>
      </c>
      <c r="B4" s="98">
        <v>1</v>
      </c>
      <c r="C4" s="98" t="str">
        <f>Critères!B3</f>
        <v>1.1</v>
      </c>
      <c r="D4" s="98" t="str">
        <f>Critères!C3</f>
        <v>A</v>
      </c>
      <c r="E4" s="99" t="str">
        <f>Critères!D3</f>
        <v>Chaque élément graphique de décoration est-il ignoré par les technologies d’assistance ?</v>
      </c>
      <c r="F4" s="100" t="s">
        <v>13</v>
      </c>
      <c r="G4" s="101"/>
      <c r="H4" s="99"/>
      <c r="I4" s="102"/>
      <c r="J4" s="106"/>
    </row>
    <row r="5" spans="1:11" s="94" customFormat="1" ht="20">
      <c r="A5" s="96" t="str">
        <f>Critères!$A4</f>
        <v>Eléments graphiques</v>
      </c>
      <c r="B5" s="98">
        <v>2</v>
      </c>
      <c r="C5" s="98" t="str">
        <f>Critères!B4</f>
        <v>1.2</v>
      </c>
      <c r="D5" s="98" t="str">
        <f>Critères!C4</f>
        <v>A</v>
      </c>
      <c r="E5" s="99" t="str">
        <f>Critères!D4</f>
        <v>Chaque élément graphique porteur d’information possède-t-il une alternative accessible aux technologies d’assistance ?</v>
      </c>
      <c r="F5" s="100" t="s">
        <v>13</v>
      </c>
      <c r="G5" s="101"/>
      <c r="H5" s="99"/>
      <c r="I5" s="102"/>
      <c r="J5" s="103"/>
    </row>
    <row r="6" spans="1:11" s="94" customFormat="1" ht="30">
      <c r="A6" s="96" t="str">
        <f>Critères!$A5</f>
        <v>Eléments graphiques</v>
      </c>
      <c r="B6" s="98">
        <v>3</v>
      </c>
      <c r="C6" s="98" t="str">
        <f>Critères!B5</f>
        <v>1.3</v>
      </c>
      <c r="D6" s="98" t="str">
        <f>Critères!C5</f>
        <v>A</v>
      </c>
      <c r="E6" s="99" t="str">
        <f>Critères!D5</f>
        <v>Pour chaque élément graphique porteur d’information, l’alternative accessible aux technologies d’assistance est-elle pertinente (hors cas particuliers) ?</v>
      </c>
      <c r="F6" s="100" t="s">
        <v>13</v>
      </c>
      <c r="G6" s="101"/>
      <c r="H6" s="99"/>
      <c r="I6" s="102"/>
      <c r="J6" s="103"/>
    </row>
    <row r="7" spans="1:11" ht="40">
      <c r="A7" s="96" t="str">
        <f>Critères!$A6</f>
        <v>Eléments graphiques</v>
      </c>
      <c r="B7" s="98">
        <v>4</v>
      </c>
      <c r="C7" s="98" t="str">
        <f>Critères!B6</f>
        <v>1.4</v>
      </c>
      <c r="D7" s="98" t="str">
        <f>Critères!C6</f>
        <v>A</v>
      </c>
      <c r="E7" s="99" t="str">
        <f>Critères!D6</f>
        <v>Pour chaque élément graphique utilisé comme CAPTCHA ou comme élément graphique de test, l’alternative restituée par les technologies d’assistance permet-elle d’identifier la nature et la fonction de l’élément graphique ?</v>
      </c>
      <c r="F7" s="100" t="s">
        <v>13</v>
      </c>
      <c r="G7" s="101"/>
      <c r="H7" s="99"/>
      <c r="I7" s="102"/>
      <c r="J7" s="103"/>
    </row>
    <row r="8" spans="1:11" ht="20">
      <c r="A8" s="96" t="str">
        <f>Critères!$A7</f>
        <v>Eléments graphiques</v>
      </c>
      <c r="B8" s="98">
        <v>5</v>
      </c>
      <c r="C8" s="98" t="str">
        <f>Critères!B7</f>
        <v>1.5</v>
      </c>
      <c r="D8" s="98" t="str">
        <f>Critères!C7</f>
        <v>A</v>
      </c>
      <c r="E8" s="99" t="str">
        <f>Critères!D7</f>
        <v>Chaque élément graphique utilisé comme CAPTCHA possède-t-il une alternative ?</v>
      </c>
      <c r="F8" s="100" t="s">
        <v>13</v>
      </c>
      <c r="G8" s="101"/>
      <c r="H8" s="99"/>
      <c r="I8" s="102"/>
      <c r="J8" s="103"/>
    </row>
    <row r="9" spans="1:11" ht="20">
      <c r="A9" s="96" t="str">
        <f>Critères!$A8</f>
        <v>Eléments graphiques</v>
      </c>
      <c r="B9" s="98">
        <v>6</v>
      </c>
      <c r="C9" s="98" t="str">
        <f>Critères!B8</f>
        <v>1.6</v>
      </c>
      <c r="D9" s="98" t="str">
        <f>Critères!C8</f>
        <v>A</v>
      </c>
      <c r="E9" s="99" t="str">
        <f>Critères!D8</f>
        <v>Chaque élément graphique porteur d’information a-t-il, si nécessaire, une description détaillée ?</v>
      </c>
      <c r="F9" s="100" t="s">
        <v>13</v>
      </c>
      <c r="G9" s="101"/>
      <c r="H9" s="99"/>
      <c r="I9" s="102"/>
      <c r="J9" s="103"/>
    </row>
    <row r="10" spans="1:11" ht="20">
      <c r="A10" s="96" t="str">
        <f>Critères!$A9</f>
        <v>Eléments graphiques</v>
      </c>
      <c r="B10" s="98">
        <v>7</v>
      </c>
      <c r="C10" s="98" t="str">
        <f>Critères!B9</f>
        <v>1.7</v>
      </c>
      <c r="D10" s="98" t="str">
        <f>Critères!C9</f>
        <v>A</v>
      </c>
      <c r="E10" s="99" t="str">
        <f>Critères!D9</f>
        <v>Pour chaque élément graphique porteur d’information ayant une description détaillée, celle-ci est-elle pertinente ?</v>
      </c>
      <c r="F10" s="100" t="s">
        <v>13</v>
      </c>
      <c r="G10" s="101"/>
      <c r="H10" s="99"/>
      <c r="I10" s="102"/>
      <c r="J10" s="103"/>
    </row>
    <row r="11" spans="1:11" ht="40">
      <c r="A11" s="96" t="str">
        <f>Critères!$A10</f>
        <v>Eléments graphiques</v>
      </c>
      <c r="B11" s="98">
        <v>8</v>
      </c>
      <c r="C11" s="98" t="str">
        <f>Critères!B10</f>
        <v>1.8</v>
      </c>
      <c r="D11" s="98" t="str">
        <f>Critères!C10</f>
        <v>AA</v>
      </c>
      <c r="E11" s="99" t="str">
        <f>Critères!D10</f>
        <v>Chaque élément graphique texte porteur d’information, en l’absence d’un mécanisme de remplacement, doit, si possible être remplacé par du texte stylé. Cette règle est-elle respectée (hors cas particuliers) ?</v>
      </c>
      <c r="F11" s="100" t="s">
        <v>13</v>
      </c>
      <c r="G11" s="101"/>
      <c r="H11" s="99"/>
      <c r="I11" s="102"/>
      <c r="J11" s="103"/>
    </row>
    <row r="12" spans="1:11" ht="20">
      <c r="A12" s="96" t="str">
        <f>Critères!$A11</f>
        <v>Eléments graphiques</v>
      </c>
      <c r="B12" s="98">
        <v>9</v>
      </c>
      <c r="C12" s="98" t="str">
        <f>Critères!B11</f>
        <v>1.9</v>
      </c>
      <c r="D12" s="98" t="str">
        <f>Critères!C11</f>
        <v>AA</v>
      </c>
      <c r="E12" s="99" t="str">
        <f>Critères!D11</f>
        <v>Chaque élément graphique légendé est-il correctement restitué par les technologies d’assistance ?</v>
      </c>
      <c r="F12" s="100" t="s">
        <v>13</v>
      </c>
      <c r="G12" s="101"/>
      <c r="H12" s="99"/>
      <c r="I12" s="102"/>
      <c r="J12" s="103"/>
    </row>
    <row r="13" spans="1:11" ht="20">
      <c r="A13" s="96" t="str">
        <f>Critères!$A12</f>
        <v>Couleurs</v>
      </c>
      <c r="B13" s="98">
        <v>10</v>
      </c>
      <c r="C13" s="98" t="str">
        <f>Critères!B12</f>
        <v>2.1</v>
      </c>
      <c r="D13" s="98" t="str">
        <f>Critères!C12</f>
        <v>A</v>
      </c>
      <c r="E13" s="99" t="str">
        <f>Critères!D12</f>
        <v>Dans chaque écran, l’information ne doit pas être donnée uniquement par la couleur. Cette règle est-elle respectée ?</v>
      </c>
      <c r="F13" s="100" t="s">
        <v>13</v>
      </c>
      <c r="G13" s="101"/>
      <c r="H13" s="99"/>
      <c r="I13" s="102"/>
      <c r="J13" s="103"/>
    </row>
    <row r="14" spans="1:11" ht="30">
      <c r="A14" s="96" t="str">
        <f>Critères!$A13</f>
        <v>Couleurs</v>
      </c>
      <c r="B14" s="98">
        <v>11</v>
      </c>
      <c r="C14" s="98" t="str">
        <f>Critères!B13</f>
        <v>2.2</v>
      </c>
      <c r="D14" s="98" t="str">
        <f>Critères!C13</f>
        <v>AA</v>
      </c>
      <c r="E14" s="99" t="str">
        <f>Critères!D13</f>
        <v>Dans chaque écran, le contraste entre la couleur du texte et la couleur de son arrière-plan est-il suffisamment élevé (hors cas particuliers) ?</v>
      </c>
      <c r="F14" s="100" t="s">
        <v>13</v>
      </c>
      <c r="G14" s="101"/>
      <c r="H14" s="99"/>
      <c r="I14" s="102"/>
      <c r="J14" s="103"/>
    </row>
    <row r="15" spans="1:11" ht="30">
      <c r="A15" s="96" t="str">
        <f>Critères!$A14</f>
        <v>Couleurs</v>
      </c>
      <c r="B15" s="98">
        <v>12</v>
      </c>
      <c r="C15" s="98" t="str">
        <f>Critères!B14</f>
        <v>2.3</v>
      </c>
      <c r="D15" s="98" t="str">
        <f>Critères!C14</f>
        <v>AA</v>
      </c>
      <c r="E15" s="99" t="str">
        <f>Critères!D14</f>
        <v>Dans chaque écran, les couleurs utilisées dans les composants d’interface et les éléments graphiques porteurs d’informations sont-elles suffisamment contrastées (hors cas particuliers) ?</v>
      </c>
      <c r="F15" s="100" t="s">
        <v>13</v>
      </c>
      <c r="G15" s="101"/>
      <c r="H15" s="99"/>
      <c r="I15" s="102"/>
      <c r="J15" s="103"/>
    </row>
    <row r="16" spans="1:11" ht="30">
      <c r="A16" s="96" t="str">
        <f>Critères!$A15</f>
        <v>Couleurs</v>
      </c>
      <c r="B16" s="98">
        <v>13</v>
      </c>
      <c r="C16" s="98" t="str">
        <f>Critères!B15</f>
        <v>2.4</v>
      </c>
      <c r="D16" s="98" t="str">
        <f>Critères!C15</f>
        <v>AA</v>
      </c>
      <c r="E16" s="99" t="str">
        <f>Critères!D15</f>
        <v>Le rapport de contraste de chaque mécanisme de remplacement qui permet d’afficher l’écran avec un rapport de contraste conforme est-il suffisamment élevé ?</v>
      </c>
      <c r="F16" s="100" t="s">
        <v>13</v>
      </c>
      <c r="G16" s="101"/>
      <c r="H16" s="99"/>
      <c r="I16" s="102"/>
      <c r="J16" s="103"/>
    </row>
    <row r="17" spans="1:10" ht="30">
      <c r="A17" s="96" t="str">
        <f>Critères!$A16</f>
        <v>Multimédia</v>
      </c>
      <c r="B17" s="98">
        <v>14</v>
      </c>
      <c r="C17" s="98" t="str">
        <f>Critères!B16</f>
        <v>3.1</v>
      </c>
      <c r="D17" s="98" t="str">
        <f>Critères!C16</f>
        <v>A</v>
      </c>
      <c r="E17" s="99" t="str">
        <f>Critères!D16</f>
        <v>Chaque média temporel pré-enregistré seulement audio a-t-il, si nécessaire, une transcription textuelle adjacente clairement identifiable (hors cas particuliers) ?</v>
      </c>
      <c r="F17" s="100" t="s">
        <v>13</v>
      </c>
      <c r="G17" s="101"/>
      <c r="H17" s="99"/>
      <c r="I17" s="102"/>
      <c r="J17" s="103"/>
    </row>
    <row r="18" spans="1:10" ht="30">
      <c r="A18" s="96" t="str">
        <f>Critères!$A17</f>
        <v>Multimédia</v>
      </c>
      <c r="B18" s="98">
        <v>15</v>
      </c>
      <c r="C18" s="98" t="str">
        <f>Critères!B17</f>
        <v>3.2</v>
      </c>
      <c r="D18" s="98" t="str">
        <f>Critères!C17</f>
        <v>A</v>
      </c>
      <c r="E18" s="99" t="str">
        <f>Critères!D17</f>
        <v>Pour chaque média temporel pré-enregistré seulement audio ayant une transcription textuelle, celle-ci est-elle pertinente (hors cas particuliers) ?</v>
      </c>
      <c r="F18" s="100" t="s">
        <v>13</v>
      </c>
      <c r="G18" s="101"/>
      <c r="H18" s="99"/>
      <c r="I18" s="102"/>
      <c r="J18" s="103"/>
    </row>
    <row r="19" spans="1:10" ht="20">
      <c r="A19" s="96" t="str">
        <f>Critères!$A18</f>
        <v>Multimédia</v>
      </c>
      <c r="B19" s="98">
        <v>16</v>
      </c>
      <c r="C19" s="98" t="str">
        <f>Critères!B18</f>
        <v>3.3</v>
      </c>
      <c r="D19" s="98" t="str">
        <f>Critères!C18</f>
        <v>A</v>
      </c>
      <c r="E19" s="99" t="str">
        <f>Critères!D18</f>
        <v>Chaque média temporel pré-enregistré seulement vidéo a-t-il, si nécessaire, une alternative (hors cas particuliers) ?</v>
      </c>
      <c r="F19" s="100" t="s">
        <v>13</v>
      </c>
      <c r="G19" s="101"/>
      <c r="H19" s="99"/>
      <c r="I19" s="102"/>
      <c r="J19" s="103"/>
    </row>
    <row r="20" spans="1:10" ht="30">
      <c r="A20" s="96" t="str">
        <f>Critères!$A19</f>
        <v>Multimédia</v>
      </c>
      <c r="B20" s="98">
        <v>17</v>
      </c>
      <c r="C20" s="98" t="str">
        <f>Critères!B19</f>
        <v>3.4</v>
      </c>
      <c r="D20" s="98" t="str">
        <f>Critères!C19</f>
        <v>A</v>
      </c>
      <c r="E20" s="99" t="str">
        <f>Critères!D19</f>
        <v>Pour chaque média temporel pré-enregistré seulement vidéo ayant une alternative, celle-ci est-elle pertinente (hors cas particuliers) ?</v>
      </c>
      <c r="F20" s="100" t="s">
        <v>13</v>
      </c>
      <c r="G20" s="101"/>
      <c r="H20" s="99"/>
      <c r="I20" s="102"/>
      <c r="J20" s="103"/>
    </row>
    <row r="21" spans="1:10" ht="20">
      <c r="A21" s="96" t="str">
        <f>Critères!$A20</f>
        <v>Multimédia</v>
      </c>
      <c r="B21" s="98">
        <v>18</v>
      </c>
      <c r="C21" s="98" t="str">
        <f>Critères!B20</f>
        <v>3.5</v>
      </c>
      <c r="D21" s="98" t="str">
        <f>Critères!C20</f>
        <v>A</v>
      </c>
      <c r="E21" s="99" t="str">
        <f>Critères!D20</f>
        <v>Chaque média temporel synchronisé pré-enregistré a-t-il, si nécessaire, une alternative (hors cas particuliers) ?</v>
      </c>
      <c r="F21" s="100" t="s">
        <v>13</v>
      </c>
      <c r="G21" s="101"/>
      <c r="H21" s="99"/>
      <c r="I21" s="102"/>
      <c r="J21" s="103"/>
    </row>
    <row r="22" spans="1:10" ht="30">
      <c r="A22" s="96" t="str">
        <f>Critères!$A21</f>
        <v>Multimédia</v>
      </c>
      <c r="B22" s="98">
        <v>19</v>
      </c>
      <c r="C22" s="98" t="str">
        <f>Critères!B21</f>
        <v>3.6</v>
      </c>
      <c r="D22" s="98" t="str">
        <f>Critères!C21</f>
        <v>A</v>
      </c>
      <c r="E22" s="99" t="str">
        <f>Critères!D21</f>
        <v>Pour chaque média temporel synchronisé pré-enregistré ayant une alternative, celle-ci est-elle pertinente (hors cas particuliers) ?</v>
      </c>
      <c r="F22" s="100" t="s">
        <v>13</v>
      </c>
      <c r="G22" s="101"/>
      <c r="H22" s="99"/>
      <c r="I22" s="102"/>
      <c r="J22" s="103"/>
    </row>
    <row r="23" spans="1:10" ht="20">
      <c r="A23" s="96" t="str">
        <f>Critères!$A22</f>
        <v>Multimédia</v>
      </c>
      <c r="B23" s="98">
        <v>20</v>
      </c>
      <c r="C23" s="98" t="str">
        <f>Critères!B22</f>
        <v>3.7</v>
      </c>
      <c r="D23" s="98" t="str">
        <f>Critères!C22</f>
        <v>A</v>
      </c>
      <c r="E23" s="99" t="str">
        <f>Critères!D22</f>
        <v>Chaque média temporel synchronisé a-t-il, si nécessaire, des sous-titres synchronisés (hors cas particuliers) ?</v>
      </c>
      <c r="F23" s="100" t="s">
        <v>13</v>
      </c>
      <c r="G23" s="101"/>
      <c r="H23" s="99"/>
      <c r="I23" s="102"/>
      <c r="J23" s="103"/>
    </row>
    <row r="24" spans="1:10" ht="20">
      <c r="A24" s="96" t="str">
        <f>Critères!$A23</f>
        <v>Multimédia</v>
      </c>
      <c r="B24" s="98">
        <v>21</v>
      </c>
      <c r="C24" s="98" t="str">
        <f>Critères!B23</f>
        <v>3.8</v>
      </c>
      <c r="D24" s="98" t="str">
        <f>Critères!C23</f>
        <v>A</v>
      </c>
      <c r="E24" s="99" t="str">
        <f>Critères!D23</f>
        <v>Pour chaque média temporel synchronisé ayant des sous-titres synchronisés, ceux-ci sont-ils pertinents (hors cas particuliers) ?</v>
      </c>
      <c r="F24" s="100" t="s">
        <v>13</v>
      </c>
      <c r="G24" s="101"/>
      <c r="H24" s="99"/>
      <c r="I24" s="102"/>
      <c r="J24" s="103"/>
    </row>
    <row r="25" spans="1:10" ht="30">
      <c r="A25" s="96" t="str">
        <f>Critères!$A24</f>
        <v>Multimédia</v>
      </c>
      <c r="B25" s="98">
        <v>22</v>
      </c>
      <c r="C25" s="98" t="str">
        <f>Critères!B24</f>
        <v>3.9</v>
      </c>
      <c r="D25" s="98" t="str">
        <f>Critères!C24</f>
        <v>AA</v>
      </c>
      <c r="E25" s="99" t="str">
        <f>Critères!D24</f>
        <v>Chaque média temporel pré-enregistré (seulement vidéo ou synchronisé) a-t-il, si nécessaire, une audiodescription synchronisée (hors cas particuliers) ?</v>
      </c>
      <c r="F25" s="100" t="s">
        <v>13</v>
      </c>
      <c r="G25" s="101"/>
      <c r="H25" s="99"/>
      <c r="I25" s="102"/>
      <c r="J25" s="103"/>
    </row>
    <row r="26" spans="1:10" ht="30">
      <c r="A26" s="96" t="str">
        <f>Critères!$A25</f>
        <v>Multimédia</v>
      </c>
      <c r="B26" s="98">
        <v>23</v>
      </c>
      <c r="C26" s="98" t="str">
        <f>Critères!B25</f>
        <v>3.10</v>
      </c>
      <c r="D26" s="98" t="str">
        <f>Critères!C25</f>
        <v>AA</v>
      </c>
      <c r="E26" s="99" t="str">
        <f>Critères!D25</f>
        <v>Pour chaque média temporel pré-enregistré (seulement vidéo ou synchronisé) ayant une audiodescription synchronisée, celle-ci est-elle pertinente ?</v>
      </c>
      <c r="F26" s="100" t="s">
        <v>13</v>
      </c>
      <c r="G26" s="101"/>
      <c r="H26" s="99"/>
      <c r="I26" s="102"/>
      <c r="J26" s="103"/>
    </row>
    <row r="27" spans="1:10" ht="30">
      <c r="A27" s="96" t="str">
        <f>Critères!$A26</f>
        <v>Multimédia</v>
      </c>
      <c r="B27" s="98">
        <v>24</v>
      </c>
      <c r="C27" s="98" t="str">
        <f>Critères!B26</f>
        <v>3.11</v>
      </c>
      <c r="D27" s="98" t="str">
        <f>Critères!C26</f>
        <v>A</v>
      </c>
      <c r="E27" s="99" t="str">
        <f>Critères!D26</f>
        <v>Pour chaque média temporel pré-enregistré, le contenu textuel adjacent permet-il d’identifier clairement le média temporel (hors cas particuliers) ?</v>
      </c>
      <c r="F27" s="100" t="s">
        <v>13</v>
      </c>
      <c r="G27" s="101"/>
      <c r="H27" s="99"/>
      <c r="I27" s="102"/>
      <c r="J27" s="103"/>
    </row>
    <row r="28" spans="1:10" ht="20">
      <c r="A28" s="96" t="str">
        <f>Critères!$A27</f>
        <v>Multimédia</v>
      </c>
      <c r="B28" s="98">
        <v>25</v>
      </c>
      <c r="C28" s="98" t="str">
        <f>Critères!B27</f>
        <v>3.12</v>
      </c>
      <c r="D28" s="98" t="str">
        <f>Critères!C27</f>
        <v>A</v>
      </c>
      <c r="E28" s="99" t="str">
        <f>Critères!D27</f>
        <v>Chaque séquence sonore déclenchée automatiquement est-elle contrôlable par l’utilisateur ?</v>
      </c>
      <c r="F28" s="100" t="s">
        <v>13</v>
      </c>
      <c r="G28" s="101"/>
      <c r="H28" s="99"/>
      <c r="I28" s="102"/>
      <c r="J28" s="103"/>
    </row>
    <row r="29" spans="1:10" ht="20">
      <c r="A29" s="96" t="str">
        <f>Critères!$A28</f>
        <v>Multimédia</v>
      </c>
      <c r="B29" s="98">
        <v>26</v>
      </c>
      <c r="C29" s="98" t="str">
        <f>Critères!B28</f>
        <v>3.13</v>
      </c>
      <c r="D29" s="98" t="str">
        <f>Critères!C28</f>
        <v>A</v>
      </c>
      <c r="E29" s="99" t="str">
        <f>Critères!D28</f>
        <v>Chaque média temporel a-t-il, si nécessaire, les fonctionnalités de contrôle de sa consultation ?</v>
      </c>
      <c r="F29" s="100" t="s">
        <v>13</v>
      </c>
      <c r="G29" s="101"/>
      <c r="H29" s="99"/>
      <c r="I29" s="102"/>
      <c r="J29" s="103"/>
    </row>
    <row r="30" spans="1:10" ht="50">
      <c r="A30" s="96" t="str">
        <f>Critères!$A29</f>
        <v>Multimédia</v>
      </c>
      <c r="B30" s="98">
        <v>27</v>
      </c>
      <c r="C30" s="98" t="str">
        <f>Critères!B29</f>
        <v>3.14</v>
      </c>
      <c r="D30" s="98" t="str">
        <f>Critères!C29</f>
        <v>AA</v>
      </c>
      <c r="E30" s="99" t="str">
        <f>Critères!D29</f>
        <v>Pour chaque média temporel synchronisé pré-enregistré qui dispose d’une piste de sous-titres synchronisés ou d’une audiodescription, les fonctionnalités de contrôle de ces alternatives sont-elles présentées au même niveau que les fonctionnalités principales ?</v>
      </c>
      <c r="F30" s="100" t="s">
        <v>13</v>
      </c>
      <c r="G30" s="101"/>
      <c r="H30" s="99"/>
      <c r="I30" s="102"/>
      <c r="J30" s="103"/>
    </row>
    <row r="31" spans="1:10" ht="40">
      <c r="A31" s="96" t="str">
        <f>Critères!$A30</f>
        <v>Multimédia</v>
      </c>
      <c r="B31" s="98">
        <v>28</v>
      </c>
      <c r="C31" s="98" t="str">
        <f>Critères!B30</f>
        <v>3.15</v>
      </c>
      <c r="D31" s="98" t="str">
        <f>Critères!C30</f>
        <v>AA</v>
      </c>
      <c r="E31" s="99" t="str">
        <f>Critères!D30</f>
        <v>Pour chaque fonctionnalité qui transmet, convertit ou enregistre un média temporel synchronisé pré-enregistré qui possède une piste de sous-titres synchronisés, à l’issue du processus, les sous-titres sont-ils correctement conservés ?</v>
      </c>
      <c r="F31" s="100" t="s">
        <v>13</v>
      </c>
      <c r="G31" s="101"/>
      <c r="H31" s="99"/>
      <c r="I31" s="102"/>
      <c r="J31" s="103"/>
    </row>
    <row r="32" spans="1:10" ht="40">
      <c r="A32" s="96" t="str">
        <f>Critères!$A31</f>
        <v>Multimédia</v>
      </c>
      <c r="B32" s="98">
        <v>29</v>
      </c>
      <c r="C32" s="98" t="str">
        <f>Critères!B31</f>
        <v>3.16</v>
      </c>
      <c r="D32" s="98" t="str">
        <f>Critères!C31</f>
        <v>AA</v>
      </c>
      <c r="E32" s="99" t="str">
        <f>Critères!D31</f>
        <v>Pour chaque fonctionnalité qui transmet, convertit ou enregistre un média temporel synchronisé pré-enregistré avec une audiodescription synchronisée, à l’issue du processus, l’audiodescription est-elle correctement conservée ?</v>
      </c>
      <c r="F32" s="100" t="s">
        <v>13</v>
      </c>
      <c r="G32" s="101"/>
      <c r="H32" s="99"/>
      <c r="I32" s="102"/>
      <c r="J32" s="103"/>
    </row>
    <row r="33" spans="1:10" ht="30">
      <c r="A33" s="96" t="str">
        <f>Critères!$A32</f>
        <v>Multimédia</v>
      </c>
      <c r="B33" s="98">
        <v>30</v>
      </c>
      <c r="C33" s="98" t="str">
        <f>Critères!B32</f>
        <v>3.17</v>
      </c>
      <c r="D33" s="98" t="str">
        <f>Critères!C32</f>
        <v>AA</v>
      </c>
      <c r="E33" s="99" t="str">
        <f>Critères!D32</f>
        <v>Pour chaque média temporel pré-enregistré, la présentation des sous-titres est-elle contrôlable par l’utilisateur (hors cas particuliers) ?</v>
      </c>
      <c r="F33" s="100" t="s">
        <v>13</v>
      </c>
      <c r="G33" s="101"/>
      <c r="H33" s="99"/>
      <c r="I33" s="102"/>
      <c r="J33" s="103"/>
    </row>
    <row r="34" spans="1:10" ht="30">
      <c r="A34" s="96" t="str">
        <f>Critères!$A33</f>
        <v>Multimédia</v>
      </c>
      <c r="B34" s="98">
        <v>31</v>
      </c>
      <c r="C34" s="98" t="str">
        <f>Critères!B33</f>
        <v>3.18</v>
      </c>
      <c r="D34" s="98" t="str">
        <f>Critères!C33</f>
        <v>AA</v>
      </c>
      <c r="E34" s="99" t="str">
        <f>Critères!D33</f>
        <v>Pour chaque média temporel synchronisé pré-enregistré qui possède des sous-titres de traduction synchronisés, ceux-ci peuvent-ils être vocalisés (hors cas particuliers) ?</v>
      </c>
      <c r="F34" s="100" t="s">
        <v>13</v>
      </c>
      <c r="G34" s="101"/>
      <c r="H34" s="99"/>
      <c r="I34" s="102"/>
      <c r="J34" s="103"/>
    </row>
    <row r="35" spans="1:10">
      <c r="A35" s="96" t="str">
        <f>Critères!$A34</f>
        <v>Tableau</v>
      </c>
      <c r="B35" s="98">
        <v>32</v>
      </c>
      <c r="C35" s="98" t="str">
        <f>Critères!B34</f>
        <v>4.1</v>
      </c>
      <c r="D35" s="98" t="str">
        <f>Critères!C34</f>
        <v>A</v>
      </c>
      <c r="E35" s="99" t="str">
        <f>Critères!D34</f>
        <v>Chaque tableau de données complexe a-t-il un résumé ?</v>
      </c>
      <c r="F35" s="100" t="s">
        <v>13</v>
      </c>
      <c r="G35" s="101"/>
      <c r="H35" s="99"/>
      <c r="I35" s="102"/>
      <c r="J35" s="103"/>
    </row>
    <row r="36" spans="1:10" ht="20">
      <c r="A36" s="96" t="str">
        <f>Critères!$A35</f>
        <v>Tableau</v>
      </c>
      <c r="B36" s="98">
        <v>33</v>
      </c>
      <c r="C36" s="98" t="str">
        <f>Critères!B35</f>
        <v>4.2</v>
      </c>
      <c r="D36" s="98" t="str">
        <f>Critères!C35</f>
        <v>A</v>
      </c>
      <c r="E36" s="99" t="str">
        <f>Critères!D35</f>
        <v>Pour chaque tableau de données complexe ayant un résumé, celui-ci est-il pertinent ?</v>
      </c>
      <c r="F36" s="100" t="s">
        <v>13</v>
      </c>
      <c r="G36" s="101"/>
      <c r="H36" s="99"/>
      <c r="I36" s="102"/>
      <c r="J36" s="103"/>
    </row>
    <row r="37" spans="1:10">
      <c r="A37" s="96" t="str">
        <f>Critères!$A36</f>
        <v>Tableau</v>
      </c>
      <c r="B37" s="98">
        <v>34</v>
      </c>
      <c r="C37" s="98" t="str">
        <f>Critères!B36</f>
        <v>4.3</v>
      </c>
      <c r="D37" s="98" t="str">
        <f>Critères!C36</f>
        <v>A</v>
      </c>
      <c r="E37" s="99" t="str">
        <f>Critères!D36</f>
        <v>Chaque tableau de données a-t-il un titre ?</v>
      </c>
      <c r="F37" s="100" t="s">
        <v>13</v>
      </c>
      <c r="G37" s="101"/>
      <c r="H37" s="99"/>
      <c r="I37" s="102"/>
      <c r="J37" s="103"/>
    </row>
    <row r="38" spans="1:10" ht="20">
      <c r="A38" s="96" t="str">
        <f>Critères!$A37</f>
        <v>Tableau</v>
      </c>
      <c r="B38" s="98">
        <v>35</v>
      </c>
      <c r="C38" s="98" t="str">
        <f>Critères!B37</f>
        <v>4.4</v>
      </c>
      <c r="D38" s="98" t="str">
        <f>Critères!C37</f>
        <v>A</v>
      </c>
      <c r="E38" s="99" t="str">
        <f>Critères!D37</f>
        <v>Pour chaque tableau de données ayant un titre, celui-ci est-il pertinent ?</v>
      </c>
      <c r="F38" s="100" t="s">
        <v>13</v>
      </c>
      <c r="G38" s="101"/>
      <c r="H38" s="99"/>
      <c r="I38" s="102"/>
      <c r="J38" s="103"/>
    </row>
    <row r="39" spans="1:10" ht="20">
      <c r="A39" s="96" t="str">
        <f>Critères!$A38</f>
        <v>Tableau</v>
      </c>
      <c r="B39" s="98">
        <v>36</v>
      </c>
      <c r="C39" s="98" t="str">
        <f>Critères!B38</f>
        <v>4.5</v>
      </c>
      <c r="D39" s="98" t="str">
        <f>Critères!C38</f>
        <v>A</v>
      </c>
      <c r="E39" s="99" t="str">
        <f>Critères!D38</f>
        <v>Pour chaque tableau de données, les entêtes de lignes et de colonnes sont-ils correctement reliés aux cellules de données ?</v>
      </c>
      <c r="F39" s="100" t="s">
        <v>13</v>
      </c>
      <c r="G39" s="101"/>
      <c r="H39" s="99"/>
      <c r="I39" s="102"/>
      <c r="J39" s="103"/>
    </row>
    <row r="40" spans="1:10" ht="20">
      <c r="A40" s="96" t="str">
        <f>Critères!$A39</f>
        <v>Composants intéractifs</v>
      </c>
      <c r="B40" s="98">
        <v>37</v>
      </c>
      <c r="C40" s="98" t="str">
        <f>Critères!B39</f>
        <v>5.1</v>
      </c>
      <c r="D40" s="98" t="str">
        <f>Critères!C39</f>
        <v>A</v>
      </c>
      <c r="E40" s="99" t="str">
        <f>Critères!D39</f>
        <v>Chaque composant d’interface est-il, si nécessaire, compatible avec les technologies d’assistance (hors cas particuliers) ?</v>
      </c>
      <c r="F40" s="100" t="s">
        <v>13</v>
      </c>
      <c r="G40" s="101"/>
      <c r="H40" s="99"/>
      <c r="I40" s="102"/>
      <c r="J40" s="103"/>
    </row>
    <row r="41" spans="1:10" ht="20">
      <c r="A41" s="96" t="str">
        <f>Critères!$A40</f>
        <v>Composants intéractifs</v>
      </c>
      <c r="B41" s="98">
        <v>38</v>
      </c>
      <c r="C41" s="98" t="str">
        <f>Critères!B40</f>
        <v>5.2</v>
      </c>
      <c r="D41" s="98" t="str">
        <f>Critères!C40</f>
        <v>A</v>
      </c>
      <c r="E41" s="99" t="str">
        <f>Critères!D40</f>
        <v>Chaque composant d’interface est-il contrôlable par le clavier et tout dispositif de pointage (hors cas particuliers) ?</v>
      </c>
      <c r="F41" s="100" t="s">
        <v>13</v>
      </c>
      <c r="G41" s="101"/>
      <c r="H41" s="99"/>
      <c r="I41" s="102"/>
      <c r="J41" s="103"/>
    </row>
    <row r="42" spans="1:10" ht="20">
      <c r="A42" s="96" t="str">
        <f>Critères!$A41</f>
        <v>Composants intéractifs</v>
      </c>
      <c r="B42" s="98">
        <v>39</v>
      </c>
      <c r="C42" s="98" t="str">
        <f>Critères!B41</f>
        <v>5.3</v>
      </c>
      <c r="D42" s="98" t="str">
        <f>Critères!C41</f>
        <v>A</v>
      </c>
      <c r="E42" s="99" t="str">
        <f>Critères!D41</f>
        <v>Chaque changement de contexte respecte-t-il une de ces conditions ?</v>
      </c>
      <c r="F42" s="100" t="s">
        <v>13</v>
      </c>
      <c r="G42" s="101"/>
      <c r="H42" s="99"/>
      <c r="I42" s="102"/>
      <c r="J42" s="103"/>
    </row>
    <row r="43" spans="1:10" ht="20">
      <c r="A43" s="96" t="str">
        <f>Critères!$A42</f>
        <v>Composants intéractifs</v>
      </c>
      <c r="B43" s="98">
        <v>40</v>
      </c>
      <c r="C43" s="98" t="str">
        <f>Critères!B42</f>
        <v>5.4</v>
      </c>
      <c r="D43" s="98" t="str">
        <f>Critères!C42</f>
        <v>AA</v>
      </c>
      <c r="E43" s="99" t="str">
        <f>Critères!D42</f>
        <v>Dans chaque écran, les messages de statut sont-ils correctement restitués par les technologies d’assistance ?</v>
      </c>
      <c r="F43" s="100" t="s">
        <v>13</v>
      </c>
      <c r="G43" s="101"/>
      <c r="H43" s="99"/>
      <c r="I43" s="104"/>
      <c r="J43" s="103"/>
    </row>
    <row r="44" spans="1:10" ht="20">
      <c r="A44" s="96" t="str">
        <f>Critères!$A43</f>
        <v>Composants intéractifs</v>
      </c>
      <c r="B44" s="98">
        <v>41</v>
      </c>
      <c r="C44" s="98" t="str">
        <f>Critères!B43</f>
        <v>5.5</v>
      </c>
      <c r="D44" s="98" t="str">
        <f>Critères!C43</f>
        <v>A</v>
      </c>
      <c r="E44" s="99" t="str">
        <f>Critères!D43</f>
        <v>Chaque état d’un contrôle à bascule présenté à l’utilisateur est-il perceptible ?</v>
      </c>
      <c r="F44" s="100" t="s">
        <v>13</v>
      </c>
      <c r="G44" s="101"/>
      <c r="H44" s="99"/>
      <c r="I44" s="102"/>
      <c r="J44" s="103"/>
    </row>
    <row r="45" spans="1:10" ht="20">
      <c r="A45" s="96" t="str">
        <f>Critères!$A44</f>
        <v>Eléments obligatoires</v>
      </c>
      <c r="B45" s="98">
        <v>42</v>
      </c>
      <c r="C45" s="98" t="str">
        <f>Critères!B44</f>
        <v>6.1</v>
      </c>
      <c r="D45" s="98" t="str">
        <f>Critères!C44</f>
        <v>A</v>
      </c>
      <c r="E45" s="99" t="str">
        <f>Critères!D44</f>
        <v>Dans chaque écran, les textes sont-ils restitués par les technologies d’assistance dans la langue principale de l’écran ?</v>
      </c>
      <c r="F45" s="100" t="s">
        <v>13</v>
      </c>
      <c r="G45" s="101"/>
      <c r="H45" s="99"/>
      <c r="I45" s="102"/>
      <c r="J45" s="103"/>
    </row>
    <row r="46" spans="1:10" ht="30">
      <c r="A46" s="96" t="str">
        <f>Critères!$A45</f>
        <v>Eléments obligatoires</v>
      </c>
      <c r="B46" s="98">
        <v>43</v>
      </c>
      <c r="C46" s="98" t="str">
        <f>Critères!B45</f>
        <v>6.2</v>
      </c>
      <c r="D46" s="98" t="str">
        <f>Critères!C45</f>
        <v>A</v>
      </c>
      <c r="E46" s="99" t="str">
        <f>Critères!D45</f>
        <v>Dans chaque écran, les éléments de l’interface ne doivent pas être utilisés uniquement à des fins de présentation. Cette règle est-elle respectée ?</v>
      </c>
      <c r="F46" s="100" t="s">
        <v>13</v>
      </c>
      <c r="G46" s="101"/>
      <c r="H46" s="99"/>
      <c r="I46" s="102"/>
      <c r="J46" s="103"/>
    </row>
    <row r="47" spans="1:10" ht="20">
      <c r="A47" s="96" t="str">
        <f>Critères!$A46</f>
        <v>Structuration</v>
      </c>
      <c r="B47" s="98">
        <v>44</v>
      </c>
      <c r="C47" s="98" t="str">
        <f>Critères!B46</f>
        <v>7.1</v>
      </c>
      <c r="D47" s="98" t="str">
        <f>Critères!C46</f>
        <v>A</v>
      </c>
      <c r="E47" s="99" t="str">
        <f>Critères!D46</f>
        <v>Dans chaque écran, l’information est-elle structurée par l’utilisation appropriée de titres ?</v>
      </c>
      <c r="F47" s="100" t="s">
        <v>13</v>
      </c>
      <c r="G47" s="101"/>
      <c r="H47" s="99"/>
      <c r="I47" s="102"/>
      <c r="J47" s="103"/>
    </row>
    <row r="48" spans="1:10" ht="20">
      <c r="A48" s="96" t="str">
        <f>Critères!$A47</f>
        <v>Structuration</v>
      </c>
      <c r="B48" s="98">
        <v>45</v>
      </c>
      <c r="C48" s="98" t="str">
        <f>Critères!B47</f>
        <v>7.2</v>
      </c>
      <c r="D48" s="98" t="str">
        <f>Critères!C47</f>
        <v>A</v>
      </c>
      <c r="E48" s="99" t="str">
        <f>Critères!D47</f>
        <v>Dans chaque écran, chaque liste est-elle correctement structurée ?</v>
      </c>
      <c r="F48" s="100" t="s">
        <v>13</v>
      </c>
      <c r="G48" s="101"/>
      <c r="H48" s="99"/>
      <c r="I48" s="102"/>
      <c r="J48" s="103"/>
    </row>
    <row r="49" spans="1:10" ht="20">
      <c r="A49" s="96" t="str">
        <f>Critères!$A48</f>
        <v>Présentation</v>
      </c>
      <c r="B49" s="98">
        <v>46</v>
      </c>
      <c r="C49" s="98" t="str">
        <f>Critères!B48</f>
        <v>8.1</v>
      </c>
      <c r="D49" s="98" t="str">
        <f>Critères!C48</f>
        <v>A</v>
      </c>
      <c r="E49" s="99" t="str">
        <f>Critères!D48</f>
        <v>Dans chaque écran, le contenu visible porteur d’information est-il accessible aux technologies d’assistance ?</v>
      </c>
      <c r="F49" s="100" t="s">
        <v>13</v>
      </c>
      <c r="G49" s="101"/>
      <c r="H49" s="99"/>
      <c r="I49" s="102"/>
      <c r="J49" s="103"/>
    </row>
    <row r="50" spans="1:10" ht="20">
      <c r="A50" s="96" t="str">
        <f>Critères!$A49</f>
        <v>Présentation</v>
      </c>
      <c r="B50" s="98">
        <v>47</v>
      </c>
      <c r="C50" s="98" t="str">
        <f>Critères!B49</f>
        <v>8.2</v>
      </c>
      <c r="D50" s="98" t="str">
        <f>Critères!C49</f>
        <v>AA</v>
      </c>
      <c r="E50" s="99" t="str">
        <f>Critères!D49</f>
        <v>Dans chaque écran, l’utilisateur peut-il augmenter la taille des caractères de 200% au moins (hors cas particuliers) ?</v>
      </c>
      <c r="F50" s="100" t="s">
        <v>13</v>
      </c>
      <c r="G50" s="101"/>
      <c r="H50" s="99"/>
      <c r="I50" s="102"/>
      <c r="J50" s="103"/>
    </row>
    <row r="51" spans="1:10" ht="40">
      <c r="A51" s="96" t="str">
        <f>Critères!$A50</f>
        <v>Présentation</v>
      </c>
      <c r="B51" s="98">
        <v>48</v>
      </c>
      <c r="C51" s="98" t="str">
        <f>Critères!B50</f>
        <v>8.3</v>
      </c>
      <c r="D51" s="98" t="str">
        <f>Critères!C50</f>
        <v>A</v>
      </c>
      <c r="E51" s="99" t="str">
        <f>Critères!D50</f>
        <v>Dans chaque écran, chaque composant en environnement de texte dont la nature n’est pas évidente a-t-il un rapport de contraste supérieur ou égal à 3:1 par rapport au texte environnant ?</v>
      </c>
      <c r="F51" s="100" t="s">
        <v>13</v>
      </c>
      <c r="G51" s="101"/>
      <c r="H51" s="99"/>
      <c r="I51" s="102"/>
      <c r="J51" s="103"/>
    </row>
    <row r="52" spans="1:10" ht="40">
      <c r="A52" s="96" t="str">
        <f>Critères!$A51</f>
        <v>Présentation</v>
      </c>
      <c r="B52" s="98">
        <v>49</v>
      </c>
      <c r="C52" s="98" t="str">
        <f>Critères!B51</f>
        <v>8.4</v>
      </c>
      <c r="D52" s="98" t="str">
        <f>Critères!C51</f>
        <v>A</v>
      </c>
      <c r="E52" s="99" t="str">
        <f>Critères!D51</f>
        <v>Dans chaque écran, pour chaque composant en environnement de texte dont la nature n’est pas évidente, une indication autre que la couleur permet-elle de signaler la prise de focus et le survol à la souris ?</v>
      </c>
      <c r="F52" s="100" t="s">
        <v>13</v>
      </c>
      <c r="G52" s="101"/>
      <c r="H52" s="99"/>
      <c r="I52" s="102"/>
      <c r="J52" s="103"/>
    </row>
    <row r="53" spans="1:10" ht="20">
      <c r="A53" s="96" t="str">
        <f>Critères!$A52</f>
        <v>Présentation</v>
      </c>
      <c r="B53" s="98">
        <v>50</v>
      </c>
      <c r="C53" s="98" t="str">
        <f>Critères!B52</f>
        <v>8.5</v>
      </c>
      <c r="D53" s="98" t="str">
        <f>Critères!C52</f>
        <v>A</v>
      </c>
      <c r="E53" s="99" t="str">
        <f>Critères!D52</f>
        <v>Dans chaque écran, pour chaque élément recevant le focus, la prise de focus est-elle visible ?</v>
      </c>
      <c r="F53" s="100" t="s">
        <v>13</v>
      </c>
      <c r="G53" s="101"/>
      <c r="H53" s="99"/>
      <c r="I53" s="102"/>
      <c r="J53" s="103"/>
    </row>
    <row r="54" spans="1:10" ht="30">
      <c r="A54" s="96" t="str">
        <f>Critères!$A53</f>
        <v>Présentation</v>
      </c>
      <c r="B54" s="98">
        <v>51</v>
      </c>
      <c r="C54" s="98" t="str">
        <f>Critères!B53</f>
        <v>8.6</v>
      </c>
      <c r="D54" s="98" t="str">
        <f>Critères!C53</f>
        <v>A</v>
      </c>
      <c r="E54" s="99" t="str">
        <f>Critères!D53</f>
        <v>Dans chaque écran, l’information ne doit pas être donnée uniquement par la forme, taille ou position. Cette règle est-elle respectée ?</v>
      </c>
      <c r="F54" s="100" t="s">
        <v>13</v>
      </c>
      <c r="G54" s="101"/>
      <c r="H54" s="99"/>
      <c r="I54" s="102"/>
      <c r="J54" s="103"/>
    </row>
    <row r="55" spans="1:10" ht="30">
      <c r="A55" s="96" t="str">
        <f>Critères!$A54</f>
        <v>Présentation</v>
      </c>
      <c r="B55" s="98">
        <v>52</v>
      </c>
      <c r="C55" s="98" t="str">
        <f>Critères!B54</f>
        <v>8.7</v>
      </c>
      <c r="D55" s="98" t="str">
        <f>Critères!C54</f>
        <v>AA</v>
      </c>
      <c r="E55" s="99" t="str">
        <f>Critères!D54</f>
        <v>Dans chaque écran, les contenus additionnels apparaissant à la prise de focus ou au survol d’un composant d’interface sont-ils contrôlables par l’utilisateur (hors cas particuliers) ?</v>
      </c>
      <c r="F55" s="100" t="s">
        <v>13</v>
      </c>
      <c r="G55" s="101"/>
      <c r="H55" s="99"/>
      <c r="I55" s="102"/>
      <c r="J55" s="103"/>
    </row>
    <row r="56" spans="1:10">
      <c r="A56" s="96" t="str">
        <f>Critères!$A55</f>
        <v>Formulaires</v>
      </c>
      <c r="B56" s="98">
        <v>53</v>
      </c>
      <c r="C56" s="98" t="str">
        <f>Critères!B55</f>
        <v>9.1</v>
      </c>
      <c r="D56" s="98" t="str">
        <f>Critères!C55</f>
        <v>A</v>
      </c>
      <c r="E56" s="99" t="str">
        <f>Critères!D55</f>
        <v>Chaque champ de formulaire a-t-il une étiquette visible ?</v>
      </c>
      <c r="F56" s="100" t="s">
        <v>13</v>
      </c>
      <c r="G56" s="101"/>
      <c r="H56" s="99"/>
      <c r="I56" s="102"/>
      <c r="J56" s="103"/>
    </row>
    <row r="57" spans="1:10" ht="20">
      <c r="A57" s="96" t="str">
        <f>Critères!$A56</f>
        <v>Formulaires</v>
      </c>
      <c r="B57" s="98">
        <v>54</v>
      </c>
      <c r="C57" s="98" t="str">
        <f>Critères!B56</f>
        <v>9.2</v>
      </c>
      <c r="D57" s="98" t="str">
        <f>Critères!C56</f>
        <v>A</v>
      </c>
      <c r="E57" s="99" t="str">
        <f>Critères!D56</f>
        <v>Chaque champ de formulaire a-t-il une étiquette accessible aux technologies d’assistance ?</v>
      </c>
      <c r="F57" s="100" t="s">
        <v>13</v>
      </c>
      <c r="G57" s="101"/>
      <c r="H57" s="99"/>
      <c r="I57" s="102"/>
      <c r="J57" s="103"/>
    </row>
    <row r="58" spans="1:10" ht="20">
      <c r="A58" s="96" t="str">
        <f>Critères!$A57</f>
        <v>Formulaires</v>
      </c>
      <c r="B58" s="98">
        <v>55</v>
      </c>
      <c r="C58" s="98" t="str">
        <f>Critères!B57</f>
        <v>9.3</v>
      </c>
      <c r="D58" s="98" t="str">
        <f>Critères!C57</f>
        <v>A</v>
      </c>
      <c r="E58" s="99" t="str">
        <f>Critères!D57</f>
        <v>Chaque étiquette associée à un champ de formulaire est-elle pertinente ?</v>
      </c>
      <c r="F58" s="100" t="s">
        <v>13</v>
      </c>
      <c r="G58" s="101"/>
      <c r="H58" s="99"/>
      <c r="I58" s="102"/>
      <c r="J58" s="103"/>
    </row>
    <row r="59" spans="1:10" ht="20">
      <c r="A59" s="96" t="str">
        <f>Critères!$A58</f>
        <v>Formulaires</v>
      </c>
      <c r="B59" s="98">
        <v>56</v>
      </c>
      <c r="C59" s="98" t="str">
        <f>Critères!B58</f>
        <v>9.4</v>
      </c>
      <c r="D59" s="98" t="str">
        <f>Critères!C58</f>
        <v>A</v>
      </c>
      <c r="E59" s="99" t="str">
        <f>Critères!D58</f>
        <v>Chaque étiquette de champ et son champ associé sont-ils accolés ?</v>
      </c>
      <c r="F59" s="100" t="s">
        <v>13</v>
      </c>
      <c r="G59" s="101"/>
      <c r="H59" s="99"/>
      <c r="I59" s="102"/>
      <c r="J59" s="103"/>
    </row>
    <row r="60" spans="1:10" ht="20">
      <c r="A60" s="96" t="str">
        <f>Critères!$A59</f>
        <v>Formulaires</v>
      </c>
      <c r="B60" s="98">
        <v>57</v>
      </c>
      <c r="C60" s="98" t="str">
        <f>Critères!B59</f>
        <v>9.5</v>
      </c>
      <c r="D60" s="98" t="str">
        <f>Critères!C59</f>
        <v>A</v>
      </c>
      <c r="E60" s="99" t="str">
        <f>Critères!D59</f>
        <v>Dans chaque formulaire, l’intitulé de chaque bouton est-il pertinent ?</v>
      </c>
      <c r="F60" s="100" t="s">
        <v>13</v>
      </c>
      <c r="G60" s="101"/>
      <c r="H60" s="99"/>
      <c r="I60" s="102"/>
      <c r="J60" s="103"/>
    </row>
    <row r="61" spans="1:10" ht="20">
      <c r="A61" s="96" t="str">
        <f>Critères!$A60</f>
        <v>Formulaires</v>
      </c>
      <c r="B61" s="98">
        <v>58</v>
      </c>
      <c r="C61" s="98" t="str">
        <f>Critères!B60</f>
        <v>9.6</v>
      </c>
      <c r="D61" s="98" t="str">
        <f>Critères!C60</f>
        <v>A</v>
      </c>
      <c r="E61" s="99" t="str">
        <f>Critères!D60</f>
        <v>Dans chaque formulaire, les champs de même nature sont-ils identifiés, si nécessaire ?</v>
      </c>
      <c r="F61" s="100" t="s">
        <v>13</v>
      </c>
      <c r="G61" s="101"/>
      <c r="H61" s="99"/>
      <c r="I61" s="102"/>
      <c r="J61" s="103"/>
    </row>
    <row r="62" spans="1:10" ht="20">
      <c r="A62" s="96" t="str">
        <f>Critères!$A61</f>
        <v>Formulaires</v>
      </c>
      <c r="B62" s="98">
        <v>59</v>
      </c>
      <c r="C62" s="98" t="str">
        <f>Critères!B61</f>
        <v>9.7</v>
      </c>
      <c r="D62" s="98" t="str">
        <f>Critères!C61</f>
        <v>A</v>
      </c>
      <c r="E62" s="99" t="str">
        <f>Critères!D61</f>
        <v>Les champs de formulaire obligatoires sont-ils correctement identifiés (hors cas particuliers) ?</v>
      </c>
      <c r="F62" s="100" t="s">
        <v>13</v>
      </c>
      <c r="G62" s="101"/>
      <c r="H62" s="99"/>
      <c r="I62" s="102"/>
      <c r="J62" s="103"/>
    </row>
    <row r="63" spans="1:10" ht="30">
      <c r="A63" s="96" t="str">
        <f>Critères!$A62</f>
        <v>Formulaires</v>
      </c>
      <c r="B63" s="98">
        <v>60</v>
      </c>
      <c r="C63" s="98" t="str">
        <f>Critères!B62</f>
        <v>9.8</v>
      </c>
      <c r="D63" s="98" t="str">
        <f>Critères!C62</f>
        <v>A</v>
      </c>
      <c r="E63" s="99" t="str">
        <f>Critères!D62</f>
        <v>Pour chaque champ de formulaire qui attend un type de données et/ou un format spécifique, l’information correspondante est-elle disponible ?</v>
      </c>
      <c r="F63" s="100" t="s">
        <v>13</v>
      </c>
      <c r="G63" s="101"/>
      <c r="H63" s="99"/>
      <c r="I63" s="102"/>
      <c r="J63" s="103"/>
    </row>
    <row r="64" spans="1:10" ht="20">
      <c r="A64" s="96" t="str">
        <f>Critères!$A63</f>
        <v>Formulaires</v>
      </c>
      <c r="B64" s="98">
        <v>61</v>
      </c>
      <c r="C64" s="98" t="str">
        <f>Critères!B63</f>
        <v>9.9</v>
      </c>
      <c r="D64" s="98" t="str">
        <f>Critères!C63</f>
        <v>A</v>
      </c>
      <c r="E64" s="99" t="str">
        <f>Critères!D63</f>
        <v>Dans chaque formulaire, les erreurs de saisie sont-elles accessibles ?</v>
      </c>
      <c r="F64" s="100" t="s">
        <v>13</v>
      </c>
      <c r="G64" s="101"/>
      <c r="H64" s="99"/>
      <c r="I64" s="102"/>
      <c r="J64" s="103"/>
    </row>
    <row r="65" spans="1:10" ht="30">
      <c r="A65" s="96" t="str">
        <f>Critères!$A64</f>
        <v>Formulaires</v>
      </c>
      <c r="B65" s="98">
        <v>62</v>
      </c>
      <c r="C65" s="98" t="str">
        <f>Critères!B64</f>
        <v>9.10</v>
      </c>
      <c r="D65" s="98" t="str">
        <f>Critères!C64</f>
        <v>AA</v>
      </c>
      <c r="E65" s="99" t="str">
        <f>Critères!D64</f>
        <v>Dans chaque formulaire, le contrôle de saisie est-il accompagné, si nécessaire, de suggestions des types, formats de données ou valeurs attendus ?</v>
      </c>
      <c r="F65" s="100" t="s">
        <v>13</v>
      </c>
      <c r="G65" s="101"/>
      <c r="H65" s="99"/>
      <c r="I65" s="102"/>
      <c r="J65" s="103"/>
    </row>
    <row r="66" spans="1:10" ht="50">
      <c r="A66" s="96" t="str">
        <f>Critères!$A65</f>
        <v>Formulaires</v>
      </c>
      <c r="B66" s="98">
        <v>63</v>
      </c>
      <c r="C66" s="98" t="str">
        <f>Critères!B65</f>
        <v>9.11</v>
      </c>
      <c r="D66" s="98" t="str">
        <f>Critères!C65</f>
        <v>AA</v>
      </c>
      <c r="E66" s="99" t="str">
        <f>Critères!D65</f>
        <v>Pour chaque formulaire qui modifie ou supprime des données, ou qui transmet des réponses à un test ou à un examen, ou dont la validation a des conséquences financières ou juridiques, les données saisies peuvent-elles être modifiées, mises à jour ou récupérées par l’utilisateur ?</v>
      </c>
      <c r="F66" s="100" t="s">
        <v>13</v>
      </c>
      <c r="G66" s="101"/>
      <c r="H66" s="99"/>
      <c r="I66" s="102"/>
      <c r="J66" s="103"/>
    </row>
    <row r="67" spans="1:10" ht="20">
      <c r="A67" s="96" t="str">
        <f>Critères!$A66</f>
        <v>Formulaires</v>
      </c>
      <c r="B67" s="98">
        <v>64</v>
      </c>
      <c r="C67" s="98" t="str">
        <f>Critères!B66</f>
        <v>9.12</v>
      </c>
      <c r="D67" s="98" t="str">
        <f>Critères!C66</f>
        <v>AA</v>
      </c>
      <c r="E67" s="99" t="str">
        <f>Critères!D66</f>
        <v>Pour chaque champ qui attend une donnée personnelle de l’utilisateur, la saisie est-elle facilitée ?</v>
      </c>
      <c r="F67" s="100" t="s">
        <v>13</v>
      </c>
      <c r="G67" s="101"/>
      <c r="H67" s="99"/>
      <c r="I67" s="102"/>
      <c r="J67" s="103"/>
    </row>
    <row r="68" spans="1:10" ht="20">
      <c r="A68" s="96" t="str">
        <f>Critères!$A67</f>
        <v>Navigation</v>
      </c>
      <c r="B68" s="98">
        <v>65</v>
      </c>
      <c r="C68" s="98" t="str">
        <f>Critères!B67</f>
        <v>10.1</v>
      </c>
      <c r="D68" s="98" t="str">
        <f>Critères!C67</f>
        <v>A</v>
      </c>
      <c r="E68" s="99" t="str">
        <f>Critères!D67</f>
        <v>Dans chaque écran, l’ordre de tabulation au clavier est-il cohérent ?</v>
      </c>
      <c r="F68" s="100" t="s">
        <v>13</v>
      </c>
      <c r="G68" s="101"/>
      <c r="H68" s="99"/>
      <c r="I68" s="102"/>
      <c r="J68" s="103"/>
    </row>
    <row r="69" spans="1:10" ht="20">
      <c r="A69" s="96" t="str">
        <f>Critères!$A68</f>
        <v>Navigation</v>
      </c>
      <c r="B69" s="98">
        <v>66</v>
      </c>
      <c r="C69" s="98" t="str">
        <f>Critères!B68</f>
        <v>10.2</v>
      </c>
      <c r="D69" s="98" t="str">
        <f>Critères!C68</f>
        <v>A</v>
      </c>
      <c r="E69" s="99" t="str">
        <f>Critères!D68</f>
        <v>Dans chaque écran, l’ordre de restitution par les technologies d’assistance est-il cohérent ?</v>
      </c>
      <c r="F69" s="100" t="s">
        <v>13</v>
      </c>
      <c r="G69" s="101"/>
      <c r="H69" s="99"/>
      <c r="I69" s="102"/>
      <c r="J69" s="103"/>
    </row>
    <row r="70" spans="1:10" ht="20">
      <c r="A70" s="96" t="str">
        <f>Critères!$A69</f>
        <v>Navigation</v>
      </c>
      <c r="B70" s="98">
        <v>67</v>
      </c>
      <c r="C70" s="98" t="str">
        <f>Critères!B69</f>
        <v>10.3</v>
      </c>
      <c r="D70" s="98" t="str">
        <f>Critères!C69</f>
        <v>A</v>
      </c>
      <c r="E70" s="99" t="str">
        <f>Critères!D69</f>
        <v>Dans chaque écran, la navigation ne doit pas contenir de piège au clavier. Cette règle est-elle respectée ?</v>
      </c>
      <c r="F70" s="100" t="s">
        <v>13</v>
      </c>
      <c r="G70" s="101"/>
      <c r="H70" s="99"/>
      <c r="I70" s="102"/>
      <c r="J70" s="103"/>
    </row>
    <row r="71" spans="1:10" ht="30">
      <c r="A71" s="96" t="str">
        <f>Critères!$A70</f>
        <v>Navigation</v>
      </c>
      <c r="B71" s="98">
        <v>68</v>
      </c>
      <c r="C71" s="98" t="str">
        <f>Critères!B70</f>
        <v>10.4</v>
      </c>
      <c r="D71" s="98" t="str">
        <f>Critères!C70</f>
        <v>A</v>
      </c>
      <c r="E71" s="99" t="str">
        <f>Critères!D70</f>
        <v>Dans chaque écran, les raccourcis clavier n’utilisant qu’une seule touche (lettre minuscule ou majuscule, ponctuation, chiffre ou symbole) sont-ils contrôlables par l’utilisateur ?</v>
      </c>
      <c r="F71" s="100" t="s">
        <v>13</v>
      </c>
      <c r="G71" s="101"/>
      <c r="H71" s="99"/>
      <c r="I71" s="102"/>
      <c r="J71" s="103"/>
    </row>
    <row r="72" spans="1:10" ht="20">
      <c r="A72" s="96" t="str">
        <f>Critères!$A71</f>
        <v>Consultation</v>
      </c>
      <c r="B72" s="98">
        <v>69</v>
      </c>
      <c r="C72" s="98" t="str">
        <f>Critères!B71</f>
        <v>11.1</v>
      </c>
      <c r="D72" s="98" t="str">
        <f>Critères!C71</f>
        <v>A</v>
      </c>
      <c r="E72" s="99" t="str">
        <f>Critères!D71</f>
        <v>Pour chaque écran, l’utilisateur a-t-il le contrôle de chaque limite de temps modifiant le contenu (hors cas particuliers) ?</v>
      </c>
      <c r="F72" s="100" t="s">
        <v>13</v>
      </c>
      <c r="G72" s="101"/>
      <c r="H72" s="99"/>
      <c r="I72" s="102"/>
      <c r="J72" s="103"/>
    </row>
    <row r="73" spans="1:10" ht="20">
      <c r="A73" s="96" t="str">
        <f>Critères!$A72</f>
        <v>Consultation</v>
      </c>
      <c r="B73" s="98">
        <v>70</v>
      </c>
      <c r="C73" s="98" t="str">
        <f>Critères!B72</f>
        <v>11.2</v>
      </c>
      <c r="D73" s="98" t="str">
        <f>Critères!C72</f>
        <v>A</v>
      </c>
      <c r="E73" s="99" t="str">
        <f>Critères!D72</f>
        <v>Pour chaque écran, chaque procédé limitant le temps d’une session peut-il être arrêté ou supprimé (hors cas particuliers) ?</v>
      </c>
      <c r="F73" s="100" t="s">
        <v>13</v>
      </c>
      <c r="G73" s="101"/>
      <c r="H73" s="99"/>
      <c r="I73" s="102"/>
      <c r="J73" s="103"/>
    </row>
    <row r="74" spans="1:10" ht="30">
      <c r="A74" s="96" t="str">
        <f>Critères!$A73</f>
        <v>Consultation</v>
      </c>
      <c r="B74" s="98">
        <v>71</v>
      </c>
      <c r="C74" s="98" t="str">
        <f>Critères!B73</f>
        <v>11.3</v>
      </c>
      <c r="D74" s="98" t="str">
        <f>Critères!C73</f>
        <v>A</v>
      </c>
      <c r="E74" s="99" t="str">
        <f>Critères!D73</f>
        <v>Dans chaque écran, chaque document bureautique en téléchargement possède-t-il, si nécessaire, une version accessible (hors cas particuliers) ?</v>
      </c>
      <c r="F74" s="100" t="s">
        <v>13</v>
      </c>
      <c r="G74" s="101"/>
      <c r="H74" s="99"/>
      <c r="I74" s="102"/>
      <c r="J74" s="103"/>
    </row>
    <row r="75" spans="1:10" ht="30">
      <c r="A75" s="96" t="str">
        <f>Critères!$A74</f>
        <v>Consultation</v>
      </c>
      <c r="B75" s="98">
        <v>72</v>
      </c>
      <c r="C75" s="98" t="str">
        <f>Critères!B74</f>
        <v>11.4</v>
      </c>
      <c r="D75" s="98" t="str">
        <f>Critères!C74</f>
        <v>A</v>
      </c>
      <c r="E75" s="99" t="str">
        <f>Critères!D74</f>
        <v>Pour chaque document bureautique ayant une version accessible, cette version offre-t-elle la même information (hors cas particuliers) ?</v>
      </c>
      <c r="F75" s="100" t="s">
        <v>13</v>
      </c>
      <c r="G75" s="101"/>
      <c r="H75" s="99"/>
      <c r="I75" s="102"/>
      <c r="J75" s="103"/>
    </row>
    <row r="76" spans="1:10" ht="20">
      <c r="A76" s="96" t="str">
        <f>Critères!$A75</f>
        <v>Consultation</v>
      </c>
      <c r="B76" s="98">
        <v>73</v>
      </c>
      <c r="C76" s="98" t="str">
        <f>Critères!B75</f>
        <v>11.5</v>
      </c>
      <c r="D76" s="98" t="str">
        <f>Critères!C75</f>
        <v>A</v>
      </c>
      <c r="E76" s="99" t="str">
        <f>Critères!D75</f>
        <v>Dans chaque écran, chaque contenu cryptique (art ASCII, émoticon, syntaxe cryptique) a-t-il une alternative ?</v>
      </c>
      <c r="F76" s="100" t="s">
        <v>13</v>
      </c>
      <c r="G76" s="101"/>
      <c r="H76" s="99"/>
      <c r="I76" s="102"/>
      <c r="J76" s="103"/>
    </row>
    <row r="77" spans="1:10" ht="30">
      <c r="A77" s="96" t="str">
        <f>Critères!$A76</f>
        <v>Consultation</v>
      </c>
      <c r="B77" s="98">
        <v>74</v>
      </c>
      <c r="C77" s="98" t="str">
        <f>Critères!B76</f>
        <v>11.6</v>
      </c>
      <c r="D77" s="98" t="str">
        <f>Critères!C76</f>
        <v>A</v>
      </c>
      <c r="E77" s="99" t="str">
        <f>Critères!D76</f>
        <v>Dans chaque écran, pour chaque contenu cryptique (art ASCII, émoticône, syntaxe cryptique) ayant une alternative, cette alternative est-elle pertinente ?</v>
      </c>
      <c r="F77" s="100" t="s">
        <v>13</v>
      </c>
      <c r="G77" s="101"/>
      <c r="H77" s="99"/>
      <c r="I77" s="102"/>
      <c r="J77" s="103"/>
    </row>
    <row r="78" spans="1:10" ht="20">
      <c r="A78" s="96" t="str">
        <f>Critères!$A77</f>
        <v>Consultation</v>
      </c>
      <c r="B78" s="98">
        <v>75</v>
      </c>
      <c r="C78" s="98" t="str">
        <f>Critères!B77</f>
        <v>11.7</v>
      </c>
      <c r="D78" s="98" t="str">
        <f>Critères!C77</f>
        <v>A</v>
      </c>
      <c r="E78" s="99" t="str">
        <f>Critères!D77</f>
        <v>Dans chaque écran, les changements brusques de luminosité ou les effets de flash sont-ils correctement utilisés ?</v>
      </c>
      <c r="F78" s="100" t="s">
        <v>13</v>
      </c>
      <c r="G78" s="101"/>
      <c r="H78" s="99"/>
      <c r="I78" s="102"/>
      <c r="J78" s="103"/>
    </row>
    <row r="79" spans="1:10" ht="20">
      <c r="A79" s="96" t="str">
        <f>Critères!$A78</f>
        <v>Consultation</v>
      </c>
      <c r="B79" s="98">
        <v>76</v>
      </c>
      <c r="C79" s="98" t="str">
        <f>Critères!B78</f>
        <v>11.8</v>
      </c>
      <c r="D79" s="98" t="str">
        <f>Critères!C78</f>
        <v>A</v>
      </c>
      <c r="E79" s="99" t="str">
        <f>Critères!D78</f>
        <v>Dans chaque écran, chaque contenu en mouvement ou clignotant est-il contrôlable par l’utilisateur ?</v>
      </c>
      <c r="F79" s="100" t="s">
        <v>13</v>
      </c>
      <c r="G79" s="101"/>
      <c r="H79" s="99"/>
      <c r="I79" s="102"/>
      <c r="J79" s="103"/>
    </row>
    <row r="80" spans="1:10" ht="30">
      <c r="A80" s="96" t="str">
        <f>Critères!$A79</f>
        <v>Consultation</v>
      </c>
      <c r="B80" s="98">
        <v>77</v>
      </c>
      <c r="C80" s="98" t="str">
        <f>Critères!B79</f>
        <v>11.9</v>
      </c>
      <c r="D80" s="98" t="str">
        <f>Critères!C79</f>
        <v>AA</v>
      </c>
      <c r="E80" s="99" t="str">
        <f>Critères!D79</f>
        <v>Dans chaque écran, le contenu proposé est-il consultable quelle que soit l’orientation de l’écran (portrait ou paysage) (hors cas particuliers) ?</v>
      </c>
      <c r="F80" s="100" t="s">
        <v>13</v>
      </c>
      <c r="G80" s="101"/>
      <c r="H80" s="99"/>
      <c r="I80" s="102"/>
      <c r="J80" s="103"/>
    </row>
    <row r="81" spans="1:10" ht="30">
      <c r="A81" s="96" t="str">
        <f>Critères!$A80</f>
        <v>Consultation</v>
      </c>
      <c r="B81" s="98">
        <v>78</v>
      </c>
      <c r="C81" s="98" t="str">
        <f>Critères!B80</f>
        <v>11.10</v>
      </c>
      <c r="D81" s="98" t="str">
        <f>Critères!C80</f>
        <v>A</v>
      </c>
      <c r="E81" s="99" t="str">
        <f>Critères!D80</f>
        <v>Dans chaque écran, les fonctionnalités activables au moyen d’un geste complexe sont-elles activables au moyen d’un geste simple (hors cas particuliers) ?</v>
      </c>
      <c r="F81" s="100" t="s">
        <v>13</v>
      </c>
      <c r="G81" s="101"/>
      <c r="H81" s="99"/>
      <c r="I81" s="102"/>
      <c r="J81" s="103"/>
    </row>
    <row r="82" spans="1:10" ht="40">
      <c r="A82" s="96" t="str">
        <f>Critères!$A81</f>
        <v>Consultation</v>
      </c>
      <c r="B82" s="98">
        <v>79</v>
      </c>
      <c r="C82" s="98" t="str">
        <f>Critères!B81</f>
        <v>11.11</v>
      </c>
      <c r="D82" s="98" t="str">
        <f>Critères!C81</f>
        <v>A</v>
      </c>
      <c r="E82" s="99" t="str">
        <f>Critères!D81</f>
        <v>Dans chaque écran, les fonctionnalités activables par la réalisation d’actions simultanées sont-elles activables au moyen d’une action unique. Cette règle est-elle respectée (hors cas particuliers) ?</v>
      </c>
      <c r="F82" s="100" t="s">
        <v>13</v>
      </c>
      <c r="G82" s="101"/>
      <c r="H82" s="99"/>
      <c r="I82" s="102"/>
      <c r="J82" s="103"/>
    </row>
    <row r="83" spans="1:10" ht="30">
      <c r="A83" s="96" t="str">
        <f>Critères!$A82</f>
        <v>Consultation</v>
      </c>
      <c r="B83" s="98">
        <v>80</v>
      </c>
      <c r="C83" s="98" t="str">
        <f>Critères!B82</f>
        <v>11.12</v>
      </c>
      <c r="D83" s="98" t="str">
        <f>Critères!C82</f>
        <v>A</v>
      </c>
      <c r="E83" s="99" t="str">
        <f>Critères!D82</f>
        <v>Dans chaque écran, les actions déclenchées au moyen d’un dispositif de pointage sur un point unique de l’écran peuvent-elles faire l’objet d’une annulation (hors cas particuliers) ?</v>
      </c>
      <c r="F83" s="100" t="s">
        <v>13</v>
      </c>
      <c r="G83" s="101"/>
      <c r="H83" s="99"/>
      <c r="I83" s="102"/>
      <c r="J83" s="103"/>
    </row>
    <row r="84" spans="1:10" ht="30">
      <c r="A84" s="96" t="str">
        <f>Critères!$A83</f>
        <v>Consultation</v>
      </c>
      <c r="B84" s="98">
        <v>81</v>
      </c>
      <c r="C84" s="98" t="str">
        <f>Critères!B83</f>
        <v>11.13</v>
      </c>
      <c r="D84" s="98" t="str">
        <f>Critères!C83</f>
        <v>A</v>
      </c>
      <c r="E84" s="99" t="str">
        <f>Critères!D83</f>
        <v>Dans chaque écran, les fonctionnalités qui impliquent un mouvement de l’appareil ou vers l’appareil peuvent-elles être satisfaites de manière alternative (hors cas particuliers) ?</v>
      </c>
      <c r="F84" s="100" t="s">
        <v>13</v>
      </c>
      <c r="G84" s="101"/>
      <c r="H84" s="99"/>
      <c r="I84" s="102"/>
      <c r="J84" s="103"/>
    </row>
    <row r="85" spans="1:10" ht="40">
      <c r="A85" s="96" t="str">
        <f>Critères!$A84</f>
        <v>Consultation</v>
      </c>
      <c r="B85" s="98">
        <v>82</v>
      </c>
      <c r="C85" s="98" t="str">
        <f>Critères!B84</f>
        <v>11.14</v>
      </c>
      <c r="D85" s="98" t="str">
        <f>Critères!C84</f>
        <v>AA</v>
      </c>
      <c r="E85" s="99" t="str">
        <f>Critères!D84</f>
        <v>Pour chaque fonctionnalité de conversion d’un document, les informations relatives à l’accessibilité disponibles dans le document source sont-elles conservées dans le document de destination (hors cas particuliers) ?</v>
      </c>
      <c r="F85" s="100" t="s">
        <v>13</v>
      </c>
      <c r="G85" s="101"/>
      <c r="H85" s="99"/>
      <c r="I85" s="102"/>
      <c r="J85" s="103"/>
    </row>
    <row r="86" spans="1:10" ht="30">
      <c r="A86" s="96" t="str">
        <f>Critères!$A85</f>
        <v>Consultation</v>
      </c>
      <c r="B86" s="98">
        <v>83</v>
      </c>
      <c r="C86" s="98" t="str">
        <f>Critères!B85</f>
        <v>11.15</v>
      </c>
      <c r="D86" s="98" t="str">
        <f>Critères!C85</f>
        <v>A</v>
      </c>
      <c r="E86" s="99" t="str">
        <f>Critères!D85</f>
        <v>Chaque fonctionnalité d’identification ou de contrôle qui repose sur l’utilisation de caractéristiques biologiques de l’utilisateur dispose-t-elle d’une méthode alternative ?</v>
      </c>
      <c r="F86" s="100" t="s">
        <v>13</v>
      </c>
      <c r="G86" s="101"/>
      <c r="H86" s="99"/>
      <c r="I86" s="102"/>
      <c r="J86" s="103"/>
    </row>
    <row r="87" spans="1:10" ht="30">
      <c r="A87" s="96" t="str">
        <f>Critères!$A86</f>
        <v>Consultation</v>
      </c>
      <c r="B87" s="98">
        <v>84</v>
      </c>
      <c r="C87" s="98" t="str">
        <f>Critères!B86</f>
        <v>11.16</v>
      </c>
      <c r="D87" s="98" t="str">
        <f>Critères!C86</f>
        <v>A</v>
      </c>
      <c r="E87" s="99" t="str">
        <f>Critères!D86</f>
        <v>Pour chaque application qui intègre une fonctionnalité de répétition des touches, la répétition est-elle ajustable (hors cas particuliers) ?</v>
      </c>
      <c r="F87" s="100" t="s">
        <v>13</v>
      </c>
      <c r="G87" s="101"/>
      <c r="H87" s="99"/>
      <c r="I87" s="102"/>
      <c r="J87" s="103"/>
    </row>
    <row r="88" spans="1:10" ht="30">
      <c r="A88" s="96" t="str">
        <f>Critères!$A87</f>
        <v>Documentation et fonctionnalités d'accessibilité</v>
      </c>
      <c r="B88" s="98">
        <v>85</v>
      </c>
      <c r="C88" s="98" t="str">
        <f>Critères!B87</f>
        <v>12.1</v>
      </c>
      <c r="D88" s="98" t="str">
        <f>Critères!C87</f>
        <v>AA</v>
      </c>
      <c r="E88" s="99" t="str">
        <f>Critères!D87</f>
        <v>La documentation de l’application décrit-elle les fonctionnalités d’accessibilité disponibles et les informations relatives à la compatibilité avec l’accessibilité ?</v>
      </c>
      <c r="F88" s="100" t="s">
        <v>13</v>
      </c>
      <c r="G88" s="101"/>
      <c r="H88" s="99"/>
      <c r="I88" s="102"/>
      <c r="J88" s="103"/>
    </row>
    <row r="89" spans="1:10" ht="40">
      <c r="A89" s="96" t="str">
        <f>Critères!$A88</f>
        <v>Documentation et fonctionnalités d'accessibilité</v>
      </c>
      <c r="B89" s="98">
        <v>86</v>
      </c>
      <c r="C89" s="98" t="str">
        <f>Critères!B88</f>
        <v>12.2</v>
      </c>
      <c r="D89" s="98" t="str">
        <f>Critères!C88</f>
        <v>A</v>
      </c>
      <c r="E89" s="99" t="str">
        <f>Critères!D88</f>
        <v>Pour chaque fonctionnalité d’accessibilité décrite dans la documentation, le mécanisme qui permet de l’activer répond aux besoins d’accessibilité des utilisateurs concernés. Cette règle est-elle respectée (hors cas particuliers) ?</v>
      </c>
      <c r="F89" s="100" t="s">
        <v>13</v>
      </c>
      <c r="G89" s="101"/>
      <c r="H89" s="99"/>
      <c r="I89" s="102"/>
      <c r="J89" s="103"/>
    </row>
    <row r="90" spans="1:10" ht="30">
      <c r="A90" s="96" t="str">
        <f>Critères!$A89</f>
        <v>Documentation et fonctionnalités d'accessibilité</v>
      </c>
      <c r="B90" s="98">
        <v>87</v>
      </c>
      <c r="C90" s="98" t="str">
        <f>Critères!B89</f>
        <v>12.3</v>
      </c>
      <c r="D90" s="98" t="str">
        <f>Critères!C89</f>
        <v>A</v>
      </c>
      <c r="E90" s="99" t="str">
        <f>Critères!D89</f>
        <v>L’application ne perturbe pas les fonctionnalités d’accessibilité de la plateforme. Cette règle est-elle respectée ?</v>
      </c>
      <c r="F90" s="100" t="s">
        <v>13</v>
      </c>
      <c r="G90" s="101"/>
      <c r="H90" s="99"/>
      <c r="I90" s="102"/>
      <c r="J90" s="103"/>
    </row>
    <row r="91" spans="1:10" ht="30">
      <c r="A91" s="96" t="str">
        <f>Critères!$A90</f>
        <v>Documentation et fonctionnalités d'accessibilité</v>
      </c>
      <c r="B91" s="98">
        <v>88</v>
      </c>
      <c r="C91" s="98" t="str">
        <f>Critères!B90</f>
        <v>12.4</v>
      </c>
      <c r="D91" s="98" t="str">
        <f>Critères!C90</f>
        <v>A</v>
      </c>
      <c r="E91" s="99" t="str">
        <f>Critères!D90</f>
        <v>La documentation de l’application est-elle conforme aux règles d’accessibilité numérique ?</v>
      </c>
      <c r="F91" s="100" t="s">
        <v>13</v>
      </c>
      <c r="G91" s="101"/>
      <c r="H91" s="99"/>
      <c r="I91" s="102"/>
      <c r="J91" s="103"/>
    </row>
    <row r="92" spans="1:10" ht="30">
      <c r="A92" s="96" t="str">
        <f>Critères!$A91</f>
        <v>Outils d'édition</v>
      </c>
      <c r="B92" s="98">
        <v>89</v>
      </c>
      <c r="C92" s="98" t="str">
        <f>Critères!B91</f>
        <v>13.1</v>
      </c>
      <c r="D92" s="98" t="str">
        <f>Critères!C91</f>
        <v>A</v>
      </c>
      <c r="E92" s="99" t="str">
        <f>Critères!D91</f>
        <v>Chaque outil d’édition permet-il de définir les informations d’accessibilité nécessaires pour créer un contenu conforme aux règles d’accessibilité numérique ?</v>
      </c>
      <c r="F92" s="100" t="s">
        <v>13</v>
      </c>
      <c r="G92" s="101"/>
      <c r="H92" s="99"/>
      <c r="I92" s="102"/>
      <c r="J92" s="103"/>
    </row>
    <row r="93" spans="1:10" ht="30">
      <c r="A93" s="96" t="str">
        <f>Critères!$A92</f>
        <v>Outils d'édition</v>
      </c>
      <c r="B93" s="98">
        <v>90</v>
      </c>
      <c r="C93" s="98" t="str">
        <f>Critères!B92</f>
        <v>13.2</v>
      </c>
      <c r="D93" s="98" t="str">
        <f>Critères!C92</f>
        <v>A</v>
      </c>
      <c r="E93" s="99" t="str">
        <f>Critères!D92</f>
        <v>Chaque outil d’édition met-il à disposition des aides à la création de contenus conformes aux règles d’accessibilité numérique ?</v>
      </c>
      <c r="F93" s="100" t="s">
        <v>13</v>
      </c>
      <c r="G93" s="101"/>
      <c r="H93" s="99"/>
      <c r="I93" s="102"/>
      <c r="J93" s="103"/>
    </row>
    <row r="94" spans="1:10" ht="30">
      <c r="A94" s="96" t="str">
        <f>Critères!$A93</f>
        <v>Outils d'édition</v>
      </c>
      <c r="B94" s="98">
        <v>91</v>
      </c>
      <c r="C94" s="98" t="str">
        <f>Critères!B93</f>
        <v>13.3</v>
      </c>
      <c r="D94" s="98" t="str">
        <f>Critères!C93</f>
        <v>A</v>
      </c>
      <c r="E94" s="99" t="str">
        <f>Critères!D93</f>
        <v>Le contenu généré par chaque transformation des contenus est-il conforme aux règles d’accessibilité numérique (hors cas particuliers) ?</v>
      </c>
      <c r="F94" s="100" t="s">
        <v>13</v>
      </c>
      <c r="G94" s="101"/>
      <c r="H94" s="99"/>
      <c r="I94" s="102"/>
      <c r="J94" s="103"/>
    </row>
    <row r="95" spans="1:10" ht="30">
      <c r="A95" s="96" t="str">
        <f>Critères!$A94</f>
        <v>Outils d'édition</v>
      </c>
      <c r="B95" s="98">
        <v>92</v>
      </c>
      <c r="C95" s="98" t="str">
        <f>Critères!B94</f>
        <v>13.4</v>
      </c>
      <c r="D95" s="98" t="str">
        <f>Critères!C94</f>
        <v>AA</v>
      </c>
      <c r="E95" s="99" t="str">
        <f>Critères!D94</f>
        <v>Pour chaque erreur d’accessibilité relevée par un test d’accessibilité automatique ou semi-automatique, l’outil d’édition fournit-il des suggestions de réparation ?</v>
      </c>
      <c r="F95" s="100" t="s">
        <v>13</v>
      </c>
      <c r="G95" s="101"/>
      <c r="H95" s="99"/>
      <c r="I95" s="102"/>
      <c r="J95" s="103"/>
    </row>
    <row r="96" spans="1:10" ht="30">
      <c r="A96" s="96" t="str">
        <f>Critères!$A95</f>
        <v>Outils d'édition</v>
      </c>
      <c r="B96" s="98">
        <v>93</v>
      </c>
      <c r="C96" s="98" t="str">
        <f>Critères!B95</f>
        <v>13.5</v>
      </c>
      <c r="D96" s="98" t="str">
        <f>Critères!C95</f>
        <v>A</v>
      </c>
      <c r="E96" s="99" t="str">
        <f>Critères!D95</f>
        <v>Pour chaque ensemble de gabarits, un gabarit au moins permet de répondre aux règles d’accessibilité numérique. Cette règle est-elle respectée ?</v>
      </c>
      <c r="F96" s="100" t="s">
        <v>13</v>
      </c>
      <c r="G96" s="101"/>
      <c r="H96" s="99"/>
      <c r="I96" s="102"/>
      <c r="J96" s="103"/>
    </row>
    <row r="97" spans="1:10" ht="20">
      <c r="A97" s="96" t="str">
        <f>Critères!$A96</f>
        <v>Outils d'édition</v>
      </c>
      <c r="B97" s="98">
        <v>94</v>
      </c>
      <c r="C97" s="98" t="str">
        <f>Critères!B96</f>
        <v>13.6</v>
      </c>
      <c r="D97" s="98" t="str">
        <f>Critères!C96</f>
        <v>A</v>
      </c>
      <c r="E97" s="99" t="str">
        <f>Critères!D96</f>
        <v>Chaque gabarit qui permet de répondre aux règles d’accessibilité numérique est-il clairement identifiable ?</v>
      </c>
      <c r="F97" s="100" t="s">
        <v>13</v>
      </c>
      <c r="G97" s="101"/>
      <c r="H97" s="99"/>
      <c r="I97" s="102"/>
      <c r="J97" s="103"/>
    </row>
    <row r="98" spans="1:10" ht="30">
      <c r="A98" s="96" t="str">
        <f>Critères!$A97</f>
        <v>Services d'assistance</v>
      </c>
      <c r="B98" s="98">
        <v>95</v>
      </c>
      <c r="C98" s="98" t="str">
        <f>Critères!B97</f>
        <v>14.1</v>
      </c>
      <c r="D98" s="98" t="str">
        <f>Critères!C97</f>
        <v>AA</v>
      </c>
      <c r="E98" s="99" t="str">
        <f>Critères!D97</f>
        <v>Chaque service d’assistance fournit-il des informations relatives aux fonctionnalités d’accessibilité et à la compatibilité avec l’accessibilité, décrites dans la documentation ?</v>
      </c>
      <c r="F98" s="100" t="s">
        <v>13</v>
      </c>
      <c r="G98" s="101"/>
      <c r="H98" s="99"/>
      <c r="I98" s="102"/>
      <c r="J98" s="103"/>
    </row>
    <row r="99" spans="1:10" ht="30">
      <c r="A99" s="96" t="str">
        <f>Critères!$A98</f>
        <v>Services d'assistance</v>
      </c>
      <c r="B99" s="98">
        <v>96</v>
      </c>
      <c r="C99" s="98" t="str">
        <f>Critères!B98</f>
        <v>14.2</v>
      </c>
      <c r="D99" s="98" t="str">
        <f>Critères!C98</f>
        <v>A</v>
      </c>
      <c r="E99" s="99" t="str">
        <f>Critères!D98</f>
        <v>Le service d’assistance répond aux besoins de communication des personnes handicapées directement ou par l’intermédiaire d’un service de relais. Cette règle est-elle respectée ?</v>
      </c>
      <c r="F99" s="100" t="s">
        <v>13</v>
      </c>
      <c r="G99" s="101"/>
      <c r="H99" s="99"/>
      <c r="I99" s="102"/>
      <c r="J99" s="103"/>
    </row>
    <row r="100" spans="1:10" ht="20">
      <c r="A100" s="96" t="str">
        <f>Critères!$A99</f>
        <v>Services d'assistance</v>
      </c>
      <c r="B100" s="98">
        <v>97</v>
      </c>
      <c r="C100" s="98" t="str">
        <f>Critères!B99</f>
        <v>14.3</v>
      </c>
      <c r="D100" s="98" t="str">
        <f>Critères!C99</f>
        <v>A</v>
      </c>
      <c r="E100" s="99" t="str">
        <f>Critères!D99</f>
        <v>La documentation fournie par le service d’assistance est-elle conforme aux règles d’accessibilité numérique ?</v>
      </c>
      <c r="F100" s="100" t="s">
        <v>13</v>
      </c>
      <c r="G100" s="101"/>
      <c r="H100" s="99"/>
      <c r="I100" s="102"/>
      <c r="J100" s="103"/>
    </row>
    <row r="101" spans="1:10" ht="40">
      <c r="A101" s="96" t="str">
        <f>Critères!$A100</f>
        <v>Communication en temps réel</v>
      </c>
      <c r="B101" s="98">
        <v>98</v>
      </c>
      <c r="C101" s="98" t="str">
        <f>Critères!B100</f>
        <v>15.1</v>
      </c>
      <c r="D101" s="98" t="str">
        <f>Critères!C100</f>
        <v>A</v>
      </c>
      <c r="E101" s="99" t="str">
        <f>Critères!D100</f>
        <v>Pour chaque application de communication orale bidirectionnelle, l’application est-elle capable d’encoder et de décoder cette communication avec une gamme de fréquences dont la limite supérieure est de 7 000 Hz au moins ?</v>
      </c>
      <c r="F101" s="100" t="s">
        <v>13</v>
      </c>
      <c r="G101" s="101"/>
      <c r="H101" s="99"/>
      <c r="I101" s="102"/>
      <c r="J101" s="103"/>
    </row>
    <row r="102" spans="1:10" ht="30">
      <c r="A102" s="96" t="str">
        <f>Critères!$A101</f>
        <v>Communication en temps réel</v>
      </c>
      <c r="B102" s="98">
        <v>99</v>
      </c>
      <c r="C102" s="98" t="str">
        <f>Critères!B101</f>
        <v>15.2</v>
      </c>
      <c r="D102" s="98" t="str">
        <f>Critères!C101</f>
        <v>A</v>
      </c>
      <c r="E102" s="99" t="str">
        <f>Critères!D101</f>
        <v>Chaque application qui permet une communication orale bidirectionnelle dispose-t-elle d’une fonctionnalité de communication écrite en temps réel ?</v>
      </c>
      <c r="F102" s="100" t="s">
        <v>13</v>
      </c>
      <c r="G102" s="101"/>
      <c r="H102" s="99"/>
      <c r="I102" s="102"/>
      <c r="J102" s="103"/>
    </row>
    <row r="103" spans="1:10" ht="30">
      <c r="A103" s="96" t="str">
        <f>Critères!$A102</f>
        <v>Communication en temps réel</v>
      </c>
      <c r="B103" s="98">
        <v>100</v>
      </c>
      <c r="C103" s="98" t="str">
        <f>Critères!B102</f>
        <v>15.3</v>
      </c>
      <c r="D103" s="98" t="str">
        <f>Critères!C102</f>
        <v>A</v>
      </c>
      <c r="E103" s="99" t="str">
        <f>Critères!D102</f>
        <v>Pour chaque application qui permet une communication orale bidirectionnelle et écrite en temps réel, les deux modes sont-ils utilisables simultanément ?</v>
      </c>
      <c r="F103" s="100" t="s">
        <v>13</v>
      </c>
      <c r="G103" s="101"/>
      <c r="H103" s="99"/>
      <c r="I103" s="102"/>
      <c r="J103" s="103"/>
    </row>
    <row r="104" spans="1:10" ht="30">
      <c r="A104" s="96" t="str">
        <f>Critères!$A103</f>
        <v>Communication en temps réel</v>
      </c>
      <c r="B104" s="98">
        <v>101</v>
      </c>
      <c r="C104" s="98" t="str">
        <f>Critères!B103</f>
        <v>15.4</v>
      </c>
      <c r="D104" s="98" t="str">
        <f>Critères!C103</f>
        <v>A</v>
      </c>
      <c r="E104" s="99" t="str">
        <f>Critères!D103</f>
        <v>Pour chaque fonctionnalité de communication écrite en temps réel, les messages peuvent-ils être identifiés (hors cas particuliers) ?</v>
      </c>
      <c r="F104" s="100" t="s">
        <v>13</v>
      </c>
      <c r="G104" s="101"/>
      <c r="H104" s="99"/>
      <c r="I104" s="102"/>
      <c r="J104" s="103"/>
    </row>
    <row r="105" spans="1:10" ht="30">
      <c r="A105" s="96" t="str">
        <f>Critères!$A104</f>
        <v>Communication en temps réel</v>
      </c>
      <c r="B105" s="98">
        <v>102</v>
      </c>
      <c r="C105" s="98" t="str">
        <f>Critères!B104</f>
        <v>15.5</v>
      </c>
      <c r="D105" s="98" t="str">
        <f>Critères!C104</f>
        <v>A</v>
      </c>
      <c r="E105" s="99" t="str">
        <f>Critères!D104</f>
        <v>Pour chaque application de communication orale bidirectionnelle, un indicateur visuel de l’activité orale est-il présent ?</v>
      </c>
      <c r="F105" s="100" t="s">
        <v>13</v>
      </c>
      <c r="G105" s="101"/>
      <c r="H105" s="99"/>
      <c r="I105" s="102"/>
      <c r="J105" s="103"/>
    </row>
    <row r="106" spans="1:10" ht="40">
      <c r="A106" s="96" t="str">
        <f>Critères!$A105</f>
        <v>Communication en temps réel</v>
      </c>
      <c r="B106" s="98">
        <v>103</v>
      </c>
      <c r="C106" s="98" t="str">
        <f>Critères!B105</f>
        <v>15.6</v>
      </c>
      <c r="D106" s="98" t="str">
        <f>Critères!C105</f>
        <v>A</v>
      </c>
      <c r="E106" s="99" t="str">
        <f>Critères!D105</f>
        <v>Chaque application de communication écrite en temps réel qui peut interagir avec d’autres applications de communication écrite en temps réel respecte-t-elle les règles d’interopérabilité en vigueur ?</v>
      </c>
      <c r="F106" s="100" t="s">
        <v>13</v>
      </c>
      <c r="G106" s="101"/>
      <c r="H106" s="99"/>
      <c r="I106" s="102"/>
      <c r="J106" s="103"/>
    </row>
    <row r="107" spans="1:10" ht="30">
      <c r="A107" s="96" t="str">
        <f>Critères!$A106</f>
        <v>Communication en temps réel</v>
      </c>
      <c r="B107" s="98">
        <v>104</v>
      </c>
      <c r="C107" s="98" t="str">
        <f>Critères!B106</f>
        <v>15.7</v>
      </c>
      <c r="D107" s="98" t="str">
        <f>Critères!C106</f>
        <v>AA</v>
      </c>
      <c r="E107" s="99" t="str">
        <f>Critères!D106</f>
        <v>Pour chaque application qui permet une communication écrite en temps réel, le délai de transmission de chaque unité de saisie est de 500ms ou moins. Cette règle est-elle respectée ?</v>
      </c>
      <c r="F107" s="100" t="s">
        <v>13</v>
      </c>
      <c r="G107" s="101"/>
      <c r="H107" s="99"/>
      <c r="I107" s="102"/>
      <c r="J107" s="103"/>
    </row>
    <row r="108" spans="1:10" ht="20">
      <c r="A108" s="96" t="str">
        <f>Critères!$A107</f>
        <v>Communication en temps réel</v>
      </c>
      <c r="B108" s="98">
        <v>105</v>
      </c>
      <c r="C108" s="98" t="str">
        <f>Critères!B107</f>
        <v>15.8</v>
      </c>
      <c r="D108" s="98" t="str">
        <f>Critères!C107</f>
        <v>A</v>
      </c>
      <c r="E108" s="99" t="str">
        <f>Critères!D107</f>
        <v>Pour chaque application de télécommunication, l’identification de l’interlocuteur qui initie un appel est-elle accessible ?</v>
      </c>
      <c r="F108" s="100" t="s">
        <v>13</v>
      </c>
      <c r="G108" s="101"/>
      <c r="H108" s="99"/>
      <c r="I108" s="102"/>
      <c r="J108" s="103"/>
    </row>
    <row r="109" spans="1:10" ht="40">
      <c r="A109" s="96" t="str">
        <f>Critères!$A108</f>
        <v>Communication en temps réel</v>
      </c>
      <c r="B109" s="98">
        <v>106</v>
      </c>
      <c r="C109" s="98" t="str">
        <f>Critères!B108</f>
        <v>15.9</v>
      </c>
      <c r="D109" s="98" t="str">
        <f>Critères!C108</f>
        <v>A</v>
      </c>
      <c r="E109" s="99" t="str">
        <f>Critères!D108</f>
        <v>Pour chaque application de communication orale bidirectionnelle qui permet d’identifier l’activité d’un interlocuteur oralisant, il est possible d’identifier l’activité d’un interlocuteur signant. Cette règle est-elle respectée ?</v>
      </c>
      <c r="F109" s="100" t="s">
        <v>13</v>
      </c>
      <c r="G109" s="110"/>
      <c r="H109" s="111"/>
      <c r="I109" s="112"/>
      <c r="J109" s="113"/>
    </row>
    <row r="110" spans="1:10" ht="30">
      <c r="A110" s="96" t="str">
        <f>Critères!$A109</f>
        <v>Communication en temps réel</v>
      </c>
      <c r="B110" s="98">
        <v>107</v>
      </c>
      <c r="C110" s="98" t="str">
        <f>Critères!B109</f>
        <v>15.10</v>
      </c>
      <c r="D110" s="98" t="str">
        <f>Critères!C109</f>
        <v>A</v>
      </c>
      <c r="E110" s="99" t="str">
        <f>Critères!D109</f>
        <v>Pour chaque application de communication orale bidirectionnelle qui dispose de fonctionnalités vocales, celles-ci sont-elles utilisables sans la nécessité d’écouter ou parler ?</v>
      </c>
      <c r="F110" s="109" t="s">
        <v>13</v>
      </c>
      <c r="G110" s="110"/>
      <c r="H110" s="113"/>
      <c r="I110" s="113"/>
      <c r="J110" s="113"/>
    </row>
    <row r="111" spans="1:10" ht="30">
      <c r="A111" s="96" t="str">
        <f>Critères!$A110</f>
        <v>Communication en temps réel</v>
      </c>
      <c r="B111" s="98">
        <v>109</v>
      </c>
      <c r="C111" s="98" t="str">
        <f>Critères!B110</f>
        <v>15.11</v>
      </c>
      <c r="D111" s="98" t="str">
        <f>Critères!C110</f>
        <v>AA</v>
      </c>
      <c r="E111" s="99" t="str">
        <f>Critères!D110</f>
        <v>Pour chaque application de communication orale bidirectionnelle qui dispose d’une vidéo en temps réel, la qualité de la vidéo est-elle suffisante ?</v>
      </c>
      <c r="F111" s="109" t="s">
        <v>13</v>
      </c>
      <c r="G111" s="101"/>
      <c r="H111" s="103"/>
      <c r="I111" s="103"/>
      <c r="J111" s="103"/>
    </row>
  </sheetData>
  <autoFilter ref="A3:M157" xr:uid="{00000000-0009-0000-0000-000004000000}"/>
  <mergeCells count="4">
    <mergeCell ref="A1:D1"/>
    <mergeCell ref="A2:D2"/>
    <mergeCell ref="E1:I1"/>
    <mergeCell ref="E2:I2"/>
  </mergeCells>
  <conditionalFormatting sqref="F4:F111">
    <cfRule type="cellIs" dxfId="17" priority="3" operator="equal">
      <formula>"c"</formula>
    </cfRule>
    <cfRule type="cellIs" dxfId="16" priority="4" operator="equal">
      <formula>"nc"</formula>
    </cfRule>
    <cfRule type="cellIs" dxfId="15" priority="5" operator="equal">
      <formula>"na"</formula>
    </cfRule>
    <cfRule type="cellIs" dxfId="14" priority="6" operator="equal">
      <formula>"nt"</formula>
    </cfRule>
  </conditionalFormatting>
  <conditionalFormatting sqref="G4:G111">
    <cfRule type="cellIs" dxfId="13" priority="1" operator="equal">
      <formula>"D"</formula>
    </cfRule>
    <cfRule type="cellIs" dxfId="12" priority="2" operator="equal">
      <formula>"E"</formula>
    </cfRule>
  </conditionalFormatting>
  <pageMargins left="0.7" right="0.7" top="0.75" bottom="0.75" header="0.3" footer="0.3"/>
  <pageSetup paperSize="9" orientation="landscape" horizontalDpi="4294967293" verticalDpi="4294967293" r:id="rId1"/>
  <extLst>
    <ext xmlns:x14="http://schemas.microsoft.com/office/spreadsheetml/2009/9/main" uri="{CCE6A557-97BC-4b89-ADB6-D9C93CAAB3DF}">
      <x14:dataValidations xmlns:xm="http://schemas.microsoft.com/office/excel/2006/main" count="1">
        <x14:dataValidation type="list" allowBlank="1" showInputMessage="1" showErrorMessage="1" xr:uid="{0A0C28DB-BBDF-534C-BF63-8C7354784AC2}">
          <x14:formula1>
            <xm:f>BaseDeCalcul!$AH$7:$AH$10</xm:f>
          </x14:formula1>
          <xm:sqref>F4:F111</xm:sqref>
        </x14:dataValidation>
      </x14:dataValidations>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A0918A-E584-43E8-99EE-4B3F49E47AA4}">
  <dimension ref="A1:K111"/>
  <sheetViews>
    <sheetView zoomScale="115" zoomScaleNormal="115" workbookViewId="0">
      <selection activeCell="H7" sqref="H7"/>
    </sheetView>
  </sheetViews>
  <sheetFormatPr defaultColWidth="8.453125" defaultRowHeight="14"/>
  <cols>
    <col min="1" max="1" width="13.26953125" style="92" bestFit="1" customWidth="1"/>
    <col min="2" max="2" width="7.453125" style="105" hidden="1" customWidth="1"/>
    <col min="3" max="3" width="6.1796875" style="105" customWidth="1"/>
    <col min="4" max="4" width="4.453125" style="105" customWidth="1"/>
    <col min="5" max="5" width="42.26953125" style="94" customWidth="1"/>
    <col min="6" max="6" width="5.1796875" style="94" customWidth="1"/>
    <col min="7" max="7" width="5.453125" style="94" customWidth="1"/>
    <col min="8" max="8" width="66" style="94" customWidth="1"/>
    <col min="9" max="9" width="26.1796875" style="94" bestFit="1" customWidth="1"/>
    <col min="10" max="10" width="16" style="94" bestFit="1" customWidth="1"/>
    <col min="11" max="11" width="8.453125" style="94"/>
    <col min="12" max="16384" width="8.453125" style="92"/>
  </cols>
  <sheetData>
    <row r="1" spans="1:11">
      <c r="A1" s="160" t="s">
        <v>88</v>
      </c>
      <c r="B1" s="160"/>
      <c r="C1" s="160"/>
      <c r="D1" s="160"/>
      <c r="E1" s="161" t="str">
        <f ca="1">IF(LOOKUP(J1,Échantillon!A13:A71,Échantillon!B13:B71)&lt;&gt;0,LOOKUP(J1,Échantillon!A13:A71,Échantillon!B13:B71),"-")</f>
        <v>E19</v>
      </c>
      <c r="F1" s="161"/>
      <c r="G1" s="161"/>
      <c r="H1" s="161"/>
      <c r="I1" s="161"/>
      <c r="J1" s="91" t="str">
        <f ca="1">IFERROR(RIGHT(CELL("nomfichier",$A$2),LEN(CELL("nomfichier",$A$2))-SEARCH("]",CELL("nomfichier",$A$2))), RIGHT(CELL("filename",$A$2),LEN(CELL("filename",$A$2))-SEARCH("]",CELL("filename",$A$2))))</f>
        <v>E19</v>
      </c>
      <c r="K1" s="92"/>
    </row>
    <row r="2" spans="1:11">
      <c r="A2" s="162" t="s">
        <v>109</v>
      </c>
      <c r="B2" s="162"/>
      <c r="C2" s="162"/>
      <c r="D2" s="162"/>
      <c r="E2" s="163" t="str">
        <f ca="1">IF(LOOKUP(J1,Échantillon!A13:A71,Échantillon!C13:C71)&lt;&gt;0,LOOKUP(J1,Échantillon!A13:A71,Échantillon!C13:C71),"-")</f>
        <v>-</v>
      </c>
      <c r="F2" s="163"/>
      <c r="G2" s="163"/>
      <c r="H2" s="163"/>
      <c r="I2" s="163"/>
      <c r="J2" s="93"/>
    </row>
    <row r="3" spans="1:11" s="97" customFormat="1" ht="41">
      <c r="A3" s="95" t="s">
        <v>9</v>
      </c>
      <c r="B3" s="95" t="s">
        <v>42</v>
      </c>
      <c r="C3" s="95" t="s">
        <v>50</v>
      </c>
      <c r="D3" s="95" t="s">
        <v>51</v>
      </c>
      <c r="E3" s="96" t="s">
        <v>52</v>
      </c>
      <c r="F3" s="95" t="s">
        <v>10</v>
      </c>
      <c r="G3" s="95" t="s">
        <v>11</v>
      </c>
      <c r="H3" s="96" t="s">
        <v>12</v>
      </c>
      <c r="I3" s="96" t="s">
        <v>318</v>
      </c>
      <c r="J3" s="96" t="s">
        <v>29</v>
      </c>
    </row>
    <row r="4" spans="1:11" s="94" customFormat="1" ht="20">
      <c r="A4" s="96" t="str">
        <f>Critères!$A3</f>
        <v>Eléments graphiques</v>
      </c>
      <c r="B4" s="98">
        <v>1</v>
      </c>
      <c r="C4" s="98" t="str">
        <f>Critères!B3</f>
        <v>1.1</v>
      </c>
      <c r="D4" s="98" t="str">
        <f>Critères!C3</f>
        <v>A</v>
      </c>
      <c r="E4" s="99" t="str">
        <f>Critères!D3</f>
        <v>Chaque élément graphique de décoration est-il ignoré par les technologies d’assistance ?</v>
      </c>
      <c r="F4" s="100" t="s">
        <v>13</v>
      </c>
      <c r="G4" s="101"/>
      <c r="H4" s="99"/>
      <c r="I4" s="102"/>
      <c r="J4" s="106"/>
    </row>
    <row r="5" spans="1:11" s="94" customFormat="1" ht="20">
      <c r="A5" s="96" t="str">
        <f>Critères!$A4</f>
        <v>Eléments graphiques</v>
      </c>
      <c r="B5" s="98">
        <v>2</v>
      </c>
      <c r="C5" s="98" t="str">
        <f>Critères!B4</f>
        <v>1.2</v>
      </c>
      <c r="D5" s="98" t="str">
        <f>Critères!C4</f>
        <v>A</v>
      </c>
      <c r="E5" s="99" t="str">
        <f>Critères!D4</f>
        <v>Chaque élément graphique porteur d’information possède-t-il une alternative accessible aux technologies d’assistance ?</v>
      </c>
      <c r="F5" s="100" t="s">
        <v>13</v>
      </c>
      <c r="G5" s="101"/>
      <c r="H5" s="99"/>
      <c r="I5" s="102"/>
      <c r="J5" s="103"/>
    </row>
    <row r="6" spans="1:11" s="94" customFormat="1" ht="30">
      <c r="A6" s="96" t="str">
        <f>Critères!$A5</f>
        <v>Eléments graphiques</v>
      </c>
      <c r="B6" s="98">
        <v>3</v>
      </c>
      <c r="C6" s="98" t="str">
        <f>Critères!B5</f>
        <v>1.3</v>
      </c>
      <c r="D6" s="98" t="str">
        <f>Critères!C5</f>
        <v>A</v>
      </c>
      <c r="E6" s="99" t="str">
        <f>Critères!D5</f>
        <v>Pour chaque élément graphique porteur d’information, l’alternative accessible aux technologies d’assistance est-elle pertinente (hors cas particuliers) ?</v>
      </c>
      <c r="F6" s="100" t="s">
        <v>13</v>
      </c>
      <c r="G6" s="101"/>
      <c r="H6" s="99"/>
      <c r="I6" s="102"/>
      <c r="J6" s="103"/>
    </row>
    <row r="7" spans="1:11" ht="40">
      <c r="A7" s="96" t="str">
        <f>Critères!$A6</f>
        <v>Eléments graphiques</v>
      </c>
      <c r="B7" s="98">
        <v>4</v>
      </c>
      <c r="C7" s="98" t="str">
        <f>Critères!B6</f>
        <v>1.4</v>
      </c>
      <c r="D7" s="98" t="str">
        <f>Critères!C6</f>
        <v>A</v>
      </c>
      <c r="E7" s="99" t="str">
        <f>Critères!D6</f>
        <v>Pour chaque élément graphique utilisé comme CAPTCHA ou comme élément graphique de test, l’alternative restituée par les technologies d’assistance permet-elle d’identifier la nature et la fonction de l’élément graphique ?</v>
      </c>
      <c r="F7" s="100" t="s">
        <v>13</v>
      </c>
      <c r="G7" s="101"/>
      <c r="H7" s="99"/>
      <c r="I7" s="102"/>
      <c r="J7" s="103"/>
    </row>
    <row r="8" spans="1:11" ht="20">
      <c r="A8" s="96" t="str">
        <f>Critères!$A7</f>
        <v>Eléments graphiques</v>
      </c>
      <c r="B8" s="98">
        <v>5</v>
      </c>
      <c r="C8" s="98" t="str">
        <f>Critères!B7</f>
        <v>1.5</v>
      </c>
      <c r="D8" s="98" t="str">
        <f>Critères!C7</f>
        <v>A</v>
      </c>
      <c r="E8" s="99" t="str">
        <f>Critères!D7</f>
        <v>Chaque élément graphique utilisé comme CAPTCHA possède-t-il une alternative ?</v>
      </c>
      <c r="F8" s="100" t="s">
        <v>13</v>
      </c>
      <c r="G8" s="101"/>
      <c r="H8" s="99"/>
      <c r="I8" s="102"/>
      <c r="J8" s="103"/>
    </row>
    <row r="9" spans="1:11" ht="20">
      <c r="A9" s="96" t="str">
        <f>Critères!$A8</f>
        <v>Eléments graphiques</v>
      </c>
      <c r="B9" s="98">
        <v>6</v>
      </c>
      <c r="C9" s="98" t="str">
        <f>Critères!B8</f>
        <v>1.6</v>
      </c>
      <c r="D9" s="98" t="str">
        <f>Critères!C8</f>
        <v>A</v>
      </c>
      <c r="E9" s="99" t="str">
        <f>Critères!D8</f>
        <v>Chaque élément graphique porteur d’information a-t-il, si nécessaire, une description détaillée ?</v>
      </c>
      <c r="F9" s="100" t="s">
        <v>13</v>
      </c>
      <c r="G9" s="101"/>
      <c r="H9" s="99"/>
      <c r="I9" s="102"/>
      <c r="J9" s="103"/>
    </row>
    <row r="10" spans="1:11" ht="20">
      <c r="A10" s="96" t="str">
        <f>Critères!$A9</f>
        <v>Eléments graphiques</v>
      </c>
      <c r="B10" s="98">
        <v>7</v>
      </c>
      <c r="C10" s="98" t="str">
        <f>Critères!B9</f>
        <v>1.7</v>
      </c>
      <c r="D10" s="98" t="str">
        <f>Critères!C9</f>
        <v>A</v>
      </c>
      <c r="E10" s="99" t="str">
        <f>Critères!D9</f>
        <v>Pour chaque élément graphique porteur d’information ayant une description détaillée, celle-ci est-elle pertinente ?</v>
      </c>
      <c r="F10" s="100" t="s">
        <v>13</v>
      </c>
      <c r="G10" s="101"/>
      <c r="H10" s="99"/>
      <c r="I10" s="102"/>
      <c r="J10" s="103"/>
    </row>
    <row r="11" spans="1:11" ht="40">
      <c r="A11" s="96" t="str">
        <f>Critères!$A10</f>
        <v>Eléments graphiques</v>
      </c>
      <c r="B11" s="98">
        <v>8</v>
      </c>
      <c r="C11" s="98" t="str">
        <f>Critères!B10</f>
        <v>1.8</v>
      </c>
      <c r="D11" s="98" t="str">
        <f>Critères!C10</f>
        <v>AA</v>
      </c>
      <c r="E11" s="99" t="str">
        <f>Critères!D10</f>
        <v>Chaque élément graphique texte porteur d’information, en l’absence d’un mécanisme de remplacement, doit, si possible être remplacé par du texte stylé. Cette règle est-elle respectée (hors cas particuliers) ?</v>
      </c>
      <c r="F11" s="100" t="s">
        <v>13</v>
      </c>
      <c r="G11" s="101"/>
      <c r="H11" s="99"/>
      <c r="I11" s="102"/>
      <c r="J11" s="103"/>
    </row>
    <row r="12" spans="1:11" ht="20">
      <c r="A12" s="96" t="str">
        <f>Critères!$A11</f>
        <v>Eléments graphiques</v>
      </c>
      <c r="B12" s="98">
        <v>9</v>
      </c>
      <c r="C12" s="98" t="str">
        <f>Critères!B11</f>
        <v>1.9</v>
      </c>
      <c r="D12" s="98" t="str">
        <f>Critères!C11</f>
        <v>AA</v>
      </c>
      <c r="E12" s="99" t="str">
        <f>Critères!D11</f>
        <v>Chaque élément graphique légendé est-il correctement restitué par les technologies d’assistance ?</v>
      </c>
      <c r="F12" s="100" t="s">
        <v>13</v>
      </c>
      <c r="G12" s="101"/>
      <c r="H12" s="99"/>
      <c r="I12" s="102"/>
      <c r="J12" s="103"/>
    </row>
    <row r="13" spans="1:11" ht="20">
      <c r="A13" s="96" t="str">
        <f>Critères!$A12</f>
        <v>Couleurs</v>
      </c>
      <c r="B13" s="98">
        <v>10</v>
      </c>
      <c r="C13" s="98" t="str">
        <f>Critères!B12</f>
        <v>2.1</v>
      </c>
      <c r="D13" s="98" t="str">
        <f>Critères!C12</f>
        <v>A</v>
      </c>
      <c r="E13" s="99" t="str">
        <f>Critères!D12</f>
        <v>Dans chaque écran, l’information ne doit pas être donnée uniquement par la couleur. Cette règle est-elle respectée ?</v>
      </c>
      <c r="F13" s="100" t="s">
        <v>13</v>
      </c>
      <c r="G13" s="101"/>
      <c r="H13" s="99"/>
      <c r="I13" s="102"/>
      <c r="J13" s="103"/>
    </row>
    <row r="14" spans="1:11" ht="30">
      <c r="A14" s="96" t="str">
        <f>Critères!$A13</f>
        <v>Couleurs</v>
      </c>
      <c r="B14" s="98">
        <v>11</v>
      </c>
      <c r="C14" s="98" t="str">
        <f>Critères!B13</f>
        <v>2.2</v>
      </c>
      <c r="D14" s="98" t="str">
        <f>Critères!C13</f>
        <v>AA</v>
      </c>
      <c r="E14" s="99" t="str">
        <f>Critères!D13</f>
        <v>Dans chaque écran, le contraste entre la couleur du texte et la couleur de son arrière-plan est-il suffisamment élevé (hors cas particuliers) ?</v>
      </c>
      <c r="F14" s="100" t="s">
        <v>13</v>
      </c>
      <c r="G14" s="101"/>
      <c r="H14" s="99"/>
      <c r="I14" s="102"/>
      <c r="J14" s="103"/>
    </row>
    <row r="15" spans="1:11" ht="30">
      <c r="A15" s="96" t="str">
        <f>Critères!$A14</f>
        <v>Couleurs</v>
      </c>
      <c r="B15" s="98">
        <v>12</v>
      </c>
      <c r="C15" s="98" t="str">
        <f>Critères!B14</f>
        <v>2.3</v>
      </c>
      <c r="D15" s="98" t="str">
        <f>Critères!C14</f>
        <v>AA</v>
      </c>
      <c r="E15" s="99" t="str">
        <f>Critères!D14</f>
        <v>Dans chaque écran, les couleurs utilisées dans les composants d’interface et les éléments graphiques porteurs d’informations sont-elles suffisamment contrastées (hors cas particuliers) ?</v>
      </c>
      <c r="F15" s="100" t="s">
        <v>13</v>
      </c>
      <c r="G15" s="101"/>
      <c r="H15" s="99"/>
      <c r="I15" s="102"/>
      <c r="J15" s="103"/>
    </row>
    <row r="16" spans="1:11" ht="30">
      <c r="A16" s="96" t="str">
        <f>Critères!$A15</f>
        <v>Couleurs</v>
      </c>
      <c r="B16" s="98">
        <v>13</v>
      </c>
      <c r="C16" s="98" t="str">
        <f>Critères!B15</f>
        <v>2.4</v>
      </c>
      <c r="D16" s="98" t="str">
        <f>Critères!C15</f>
        <v>AA</v>
      </c>
      <c r="E16" s="99" t="str">
        <f>Critères!D15</f>
        <v>Le rapport de contraste de chaque mécanisme de remplacement qui permet d’afficher l’écran avec un rapport de contraste conforme est-il suffisamment élevé ?</v>
      </c>
      <c r="F16" s="100" t="s">
        <v>13</v>
      </c>
      <c r="G16" s="101"/>
      <c r="H16" s="99"/>
      <c r="I16" s="102"/>
      <c r="J16" s="103"/>
    </row>
    <row r="17" spans="1:10" ht="30">
      <c r="A17" s="96" t="str">
        <f>Critères!$A16</f>
        <v>Multimédia</v>
      </c>
      <c r="B17" s="98">
        <v>14</v>
      </c>
      <c r="C17" s="98" t="str">
        <f>Critères!B16</f>
        <v>3.1</v>
      </c>
      <c r="D17" s="98" t="str">
        <f>Critères!C16</f>
        <v>A</v>
      </c>
      <c r="E17" s="99" t="str">
        <f>Critères!D16</f>
        <v>Chaque média temporel pré-enregistré seulement audio a-t-il, si nécessaire, une transcription textuelle adjacente clairement identifiable (hors cas particuliers) ?</v>
      </c>
      <c r="F17" s="100" t="s">
        <v>13</v>
      </c>
      <c r="G17" s="101"/>
      <c r="H17" s="99"/>
      <c r="I17" s="102"/>
      <c r="J17" s="103"/>
    </row>
    <row r="18" spans="1:10" ht="30">
      <c r="A18" s="96" t="str">
        <f>Critères!$A17</f>
        <v>Multimédia</v>
      </c>
      <c r="B18" s="98">
        <v>15</v>
      </c>
      <c r="C18" s="98" t="str">
        <f>Critères!B17</f>
        <v>3.2</v>
      </c>
      <c r="D18" s="98" t="str">
        <f>Critères!C17</f>
        <v>A</v>
      </c>
      <c r="E18" s="99" t="str">
        <f>Critères!D17</f>
        <v>Pour chaque média temporel pré-enregistré seulement audio ayant une transcription textuelle, celle-ci est-elle pertinente (hors cas particuliers) ?</v>
      </c>
      <c r="F18" s="100" t="s">
        <v>13</v>
      </c>
      <c r="G18" s="101"/>
      <c r="H18" s="99"/>
      <c r="I18" s="102"/>
      <c r="J18" s="103"/>
    </row>
    <row r="19" spans="1:10" ht="20">
      <c r="A19" s="96" t="str">
        <f>Critères!$A18</f>
        <v>Multimédia</v>
      </c>
      <c r="B19" s="98">
        <v>16</v>
      </c>
      <c r="C19" s="98" t="str">
        <f>Critères!B18</f>
        <v>3.3</v>
      </c>
      <c r="D19" s="98" t="str">
        <f>Critères!C18</f>
        <v>A</v>
      </c>
      <c r="E19" s="99" t="str">
        <f>Critères!D18</f>
        <v>Chaque média temporel pré-enregistré seulement vidéo a-t-il, si nécessaire, une alternative (hors cas particuliers) ?</v>
      </c>
      <c r="F19" s="100" t="s">
        <v>13</v>
      </c>
      <c r="G19" s="101"/>
      <c r="H19" s="99"/>
      <c r="I19" s="102"/>
      <c r="J19" s="103"/>
    </row>
    <row r="20" spans="1:10" ht="30">
      <c r="A20" s="96" t="str">
        <f>Critères!$A19</f>
        <v>Multimédia</v>
      </c>
      <c r="B20" s="98">
        <v>17</v>
      </c>
      <c r="C20" s="98" t="str">
        <f>Critères!B19</f>
        <v>3.4</v>
      </c>
      <c r="D20" s="98" t="str">
        <f>Critères!C19</f>
        <v>A</v>
      </c>
      <c r="E20" s="99" t="str">
        <f>Critères!D19</f>
        <v>Pour chaque média temporel pré-enregistré seulement vidéo ayant une alternative, celle-ci est-elle pertinente (hors cas particuliers) ?</v>
      </c>
      <c r="F20" s="100" t="s">
        <v>13</v>
      </c>
      <c r="G20" s="101"/>
      <c r="H20" s="99"/>
      <c r="I20" s="102"/>
      <c r="J20" s="103"/>
    </row>
    <row r="21" spans="1:10" ht="20">
      <c r="A21" s="96" t="str">
        <f>Critères!$A20</f>
        <v>Multimédia</v>
      </c>
      <c r="B21" s="98">
        <v>18</v>
      </c>
      <c r="C21" s="98" t="str">
        <f>Critères!B20</f>
        <v>3.5</v>
      </c>
      <c r="D21" s="98" t="str">
        <f>Critères!C20</f>
        <v>A</v>
      </c>
      <c r="E21" s="99" t="str">
        <f>Critères!D20</f>
        <v>Chaque média temporel synchronisé pré-enregistré a-t-il, si nécessaire, une alternative (hors cas particuliers) ?</v>
      </c>
      <c r="F21" s="100" t="s">
        <v>13</v>
      </c>
      <c r="G21" s="101"/>
      <c r="H21" s="99"/>
      <c r="I21" s="102"/>
      <c r="J21" s="103"/>
    </row>
    <row r="22" spans="1:10" ht="30">
      <c r="A22" s="96" t="str">
        <f>Critères!$A21</f>
        <v>Multimédia</v>
      </c>
      <c r="B22" s="98">
        <v>19</v>
      </c>
      <c r="C22" s="98" t="str">
        <f>Critères!B21</f>
        <v>3.6</v>
      </c>
      <c r="D22" s="98" t="str">
        <f>Critères!C21</f>
        <v>A</v>
      </c>
      <c r="E22" s="99" t="str">
        <f>Critères!D21</f>
        <v>Pour chaque média temporel synchronisé pré-enregistré ayant une alternative, celle-ci est-elle pertinente (hors cas particuliers) ?</v>
      </c>
      <c r="F22" s="100" t="s">
        <v>13</v>
      </c>
      <c r="G22" s="101"/>
      <c r="H22" s="99"/>
      <c r="I22" s="102"/>
      <c r="J22" s="103"/>
    </row>
    <row r="23" spans="1:10" ht="20">
      <c r="A23" s="96" t="str">
        <f>Critères!$A22</f>
        <v>Multimédia</v>
      </c>
      <c r="B23" s="98">
        <v>20</v>
      </c>
      <c r="C23" s="98" t="str">
        <f>Critères!B22</f>
        <v>3.7</v>
      </c>
      <c r="D23" s="98" t="str">
        <f>Critères!C22</f>
        <v>A</v>
      </c>
      <c r="E23" s="99" t="str">
        <f>Critères!D22</f>
        <v>Chaque média temporel synchronisé a-t-il, si nécessaire, des sous-titres synchronisés (hors cas particuliers) ?</v>
      </c>
      <c r="F23" s="100" t="s">
        <v>13</v>
      </c>
      <c r="G23" s="101"/>
      <c r="H23" s="99"/>
      <c r="I23" s="102"/>
      <c r="J23" s="103"/>
    </row>
    <row r="24" spans="1:10" ht="20">
      <c r="A24" s="96" t="str">
        <f>Critères!$A23</f>
        <v>Multimédia</v>
      </c>
      <c r="B24" s="98">
        <v>21</v>
      </c>
      <c r="C24" s="98" t="str">
        <f>Critères!B23</f>
        <v>3.8</v>
      </c>
      <c r="D24" s="98" t="str">
        <f>Critères!C23</f>
        <v>A</v>
      </c>
      <c r="E24" s="99" t="str">
        <f>Critères!D23</f>
        <v>Pour chaque média temporel synchronisé ayant des sous-titres synchronisés, ceux-ci sont-ils pertinents (hors cas particuliers) ?</v>
      </c>
      <c r="F24" s="100" t="s">
        <v>13</v>
      </c>
      <c r="G24" s="101"/>
      <c r="H24" s="99"/>
      <c r="I24" s="102"/>
      <c r="J24" s="103"/>
    </row>
    <row r="25" spans="1:10" ht="30">
      <c r="A25" s="96" t="str">
        <f>Critères!$A24</f>
        <v>Multimédia</v>
      </c>
      <c r="B25" s="98">
        <v>22</v>
      </c>
      <c r="C25" s="98" t="str">
        <f>Critères!B24</f>
        <v>3.9</v>
      </c>
      <c r="D25" s="98" t="str">
        <f>Critères!C24</f>
        <v>AA</v>
      </c>
      <c r="E25" s="99" t="str">
        <f>Critères!D24</f>
        <v>Chaque média temporel pré-enregistré (seulement vidéo ou synchronisé) a-t-il, si nécessaire, une audiodescription synchronisée (hors cas particuliers) ?</v>
      </c>
      <c r="F25" s="100" t="s">
        <v>13</v>
      </c>
      <c r="G25" s="101"/>
      <c r="H25" s="99"/>
      <c r="I25" s="102"/>
      <c r="J25" s="103"/>
    </row>
    <row r="26" spans="1:10" ht="30">
      <c r="A26" s="96" t="str">
        <f>Critères!$A25</f>
        <v>Multimédia</v>
      </c>
      <c r="B26" s="98">
        <v>23</v>
      </c>
      <c r="C26" s="98" t="str">
        <f>Critères!B25</f>
        <v>3.10</v>
      </c>
      <c r="D26" s="98" t="str">
        <f>Critères!C25</f>
        <v>AA</v>
      </c>
      <c r="E26" s="99" t="str">
        <f>Critères!D25</f>
        <v>Pour chaque média temporel pré-enregistré (seulement vidéo ou synchronisé) ayant une audiodescription synchronisée, celle-ci est-elle pertinente ?</v>
      </c>
      <c r="F26" s="100" t="s">
        <v>13</v>
      </c>
      <c r="G26" s="101"/>
      <c r="H26" s="99"/>
      <c r="I26" s="102"/>
      <c r="J26" s="103"/>
    </row>
    <row r="27" spans="1:10" ht="30">
      <c r="A27" s="96" t="str">
        <f>Critères!$A26</f>
        <v>Multimédia</v>
      </c>
      <c r="B27" s="98">
        <v>24</v>
      </c>
      <c r="C27" s="98" t="str">
        <f>Critères!B26</f>
        <v>3.11</v>
      </c>
      <c r="D27" s="98" t="str">
        <f>Critères!C26</f>
        <v>A</v>
      </c>
      <c r="E27" s="99" t="str">
        <f>Critères!D26</f>
        <v>Pour chaque média temporel pré-enregistré, le contenu textuel adjacent permet-il d’identifier clairement le média temporel (hors cas particuliers) ?</v>
      </c>
      <c r="F27" s="100" t="s">
        <v>13</v>
      </c>
      <c r="G27" s="101"/>
      <c r="H27" s="99"/>
      <c r="I27" s="102"/>
      <c r="J27" s="103"/>
    </row>
    <row r="28" spans="1:10" ht="20">
      <c r="A28" s="96" t="str">
        <f>Critères!$A27</f>
        <v>Multimédia</v>
      </c>
      <c r="B28" s="98">
        <v>25</v>
      </c>
      <c r="C28" s="98" t="str">
        <f>Critères!B27</f>
        <v>3.12</v>
      </c>
      <c r="D28" s="98" t="str">
        <f>Critères!C27</f>
        <v>A</v>
      </c>
      <c r="E28" s="99" t="str">
        <f>Critères!D27</f>
        <v>Chaque séquence sonore déclenchée automatiquement est-elle contrôlable par l’utilisateur ?</v>
      </c>
      <c r="F28" s="100" t="s">
        <v>13</v>
      </c>
      <c r="G28" s="101"/>
      <c r="H28" s="99"/>
      <c r="I28" s="102"/>
      <c r="J28" s="103"/>
    </row>
    <row r="29" spans="1:10" ht="20">
      <c r="A29" s="96" t="str">
        <f>Critères!$A28</f>
        <v>Multimédia</v>
      </c>
      <c r="B29" s="98">
        <v>26</v>
      </c>
      <c r="C29" s="98" t="str">
        <f>Critères!B28</f>
        <v>3.13</v>
      </c>
      <c r="D29" s="98" t="str">
        <f>Critères!C28</f>
        <v>A</v>
      </c>
      <c r="E29" s="99" t="str">
        <f>Critères!D28</f>
        <v>Chaque média temporel a-t-il, si nécessaire, les fonctionnalités de contrôle de sa consultation ?</v>
      </c>
      <c r="F29" s="100" t="s">
        <v>13</v>
      </c>
      <c r="G29" s="101"/>
      <c r="H29" s="99"/>
      <c r="I29" s="102"/>
      <c r="J29" s="103"/>
    </row>
    <row r="30" spans="1:10" ht="50">
      <c r="A30" s="96" t="str">
        <f>Critères!$A29</f>
        <v>Multimédia</v>
      </c>
      <c r="B30" s="98">
        <v>27</v>
      </c>
      <c r="C30" s="98" t="str">
        <f>Critères!B29</f>
        <v>3.14</v>
      </c>
      <c r="D30" s="98" t="str">
        <f>Critères!C29</f>
        <v>AA</v>
      </c>
      <c r="E30" s="99" t="str">
        <f>Critères!D29</f>
        <v>Pour chaque média temporel synchronisé pré-enregistré qui dispose d’une piste de sous-titres synchronisés ou d’une audiodescription, les fonctionnalités de contrôle de ces alternatives sont-elles présentées au même niveau que les fonctionnalités principales ?</v>
      </c>
      <c r="F30" s="100" t="s">
        <v>13</v>
      </c>
      <c r="G30" s="101"/>
      <c r="H30" s="99"/>
      <c r="I30" s="102"/>
      <c r="J30" s="103"/>
    </row>
    <row r="31" spans="1:10" ht="40">
      <c r="A31" s="96" t="str">
        <f>Critères!$A30</f>
        <v>Multimédia</v>
      </c>
      <c r="B31" s="98">
        <v>28</v>
      </c>
      <c r="C31" s="98" t="str">
        <f>Critères!B30</f>
        <v>3.15</v>
      </c>
      <c r="D31" s="98" t="str">
        <f>Critères!C30</f>
        <v>AA</v>
      </c>
      <c r="E31" s="99" t="str">
        <f>Critères!D30</f>
        <v>Pour chaque fonctionnalité qui transmet, convertit ou enregistre un média temporel synchronisé pré-enregistré qui possède une piste de sous-titres synchronisés, à l’issue du processus, les sous-titres sont-ils correctement conservés ?</v>
      </c>
      <c r="F31" s="100" t="s">
        <v>13</v>
      </c>
      <c r="G31" s="101"/>
      <c r="H31" s="99"/>
      <c r="I31" s="102"/>
      <c r="J31" s="103"/>
    </row>
    <row r="32" spans="1:10" ht="40">
      <c r="A32" s="96" t="str">
        <f>Critères!$A31</f>
        <v>Multimédia</v>
      </c>
      <c r="B32" s="98">
        <v>29</v>
      </c>
      <c r="C32" s="98" t="str">
        <f>Critères!B31</f>
        <v>3.16</v>
      </c>
      <c r="D32" s="98" t="str">
        <f>Critères!C31</f>
        <v>AA</v>
      </c>
      <c r="E32" s="99" t="str">
        <f>Critères!D31</f>
        <v>Pour chaque fonctionnalité qui transmet, convertit ou enregistre un média temporel synchronisé pré-enregistré avec une audiodescription synchronisée, à l’issue du processus, l’audiodescription est-elle correctement conservée ?</v>
      </c>
      <c r="F32" s="100" t="s">
        <v>13</v>
      </c>
      <c r="G32" s="101"/>
      <c r="H32" s="99"/>
      <c r="I32" s="102"/>
      <c r="J32" s="103"/>
    </row>
    <row r="33" spans="1:10" ht="30">
      <c r="A33" s="96" t="str">
        <f>Critères!$A32</f>
        <v>Multimédia</v>
      </c>
      <c r="B33" s="98">
        <v>30</v>
      </c>
      <c r="C33" s="98" t="str">
        <f>Critères!B32</f>
        <v>3.17</v>
      </c>
      <c r="D33" s="98" t="str">
        <f>Critères!C32</f>
        <v>AA</v>
      </c>
      <c r="E33" s="99" t="str">
        <f>Critères!D32</f>
        <v>Pour chaque média temporel pré-enregistré, la présentation des sous-titres est-elle contrôlable par l’utilisateur (hors cas particuliers) ?</v>
      </c>
      <c r="F33" s="100" t="s">
        <v>13</v>
      </c>
      <c r="G33" s="101"/>
      <c r="H33" s="99"/>
      <c r="I33" s="102"/>
      <c r="J33" s="103"/>
    </row>
    <row r="34" spans="1:10" ht="30">
      <c r="A34" s="96" t="str">
        <f>Critères!$A33</f>
        <v>Multimédia</v>
      </c>
      <c r="B34" s="98">
        <v>31</v>
      </c>
      <c r="C34" s="98" t="str">
        <f>Critères!B33</f>
        <v>3.18</v>
      </c>
      <c r="D34" s="98" t="str">
        <f>Critères!C33</f>
        <v>AA</v>
      </c>
      <c r="E34" s="99" t="str">
        <f>Critères!D33</f>
        <v>Pour chaque média temporel synchronisé pré-enregistré qui possède des sous-titres de traduction synchronisés, ceux-ci peuvent-ils être vocalisés (hors cas particuliers) ?</v>
      </c>
      <c r="F34" s="100" t="s">
        <v>13</v>
      </c>
      <c r="G34" s="101"/>
      <c r="H34" s="99"/>
      <c r="I34" s="102"/>
      <c r="J34" s="103"/>
    </row>
    <row r="35" spans="1:10">
      <c r="A35" s="96" t="str">
        <f>Critères!$A34</f>
        <v>Tableau</v>
      </c>
      <c r="B35" s="98">
        <v>32</v>
      </c>
      <c r="C35" s="98" t="str">
        <f>Critères!B34</f>
        <v>4.1</v>
      </c>
      <c r="D35" s="98" t="str">
        <f>Critères!C34</f>
        <v>A</v>
      </c>
      <c r="E35" s="99" t="str">
        <f>Critères!D34</f>
        <v>Chaque tableau de données complexe a-t-il un résumé ?</v>
      </c>
      <c r="F35" s="100" t="s">
        <v>13</v>
      </c>
      <c r="G35" s="101"/>
      <c r="H35" s="99"/>
      <c r="I35" s="102"/>
      <c r="J35" s="103"/>
    </row>
    <row r="36" spans="1:10" ht="20">
      <c r="A36" s="96" t="str">
        <f>Critères!$A35</f>
        <v>Tableau</v>
      </c>
      <c r="B36" s="98">
        <v>33</v>
      </c>
      <c r="C36" s="98" t="str">
        <f>Critères!B35</f>
        <v>4.2</v>
      </c>
      <c r="D36" s="98" t="str">
        <f>Critères!C35</f>
        <v>A</v>
      </c>
      <c r="E36" s="99" t="str">
        <f>Critères!D35</f>
        <v>Pour chaque tableau de données complexe ayant un résumé, celui-ci est-il pertinent ?</v>
      </c>
      <c r="F36" s="100" t="s">
        <v>13</v>
      </c>
      <c r="G36" s="101"/>
      <c r="H36" s="99"/>
      <c r="I36" s="102"/>
      <c r="J36" s="103"/>
    </row>
    <row r="37" spans="1:10">
      <c r="A37" s="96" t="str">
        <f>Critères!$A36</f>
        <v>Tableau</v>
      </c>
      <c r="B37" s="98">
        <v>34</v>
      </c>
      <c r="C37" s="98" t="str">
        <f>Critères!B36</f>
        <v>4.3</v>
      </c>
      <c r="D37" s="98" t="str">
        <f>Critères!C36</f>
        <v>A</v>
      </c>
      <c r="E37" s="99" t="str">
        <f>Critères!D36</f>
        <v>Chaque tableau de données a-t-il un titre ?</v>
      </c>
      <c r="F37" s="100" t="s">
        <v>13</v>
      </c>
      <c r="G37" s="101"/>
      <c r="H37" s="99"/>
      <c r="I37" s="102"/>
      <c r="J37" s="103"/>
    </row>
    <row r="38" spans="1:10" ht="20">
      <c r="A38" s="96" t="str">
        <f>Critères!$A37</f>
        <v>Tableau</v>
      </c>
      <c r="B38" s="98">
        <v>35</v>
      </c>
      <c r="C38" s="98" t="str">
        <f>Critères!B37</f>
        <v>4.4</v>
      </c>
      <c r="D38" s="98" t="str">
        <f>Critères!C37</f>
        <v>A</v>
      </c>
      <c r="E38" s="99" t="str">
        <f>Critères!D37</f>
        <v>Pour chaque tableau de données ayant un titre, celui-ci est-il pertinent ?</v>
      </c>
      <c r="F38" s="100" t="s">
        <v>13</v>
      </c>
      <c r="G38" s="101"/>
      <c r="H38" s="99"/>
      <c r="I38" s="102"/>
      <c r="J38" s="103"/>
    </row>
    <row r="39" spans="1:10" ht="20">
      <c r="A39" s="96" t="str">
        <f>Critères!$A38</f>
        <v>Tableau</v>
      </c>
      <c r="B39" s="98">
        <v>36</v>
      </c>
      <c r="C39" s="98" t="str">
        <f>Critères!B38</f>
        <v>4.5</v>
      </c>
      <c r="D39" s="98" t="str">
        <f>Critères!C38</f>
        <v>A</v>
      </c>
      <c r="E39" s="99" t="str">
        <f>Critères!D38</f>
        <v>Pour chaque tableau de données, les entêtes de lignes et de colonnes sont-ils correctement reliés aux cellules de données ?</v>
      </c>
      <c r="F39" s="100" t="s">
        <v>13</v>
      </c>
      <c r="G39" s="101"/>
      <c r="H39" s="99"/>
      <c r="I39" s="102"/>
      <c r="J39" s="103"/>
    </row>
    <row r="40" spans="1:10" ht="20">
      <c r="A40" s="96" t="str">
        <f>Critères!$A39</f>
        <v>Composants intéractifs</v>
      </c>
      <c r="B40" s="98">
        <v>37</v>
      </c>
      <c r="C40" s="98" t="str">
        <f>Critères!B39</f>
        <v>5.1</v>
      </c>
      <c r="D40" s="98" t="str">
        <f>Critères!C39</f>
        <v>A</v>
      </c>
      <c r="E40" s="99" t="str">
        <f>Critères!D39</f>
        <v>Chaque composant d’interface est-il, si nécessaire, compatible avec les technologies d’assistance (hors cas particuliers) ?</v>
      </c>
      <c r="F40" s="100" t="s">
        <v>13</v>
      </c>
      <c r="G40" s="101"/>
      <c r="H40" s="99"/>
      <c r="I40" s="102"/>
      <c r="J40" s="103"/>
    </row>
    <row r="41" spans="1:10" ht="20">
      <c r="A41" s="96" t="str">
        <f>Critères!$A40</f>
        <v>Composants intéractifs</v>
      </c>
      <c r="B41" s="98">
        <v>38</v>
      </c>
      <c r="C41" s="98" t="str">
        <f>Critères!B40</f>
        <v>5.2</v>
      </c>
      <c r="D41" s="98" t="str">
        <f>Critères!C40</f>
        <v>A</v>
      </c>
      <c r="E41" s="99" t="str">
        <f>Critères!D40</f>
        <v>Chaque composant d’interface est-il contrôlable par le clavier et tout dispositif de pointage (hors cas particuliers) ?</v>
      </c>
      <c r="F41" s="100" t="s">
        <v>13</v>
      </c>
      <c r="G41" s="101"/>
      <c r="H41" s="99"/>
      <c r="I41" s="102"/>
      <c r="J41" s="103"/>
    </row>
    <row r="42" spans="1:10" ht="20">
      <c r="A42" s="96" t="str">
        <f>Critères!$A41</f>
        <v>Composants intéractifs</v>
      </c>
      <c r="B42" s="98">
        <v>39</v>
      </c>
      <c r="C42" s="98" t="str">
        <f>Critères!B41</f>
        <v>5.3</v>
      </c>
      <c r="D42" s="98" t="str">
        <f>Critères!C41</f>
        <v>A</v>
      </c>
      <c r="E42" s="99" t="str">
        <f>Critères!D41</f>
        <v>Chaque changement de contexte respecte-t-il une de ces conditions ?</v>
      </c>
      <c r="F42" s="100" t="s">
        <v>13</v>
      </c>
      <c r="G42" s="101"/>
      <c r="H42" s="99"/>
      <c r="I42" s="102"/>
      <c r="J42" s="103"/>
    </row>
    <row r="43" spans="1:10" ht="20">
      <c r="A43" s="96" t="str">
        <f>Critères!$A42</f>
        <v>Composants intéractifs</v>
      </c>
      <c r="B43" s="98">
        <v>40</v>
      </c>
      <c r="C43" s="98" t="str">
        <f>Critères!B42</f>
        <v>5.4</v>
      </c>
      <c r="D43" s="98" t="str">
        <f>Critères!C42</f>
        <v>AA</v>
      </c>
      <c r="E43" s="99" t="str">
        <f>Critères!D42</f>
        <v>Dans chaque écran, les messages de statut sont-ils correctement restitués par les technologies d’assistance ?</v>
      </c>
      <c r="F43" s="100" t="s">
        <v>13</v>
      </c>
      <c r="G43" s="101"/>
      <c r="H43" s="99"/>
      <c r="I43" s="104"/>
      <c r="J43" s="103"/>
    </row>
    <row r="44" spans="1:10" ht="20">
      <c r="A44" s="96" t="str">
        <f>Critères!$A43</f>
        <v>Composants intéractifs</v>
      </c>
      <c r="B44" s="98">
        <v>41</v>
      </c>
      <c r="C44" s="98" t="str">
        <f>Critères!B43</f>
        <v>5.5</v>
      </c>
      <c r="D44" s="98" t="str">
        <f>Critères!C43</f>
        <v>A</v>
      </c>
      <c r="E44" s="99" t="str">
        <f>Critères!D43</f>
        <v>Chaque état d’un contrôle à bascule présenté à l’utilisateur est-il perceptible ?</v>
      </c>
      <c r="F44" s="100" t="s">
        <v>13</v>
      </c>
      <c r="G44" s="101"/>
      <c r="H44" s="99"/>
      <c r="I44" s="102"/>
      <c r="J44" s="103"/>
    </row>
    <row r="45" spans="1:10" ht="20">
      <c r="A45" s="96" t="str">
        <f>Critères!$A44</f>
        <v>Eléments obligatoires</v>
      </c>
      <c r="B45" s="98">
        <v>42</v>
      </c>
      <c r="C45" s="98" t="str">
        <f>Critères!B44</f>
        <v>6.1</v>
      </c>
      <c r="D45" s="98" t="str">
        <f>Critères!C44</f>
        <v>A</v>
      </c>
      <c r="E45" s="99" t="str">
        <f>Critères!D44</f>
        <v>Dans chaque écran, les textes sont-ils restitués par les technologies d’assistance dans la langue principale de l’écran ?</v>
      </c>
      <c r="F45" s="100" t="s">
        <v>13</v>
      </c>
      <c r="G45" s="101"/>
      <c r="H45" s="99"/>
      <c r="I45" s="102"/>
      <c r="J45" s="103"/>
    </row>
    <row r="46" spans="1:10" ht="30">
      <c r="A46" s="96" t="str">
        <f>Critères!$A45</f>
        <v>Eléments obligatoires</v>
      </c>
      <c r="B46" s="98">
        <v>43</v>
      </c>
      <c r="C46" s="98" t="str">
        <f>Critères!B45</f>
        <v>6.2</v>
      </c>
      <c r="D46" s="98" t="str">
        <f>Critères!C45</f>
        <v>A</v>
      </c>
      <c r="E46" s="99" t="str">
        <f>Critères!D45</f>
        <v>Dans chaque écran, les éléments de l’interface ne doivent pas être utilisés uniquement à des fins de présentation. Cette règle est-elle respectée ?</v>
      </c>
      <c r="F46" s="100" t="s">
        <v>13</v>
      </c>
      <c r="G46" s="101"/>
      <c r="H46" s="99"/>
      <c r="I46" s="102"/>
      <c r="J46" s="103"/>
    </row>
    <row r="47" spans="1:10" ht="20">
      <c r="A47" s="96" t="str">
        <f>Critères!$A46</f>
        <v>Structuration</v>
      </c>
      <c r="B47" s="98">
        <v>44</v>
      </c>
      <c r="C47" s="98" t="str">
        <f>Critères!B46</f>
        <v>7.1</v>
      </c>
      <c r="D47" s="98" t="str">
        <f>Critères!C46</f>
        <v>A</v>
      </c>
      <c r="E47" s="99" t="str">
        <f>Critères!D46</f>
        <v>Dans chaque écran, l’information est-elle structurée par l’utilisation appropriée de titres ?</v>
      </c>
      <c r="F47" s="100" t="s">
        <v>13</v>
      </c>
      <c r="G47" s="101"/>
      <c r="H47" s="99"/>
      <c r="I47" s="102"/>
      <c r="J47" s="103"/>
    </row>
    <row r="48" spans="1:10" ht="20">
      <c r="A48" s="96" t="str">
        <f>Critères!$A47</f>
        <v>Structuration</v>
      </c>
      <c r="B48" s="98">
        <v>45</v>
      </c>
      <c r="C48" s="98" t="str">
        <f>Critères!B47</f>
        <v>7.2</v>
      </c>
      <c r="D48" s="98" t="str">
        <f>Critères!C47</f>
        <v>A</v>
      </c>
      <c r="E48" s="99" t="str">
        <f>Critères!D47</f>
        <v>Dans chaque écran, chaque liste est-elle correctement structurée ?</v>
      </c>
      <c r="F48" s="100" t="s">
        <v>13</v>
      </c>
      <c r="G48" s="101"/>
      <c r="H48" s="99"/>
      <c r="I48" s="102"/>
      <c r="J48" s="103"/>
    </row>
    <row r="49" spans="1:10" ht="20">
      <c r="A49" s="96" t="str">
        <f>Critères!$A48</f>
        <v>Présentation</v>
      </c>
      <c r="B49" s="98">
        <v>46</v>
      </c>
      <c r="C49" s="98" t="str">
        <f>Critères!B48</f>
        <v>8.1</v>
      </c>
      <c r="D49" s="98" t="str">
        <f>Critères!C48</f>
        <v>A</v>
      </c>
      <c r="E49" s="99" t="str">
        <f>Critères!D48</f>
        <v>Dans chaque écran, le contenu visible porteur d’information est-il accessible aux technologies d’assistance ?</v>
      </c>
      <c r="F49" s="100" t="s">
        <v>13</v>
      </c>
      <c r="G49" s="101"/>
      <c r="H49" s="99"/>
      <c r="I49" s="102"/>
      <c r="J49" s="103"/>
    </row>
    <row r="50" spans="1:10" ht="20">
      <c r="A50" s="96" t="str">
        <f>Critères!$A49</f>
        <v>Présentation</v>
      </c>
      <c r="B50" s="98">
        <v>47</v>
      </c>
      <c r="C50" s="98" t="str">
        <f>Critères!B49</f>
        <v>8.2</v>
      </c>
      <c r="D50" s="98" t="str">
        <f>Critères!C49</f>
        <v>AA</v>
      </c>
      <c r="E50" s="99" t="str">
        <f>Critères!D49</f>
        <v>Dans chaque écran, l’utilisateur peut-il augmenter la taille des caractères de 200% au moins (hors cas particuliers) ?</v>
      </c>
      <c r="F50" s="100" t="s">
        <v>13</v>
      </c>
      <c r="G50" s="101"/>
      <c r="H50" s="99"/>
      <c r="I50" s="102"/>
      <c r="J50" s="103"/>
    </row>
    <row r="51" spans="1:10" ht="40">
      <c r="A51" s="96" t="str">
        <f>Critères!$A50</f>
        <v>Présentation</v>
      </c>
      <c r="B51" s="98">
        <v>48</v>
      </c>
      <c r="C51" s="98" t="str">
        <f>Critères!B50</f>
        <v>8.3</v>
      </c>
      <c r="D51" s="98" t="str">
        <f>Critères!C50</f>
        <v>A</v>
      </c>
      <c r="E51" s="99" t="str">
        <f>Critères!D50</f>
        <v>Dans chaque écran, chaque composant en environnement de texte dont la nature n’est pas évidente a-t-il un rapport de contraste supérieur ou égal à 3:1 par rapport au texte environnant ?</v>
      </c>
      <c r="F51" s="100" t="s">
        <v>13</v>
      </c>
      <c r="G51" s="101"/>
      <c r="H51" s="99"/>
      <c r="I51" s="102"/>
      <c r="J51" s="103"/>
    </row>
    <row r="52" spans="1:10" ht="40">
      <c r="A52" s="96" t="str">
        <f>Critères!$A51</f>
        <v>Présentation</v>
      </c>
      <c r="B52" s="98">
        <v>49</v>
      </c>
      <c r="C52" s="98" t="str">
        <f>Critères!B51</f>
        <v>8.4</v>
      </c>
      <c r="D52" s="98" t="str">
        <f>Critères!C51</f>
        <v>A</v>
      </c>
      <c r="E52" s="99" t="str">
        <f>Critères!D51</f>
        <v>Dans chaque écran, pour chaque composant en environnement de texte dont la nature n’est pas évidente, une indication autre que la couleur permet-elle de signaler la prise de focus et le survol à la souris ?</v>
      </c>
      <c r="F52" s="100" t="s">
        <v>13</v>
      </c>
      <c r="G52" s="101"/>
      <c r="H52" s="99"/>
      <c r="I52" s="102"/>
      <c r="J52" s="103"/>
    </row>
    <row r="53" spans="1:10" ht="20">
      <c r="A53" s="96" t="str">
        <f>Critères!$A52</f>
        <v>Présentation</v>
      </c>
      <c r="B53" s="98">
        <v>50</v>
      </c>
      <c r="C53" s="98" t="str">
        <f>Critères!B52</f>
        <v>8.5</v>
      </c>
      <c r="D53" s="98" t="str">
        <f>Critères!C52</f>
        <v>A</v>
      </c>
      <c r="E53" s="99" t="str">
        <f>Critères!D52</f>
        <v>Dans chaque écran, pour chaque élément recevant le focus, la prise de focus est-elle visible ?</v>
      </c>
      <c r="F53" s="100" t="s">
        <v>13</v>
      </c>
      <c r="G53" s="101"/>
      <c r="H53" s="99"/>
      <c r="I53" s="102"/>
      <c r="J53" s="103"/>
    </row>
    <row r="54" spans="1:10" ht="30">
      <c r="A54" s="96" t="str">
        <f>Critères!$A53</f>
        <v>Présentation</v>
      </c>
      <c r="B54" s="98">
        <v>51</v>
      </c>
      <c r="C54" s="98" t="str">
        <f>Critères!B53</f>
        <v>8.6</v>
      </c>
      <c r="D54" s="98" t="str">
        <f>Critères!C53</f>
        <v>A</v>
      </c>
      <c r="E54" s="99" t="str">
        <f>Critères!D53</f>
        <v>Dans chaque écran, l’information ne doit pas être donnée uniquement par la forme, taille ou position. Cette règle est-elle respectée ?</v>
      </c>
      <c r="F54" s="100" t="s">
        <v>13</v>
      </c>
      <c r="G54" s="101"/>
      <c r="H54" s="99"/>
      <c r="I54" s="102"/>
      <c r="J54" s="103"/>
    </row>
    <row r="55" spans="1:10" ht="30">
      <c r="A55" s="96" t="str">
        <f>Critères!$A54</f>
        <v>Présentation</v>
      </c>
      <c r="B55" s="98">
        <v>52</v>
      </c>
      <c r="C55" s="98" t="str">
        <f>Critères!B54</f>
        <v>8.7</v>
      </c>
      <c r="D55" s="98" t="str">
        <f>Critères!C54</f>
        <v>AA</v>
      </c>
      <c r="E55" s="99" t="str">
        <f>Critères!D54</f>
        <v>Dans chaque écran, les contenus additionnels apparaissant à la prise de focus ou au survol d’un composant d’interface sont-ils contrôlables par l’utilisateur (hors cas particuliers) ?</v>
      </c>
      <c r="F55" s="100" t="s">
        <v>13</v>
      </c>
      <c r="G55" s="101"/>
      <c r="H55" s="99"/>
      <c r="I55" s="102"/>
      <c r="J55" s="103"/>
    </row>
    <row r="56" spans="1:10">
      <c r="A56" s="96" t="str">
        <f>Critères!$A55</f>
        <v>Formulaires</v>
      </c>
      <c r="B56" s="98">
        <v>53</v>
      </c>
      <c r="C56" s="98" t="str">
        <f>Critères!B55</f>
        <v>9.1</v>
      </c>
      <c r="D56" s="98" t="str">
        <f>Critères!C55</f>
        <v>A</v>
      </c>
      <c r="E56" s="99" t="str">
        <f>Critères!D55</f>
        <v>Chaque champ de formulaire a-t-il une étiquette visible ?</v>
      </c>
      <c r="F56" s="100" t="s">
        <v>13</v>
      </c>
      <c r="G56" s="101"/>
      <c r="H56" s="99"/>
      <c r="I56" s="102"/>
      <c r="J56" s="103"/>
    </row>
    <row r="57" spans="1:10" ht="20">
      <c r="A57" s="96" t="str">
        <f>Critères!$A56</f>
        <v>Formulaires</v>
      </c>
      <c r="B57" s="98">
        <v>54</v>
      </c>
      <c r="C57" s="98" t="str">
        <f>Critères!B56</f>
        <v>9.2</v>
      </c>
      <c r="D57" s="98" t="str">
        <f>Critères!C56</f>
        <v>A</v>
      </c>
      <c r="E57" s="99" t="str">
        <f>Critères!D56</f>
        <v>Chaque champ de formulaire a-t-il une étiquette accessible aux technologies d’assistance ?</v>
      </c>
      <c r="F57" s="100" t="s">
        <v>13</v>
      </c>
      <c r="G57" s="101"/>
      <c r="H57" s="99"/>
      <c r="I57" s="102"/>
      <c r="J57" s="103"/>
    </row>
    <row r="58" spans="1:10" ht="20">
      <c r="A58" s="96" t="str">
        <f>Critères!$A57</f>
        <v>Formulaires</v>
      </c>
      <c r="B58" s="98">
        <v>55</v>
      </c>
      <c r="C58" s="98" t="str">
        <f>Critères!B57</f>
        <v>9.3</v>
      </c>
      <c r="D58" s="98" t="str">
        <f>Critères!C57</f>
        <v>A</v>
      </c>
      <c r="E58" s="99" t="str">
        <f>Critères!D57</f>
        <v>Chaque étiquette associée à un champ de formulaire est-elle pertinente ?</v>
      </c>
      <c r="F58" s="100" t="s">
        <v>13</v>
      </c>
      <c r="G58" s="101"/>
      <c r="H58" s="99"/>
      <c r="I58" s="102"/>
      <c r="J58" s="103"/>
    </row>
    <row r="59" spans="1:10" ht="20">
      <c r="A59" s="96" t="str">
        <f>Critères!$A58</f>
        <v>Formulaires</v>
      </c>
      <c r="B59" s="98">
        <v>56</v>
      </c>
      <c r="C59" s="98" t="str">
        <f>Critères!B58</f>
        <v>9.4</v>
      </c>
      <c r="D59" s="98" t="str">
        <f>Critères!C58</f>
        <v>A</v>
      </c>
      <c r="E59" s="99" t="str">
        <f>Critères!D58</f>
        <v>Chaque étiquette de champ et son champ associé sont-ils accolés ?</v>
      </c>
      <c r="F59" s="100" t="s">
        <v>13</v>
      </c>
      <c r="G59" s="101"/>
      <c r="H59" s="99"/>
      <c r="I59" s="102"/>
      <c r="J59" s="103"/>
    </row>
    <row r="60" spans="1:10" ht="20">
      <c r="A60" s="96" t="str">
        <f>Critères!$A59</f>
        <v>Formulaires</v>
      </c>
      <c r="B60" s="98">
        <v>57</v>
      </c>
      <c r="C60" s="98" t="str">
        <f>Critères!B59</f>
        <v>9.5</v>
      </c>
      <c r="D60" s="98" t="str">
        <f>Critères!C59</f>
        <v>A</v>
      </c>
      <c r="E60" s="99" t="str">
        <f>Critères!D59</f>
        <v>Dans chaque formulaire, l’intitulé de chaque bouton est-il pertinent ?</v>
      </c>
      <c r="F60" s="100" t="s">
        <v>13</v>
      </c>
      <c r="G60" s="101"/>
      <c r="H60" s="99"/>
      <c r="I60" s="102"/>
      <c r="J60" s="103"/>
    </row>
    <row r="61" spans="1:10" ht="20">
      <c r="A61" s="96" t="str">
        <f>Critères!$A60</f>
        <v>Formulaires</v>
      </c>
      <c r="B61" s="98">
        <v>58</v>
      </c>
      <c r="C61" s="98" t="str">
        <f>Critères!B60</f>
        <v>9.6</v>
      </c>
      <c r="D61" s="98" t="str">
        <f>Critères!C60</f>
        <v>A</v>
      </c>
      <c r="E61" s="99" t="str">
        <f>Critères!D60</f>
        <v>Dans chaque formulaire, les champs de même nature sont-ils identifiés, si nécessaire ?</v>
      </c>
      <c r="F61" s="100" t="s">
        <v>13</v>
      </c>
      <c r="G61" s="101"/>
      <c r="H61" s="99"/>
      <c r="I61" s="102"/>
      <c r="J61" s="103"/>
    </row>
    <row r="62" spans="1:10" ht="20">
      <c r="A62" s="96" t="str">
        <f>Critères!$A61</f>
        <v>Formulaires</v>
      </c>
      <c r="B62" s="98">
        <v>59</v>
      </c>
      <c r="C62" s="98" t="str">
        <f>Critères!B61</f>
        <v>9.7</v>
      </c>
      <c r="D62" s="98" t="str">
        <f>Critères!C61</f>
        <v>A</v>
      </c>
      <c r="E62" s="99" t="str">
        <f>Critères!D61</f>
        <v>Les champs de formulaire obligatoires sont-ils correctement identifiés (hors cas particuliers) ?</v>
      </c>
      <c r="F62" s="100" t="s">
        <v>13</v>
      </c>
      <c r="G62" s="101"/>
      <c r="H62" s="99"/>
      <c r="I62" s="102"/>
      <c r="J62" s="103"/>
    </row>
    <row r="63" spans="1:10" ht="30">
      <c r="A63" s="96" t="str">
        <f>Critères!$A62</f>
        <v>Formulaires</v>
      </c>
      <c r="B63" s="98">
        <v>60</v>
      </c>
      <c r="C63" s="98" t="str">
        <f>Critères!B62</f>
        <v>9.8</v>
      </c>
      <c r="D63" s="98" t="str">
        <f>Critères!C62</f>
        <v>A</v>
      </c>
      <c r="E63" s="99" t="str">
        <f>Critères!D62</f>
        <v>Pour chaque champ de formulaire qui attend un type de données et/ou un format spécifique, l’information correspondante est-elle disponible ?</v>
      </c>
      <c r="F63" s="100" t="s">
        <v>13</v>
      </c>
      <c r="G63" s="101"/>
      <c r="H63" s="99"/>
      <c r="I63" s="102"/>
      <c r="J63" s="103"/>
    </row>
    <row r="64" spans="1:10" ht="20">
      <c r="A64" s="96" t="str">
        <f>Critères!$A63</f>
        <v>Formulaires</v>
      </c>
      <c r="B64" s="98">
        <v>61</v>
      </c>
      <c r="C64" s="98" t="str">
        <f>Critères!B63</f>
        <v>9.9</v>
      </c>
      <c r="D64" s="98" t="str">
        <f>Critères!C63</f>
        <v>A</v>
      </c>
      <c r="E64" s="99" t="str">
        <f>Critères!D63</f>
        <v>Dans chaque formulaire, les erreurs de saisie sont-elles accessibles ?</v>
      </c>
      <c r="F64" s="100" t="s">
        <v>13</v>
      </c>
      <c r="G64" s="101"/>
      <c r="H64" s="99"/>
      <c r="I64" s="102"/>
      <c r="J64" s="103"/>
    </row>
    <row r="65" spans="1:10" ht="30">
      <c r="A65" s="96" t="str">
        <f>Critères!$A64</f>
        <v>Formulaires</v>
      </c>
      <c r="B65" s="98">
        <v>62</v>
      </c>
      <c r="C65" s="98" t="str">
        <f>Critères!B64</f>
        <v>9.10</v>
      </c>
      <c r="D65" s="98" t="str">
        <f>Critères!C64</f>
        <v>AA</v>
      </c>
      <c r="E65" s="99" t="str">
        <f>Critères!D64</f>
        <v>Dans chaque formulaire, le contrôle de saisie est-il accompagné, si nécessaire, de suggestions des types, formats de données ou valeurs attendus ?</v>
      </c>
      <c r="F65" s="100" t="s">
        <v>13</v>
      </c>
      <c r="G65" s="101"/>
      <c r="H65" s="99"/>
      <c r="I65" s="102"/>
      <c r="J65" s="103"/>
    </row>
    <row r="66" spans="1:10" ht="50">
      <c r="A66" s="96" t="str">
        <f>Critères!$A65</f>
        <v>Formulaires</v>
      </c>
      <c r="B66" s="98">
        <v>63</v>
      </c>
      <c r="C66" s="98" t="str">
        <f>Critères!B65</f>
        <v>9.11</v>
      </c>
      <c r="D66" s="98" t="str">
        <f>Critères!C65</f>
        <v>AA</v>
      </c>
      <c r="E66" s="99" t="str">
        <f>Critères!D65</f>
        <v>Pour chaque formulaire qui modifie ou supprime des données, ou qui transmet des réponses à un test ou à un examen, ou dont la validation a des conséquences financières ou juridiques, les données saisies peuvent-elles être modifiées, mises à jour ou récupérées par l’utilisateur ?</v>
      </c>
      <c r="F66" s="100" t="s">
        <v>13</v>
      </c>
      <c r="G66" s="101"/>
      <c r="H66" s="99"/>
      <c r="I66" s="102"/>
      <c r="J66" s="103"/>
    </row>
    <row r="67" spans="1:10" ht="20">
      <c r="A67" s="96" t="str">
        <f>Critères!$A66</f>
        <v>Formulaires</v>
      </c>
      <c r="B67" s="98">
        <v>64</v>
      </c>
      <c r="C67" s="98" t="str">
        <f>Critères!B66</f>
        <v>9.12</v>
      </c>
      <c r="D67" s="98" t="str">
        <f>Critères!C66</f>
        <v>AA</v>
      </c>
      <c r="E67" s="99" t="str">
        <f>Critères!D66</f>
        <v>Pour chaque champ qui attend une donnée personnelle de l’utilisateur, la saisie est-elle facilitée ?</v>
      </c>
      <c r="F67" s="100" t="s">
        <v>13</v>
      </c>
      <c r="G67" s="101"/>
      <c r="H67" s="99"/>
      <c r="I67" s="102"/>
      <c r="J67" s="103"/>
    </row>
    <row r="68" spans="1:10" ht="20">
      <c r="A68" s="96" t="str">
        <f>Critères!$A67</f>
        <v>Navigation</v>
      </c>
      <c r="B68" s="98">
        <v>65</v>
      </c>
      <c r="C68" s="98" t="str">
        <f>Critères!B67</f>
        <v>10.1</v>
      </c>
      <c r="D68" s="98" t="str">
        <f>Critères!C67</f>
        <v>A</v>
      </c>
      <c r="E68" s="99" t="str">
        <f>Critères!D67</f>
        <v>Dans chaque écran, l’ordre de tabulation au clavier est-il cohérent ?</v>
      </c>
      <c r="F68" s="100" t="s">
        <v>13</v>
      </c>
      <c r="G68" s="101"/>
      <c r="H68" s="99"/>
      <c r="I68" s="102"/>
      <c r="J68" s="103"/>
    </row>
    <row r="69" spans="1:10" ht="20">
      <c r="A69" s="96" t="str">
        <f>Critères!$A68</f>
        <v>Navigation</v>
      </c>
      <c r="B69" s="98">
        <v>66</v>
      </c>
      <c r="C69" s="98" t="str">
        <f>Critères!B68</f>
        <v>10.2</v>
      </c>
      <c r="D69" s="98" t="str">
        <f>Critères!C68</f>
        <v>A</v>
      </c>
      <c r="E69" s="99" t="str">
        <f>Critères!D68</f>
        <v>Dans chaque écran, l’ordre de restitution par les technologies d’assistance est-il cohérent ?</v>
      </c>
      <c r="F69" s="100" t="s">
        <v>13</v>
      </c>
      <c r="G69" s="101"/>
      <c r="H69" s="99"/>
      <c r="I69" s="102"/>
      <c r="J69" s="103"/>
    </row>
    <row r="70" spans="1:10" ht="20">
      <c r="A70" s="96" t="str">
        <f>Critères!$A69</f>
        <v>Navigation</v>
      </c>
      <c r="B70" s="98">
        <v>67</v>
      </c>
      <c r="C70" s="98" t="str">
        <f>Critères!B69</f>
        <v>10.3</v>
      </c>
      <c r="D70" s="98" t="str">
        <f>Critères!C69</f>
        <v>A</v>
      </c>
      <c r="E70" s="99" t="str">
        <f>Critères!D69</f>
        <v>Dans chaque écran, la navigation ne doit pas contenir de piège au clavier. Cette règle est-elle respectée ?</v>
      </c>
      <c r="F70" s="100" t="s">
        <v>13</v>
      </c>
      <c r="G70" s="101"/>
      <c r="H70" s="99"/>
      <c r="I70" s="102"/>
      <c r="J70" s="103"/>
    </row>
    <row r="71" spans="1:10" ht="30">
      <c r="A71" s="96" t="str">
        <f>Critères!$A70</f>
        <v>Navigation</v>
      </c>
      <c r="B71" s="98">
        <v>68</v>
      </c>
      <c r="C71" s="98" t="str">
        <f>Critères!B70</f>
        <v>10.4</v>
      </c>
      <c r="D71" s="98" t="str">
        <f>Critères!C70</f>
        <v>A</v>
      </c>
      <c r="E71" s="99" t="str">
        <f>Critères!D70</f>
        <v>Dans chaque écran, les raccourcis clavier n’utilisant qu’une seule touche (lettre minuscule ou majuscule, ponctuation, chiffre ou symbole) sont-ils contrôlables par l’utilisateur ?</v>
      </c>
      <c r="F71" s="100" t="s">
        <v>13</v>
      </c>
      <c r="G71" s="101"/>
      <c r="H71" s="99"/>
      <c r="I71" s="102"/>
      <c r="J71" s="103"/>
    </row>
    <row r="72" spans="1:10" ht="20">
      <c r="A72" s="96" t="str">
        <f>Critères!$A71</f>
        <v>Consultation</v>
      </c>
      <c r="B72" s="98">
        <v>69</v>
      </c>
      <c r="C72" s="98" t="str">
        <f>Critères!B71</f>
        <v>11.1</v>
      </c>
      <c r="D72" s="98" t="str">
        <f>Critères!C71</f>
        <v>A</v>
      </c>
      <c r="E72" s="99" t="str">
        <f>Critères!D71</f>
        <v>Pour chaque écran, l’utilisateur a-t-il le contrôle de chaque limite de temps modifiant le contenu (hors cas particuliers) ?</v>
      </c>
      <c r="F72" s="100" t="s">
        <v>13</v>
      </c>
      <c r="G72" s="101"/>
      <c r="H72" s="99"/>
      <c r="I72" s="102"/>
      <c r="J72" s="103"/>
    </row>
    <row r="73" spans="1:10" ht="20">
      <c r="A73" s="96" t="str">
        <f>Critères!$A72</f>
        <v>Consultation</v>
      </c>
      <c r="B73" s="98">
        <v>70</v>
      </c>
      <c r="C73" s="98" t="str">
        <f>Critères!B72</f>
        <v>11.2</v>
      </c>
      <c r="D73" s="98" t="str">
        <f>Critères!C72</f>
        <v>A</v>
      </c>
      <c r="E73" s="99" t="str">
        <f>Critères!D72</f>
        <v>Pour chaque écran, chaque procédé limitant le temps d’une session peut-il être arrêté ou supprimé (hors cas particuliers) ?</v>
      </c>
      <c r="F73" s="100" t="s">
        <v>13</v>
      </c>
      <c r="G73" s="101"/>
      <c r="H73" s="99"/>
      <c r="I73" s="102"/>
      <c r="J73" s="103"/>
    </row>
    <row r="74" spans="1:10" ht="30">
      <c r="A74" s="96" t="str">
        <f>Critères!$A73</f>
        <v>Consultation</v>
      </c>
      <c r="B74" s="98">
        <v>71</v>
      </c>
      <c r="C74" s="98" t="str">
        <f>Critères!B73</f>
        <v>11.3</v>
      </c>
      <c r="D74" s="98" t="str">
        <f>Critères!C73</f>
        <v>A</v>
      </c>
      <c r="E74" s="99" t="str">
        <f>Critères!D73</f>
        <v>Dans chaque écran, chaque document bureautique en téléchargement possède-t-il, si nécessaire, une version accessible (hors cas particuliers) ?</v>
      </c>
      <c r="F74" s="100" t="s">
        <v>13</v>
      </c>
      <c r="G74" s="101"/>
      <c r="H74" s="99"/>
      <c r="I74" s="102"/>
      <c r="J74" s="103"/>
    </row>
    <row r="75" spans="1:10" ht="30">
      <c r="A75" s="96" t="str">
        <f>Critères!$A74</f>
        <v>Consultation</v>
      </c>
      <c r="B75" s="98">
        <v>72</v>
      </c>
      <c r="C75" s="98" t="str">
        <f>Critères!B74</f>
        <v>11.4</v>
      </c>
      <c r="D75" s="98" t="str">
        <f>Critères!C74</f>
        <v>A</v>
      </c>
      <c r="E75" s="99" t="str">
        <f>Critères!D74</f>
        <v>Pour chaque document bureautique ayant une version accessible, cette version offre-t-elle la même information (hors cas particuliers) ?</v>
      </c>
      <c r="F75" s="100" t="s">
        <v>13</v>
      </c>
      <c r="G75" s="101"/>
      <c r="H75" s="99"/>
      <c r="I75" s="102"/>
      <c r="J75" s="103"/>
    </row>
    <row r="76" spans="1:10" ht="20">
      <c r="A76" s="96" t="str">
        <f>Critères!$A75</f>
        <v>Consultation</v>
      </c>
      <c r="B76" s="98">
        <v>73</v>
      </c>
      <c r="C76" s="98" t="str">
        <f>Critères!B75</f>
        <v>11.5</v>
      </c>
      <c r="D76" s="98" t="str">
        <f>Critères!C75</f>
        <v>A</v>
      </c>
      <c r="E76" s="99" t="str">
        <f>Critères!D75</f>
        <v>Dans chaque écran, chaque contenu cryptique (art ASCII, émoticon, syntaxe cryptique) a-t-il une alternative ?</v>
      </c>
      <c r="F76" s="100" t="s">
        <v>13</v>
      </c>
      <c r="G76" s="101"/>
      <c r="H76" s="99"/>
      <c r="I76" s="102"/>
      <c r="J76" s="103"/>
    </row>
    <row r="77" spans="1:10" ht="30">
      <c r="A77" s="96" t="str">
        <f>Critères!$A76</f>
        <v>Consultation</v>
      </c>
      <c r="B77" s="98">
        <v>74</v>
      </c>
      <c r="C77" s="98" t="str">
        <f>Critères!B76</f>
        <v>11.6</v>
      </c>
      <c r="D77" s="98" t="str">
        <f>Critères!C76</f>
        <v>A</v>
      </c>
      <c r="E77" s="99" t="str">
        <f>Critères!D76</f>
        <v>Dans chaque écran, pour chaque contenu cryptique (art ASCII, émoticône, syntaxe cryptique) ayant une alternative, cette alternative est-elle pertinente ?</v>
      </c>
      <c r="F77" s="100" t="s">
        <v>13</v>
      </c>
      <c r="G77" s="101"/>
      <c r="H77" s="99"/>
      <c r="I77" s="102"/>
      <c r="J77" s="103"/>
    </row>
    <row r="78" spans="1:10" ht="20">
      <c r="A78" s="96" t="str">
        <f>Critères!$A77</f>
        <v>Consultation</v>
      </c>
      <c r="B78" s="98">
        <v>75</v>
      </c>
      <c r="C78" s="98" t="str">
        <f>Critères!B77</f>
        <v>11.7</v>
      </c>
      <c r="D78" s="98" t="str">
        <f>Critères!C77</f>
        <v>A</v>
      </c>
      <c r="E78" s="99" t="str">
        <f>Critères!D77</f>
        <v>Dans chaque écran, les changements brusques de luminosité ou les effets de flash sont-ils correctement utilisés ?</v>
      </c>
      <c r="F78" s="100" t="s">
        <v>13</v>
      </c>
      <c r="G78" s="101"/>
      <c r="H78" s="99"/>
      <c r="I78" s="102"/>
      <c r="J78" s="103"/>
    </row>
    <row r="79" spans="1:10" ht="20">
      <c r="A79" s="96" t="str">
        <f>Critères!$A78</f>
        <v>Consultation</v>
      </c>
      <c r="B79" s="98">
        <v>76</v>
      </c>
      <c r="C79" s="98" t="str">
        <f>Critères!B78</f>
        <v>11.8</v>
      </c>
      <c r="D79" s="98" t="str">
        <f>Critères!C78</f>
        <v>A</v>
      </c>
      <c r="E79" s="99" t="str">
        <f>Critères!D78</f>
        <v>Dans chaque écran, chaque contenu en mouvement ou clignotant est-il contrôlable par l’utilisateur ?</v>
      </c>
      <c r="F79" s="100" t="s">
        <v>13</v>
      </c>
      <c r="G79" s="101"/>
      <c r="H79" s="99"/>
      <c r="I79" s="102"/>
      <c r="J79" s="103"/>
    </row>
    <row r="80" spans="1:10" ht="30">
      <c r="A80" s="96" t="str">
        <f>Critères!$A79</f>
        <v>Consultation</v>
      </c>
      <c r="B80" s="98">
        <v>77</v>
      </c>
      <c r="C80" s="98" t="str">
        <f>Critères!B79</f>
        <v>11.9</v>
      </c>
      <c r="D80" s="98" t="str">
        <f>Critères!C79</f>
        <v>AA</v>
      </c>
      <c r="E80" s="99" t="str">
        <f>Critères!D79</f>
        <v>Dans chaque écran, le contenu proposé est-il consultable quelle que soit l’orientation de l’écran (portrait ou paysage) (hors cas particuliers) ?</v>
      </c>
      <c r="F80" s="100" t="s">
        <v>13</v>
      </c>
      <c r="G80" s="101"/>
      <c r="H80" s="99"/>
      <c r="I80" s="102"/>
      <c r="J80" s="103"/>
    </row>
    <row r="81" spans="1:10" ht="30">
      <c r="A81" s="96" t="str">
        <f>Critères!$A80</f>
        <v>Consultation</v>
      </c>
      <c r="B81" s="98">
        <v>78</v>
      </c>
      <c r="C81" s="98" t="str">
        <f>Critères!B80</f>
        <v>11.10</v>
      </c>
      <c r="D81" s="98" t="str">
        <f>Critères!C80</f>
        <v>A</v>
      </c>
      <c r="E81" s="99" t="str">
        <f>Critères!D80</f>
        <v>Dans chaque écran, les fonctionnalités activables au moyen d’un geste complexe sont-elles activables au moyen d’un geste simple (hors cas particuliers) ?</v>
      </c>
      <c r="F81" s="100" t="s">
        <v>13</v>
      </c>
      <c r="G81" s="101"/>
      <c r="H81" s="99"/>
      <c r="I81" s="102"/>
      <c r="J81" s="103"/>
    </row>
    <row r="82" spans="1:10" ht="40">
      <c r="A82" s="96" t="str">
        <f>Critères!$A81</f>
        <v>Consultation</v>
      </c>
      <c r="B82" s="98">
        <v>79</v>
      </c>
      <c r="C82" s="98" t="str">
        <f>Critères!B81</f>
        <v>11.11</v>
      </c>
      <c r="D82" s="98" t="str">
        <f>Critères!C81</f>
        <v>A</v>
      </c>
      <c r="E82" s="99" t="str">
        <f>Critères!D81</f>
        <v>Dans chaque écran, les fonctionnalités activables par la réalisation d’actions simultanées sont-elles activables au moyen d’une action unique. Cette règle est-elle respectée (hors cas particuliers) ?</v>
      </c>
      <c r="F82" s="100" t="s">
        <v>13</v>
      </c>
      <c r="G82" s="101"/>
      <c r="H82" s="99"/>
      <c r="I82" s="102"/>
      <c r="J82" s="103"/>
    </row>
    <row r="83" spans="1:10" ht="30">
      <c r="A83" s="96" t="str">
        <f>Critères!$A82</f>
        <v>Consultation</v>
      </c>
      <c r="B83" s="98">
        <v>80</v>
      </c>
      <c r="C83" s="98" t="str">
        <f>Critères!B82</f>
        <v>11.12</v>
      </c>
      <c r="D83" s="98" t="str">
        <f>Critères!C82</f>
        <v>A</v>
      </c>
      <c r="E83" s="99" t="str">
        <f>Critères!D82</f>
        <v>Dans chaque écran, les actions déclenchées au moyen d’un dispositif de pointage sur un point unique de l’écran peuvent-elles faire l’objet d’une annulation (hors cas particuliers) ?</v>
      </c>
      <c r="F83" s="100" t="s">
        <v>13</v>
      </c>
      <c r="G83" s="101"/>
      <c r="H83" s="99"/>
      <c r="I83" s="102"/>
      <c r="J83" s="103"/>
    </row>
    <row r="84" spans="1:10" ht="30">
      <c r="A84" s="96" t="str">
        <f>Critères!$A83</f>
        <v>Consultation</v>
      </c>
      <c r="B84" s="98">
        <v>81</v>
      </c>
      <c r="C84" s="98" t="str">
        <f>Critères!B83</f>
        <v>11.13</v>
      </c>
      <c r="D84" s="98" t="str">
        <f>Critères!C83</f>
        <v>A</v>
      </c>
      <c r="E84" s="99" t="str">
        <f>Critères!D83</f>
        <v>Dans chaque écran, les fonctionnalités qui impliquent un mouvement de l’appareil ou vers l’appareil peuvent-elles être satisfaites de manière alternative (hors cas particuliers) ?</v>
      </c>
      <c r="F84" s="100" t="s">
        <v>13</v>
      </c>
      <c r="G84" s="101"/>
      <c r="H84" s="99"/>
      <c r="I84" s="102"/>
      <c r="J84" s="103"/>
    </row>
    <row r="85" spans="1:10" ht="40">
      <c r="A85" s="96" t="str">
        <f>Critères!$A84</f>
        <v>Consultation</v>
      </c>
      <c r="B85" s="98">
        <v>82</v>
      </c>
      <c r="C85" s="98" t="str">
        <f>Critères!B84</f>
        <v>11.14</v>
      </c>
      <c r="D85" s="98" t="str">
        <f>Critères!C84</f>
        <v>AA</v>
      </c>
      <c r="E85" s="99" t="str">
        <f>Critères!D84</f>
        <v>Pour chaque fonctionnalité de conversion d’un document, les informations relatives à l’accessibilité disponibles dans le document source sont-elles conservées dans le document de destination (hors cas particuliers) ?</v>
      </c>
      <c r="F85" s="100" t="s">
        <v>13</v>
      </c>
      <c r="G85" s="101"/>
      <c r="H85" s="99"/>
      <c r="I85" s="102"/>
      <c r="J85" s="103"/>
    </row>
    <row r="86" spans="1:10" ht="30">
      <c r="A86" s="96" t="str">
        <f>Critères!$A85</f>
        <v>Consultation</v>
      </c>
      <c r="B86" s="98">
        <v>83</v>
      </c>
      <c r="C86" s="98" t="str">
        <f>Critères!B85</f>
        <v>11.15</v>
      </c>
      <c r="D86" s="98" t="str">
        <f>Critères!C85</f>
        <v>A</v>
      </c>
      <c r="E86" s="99" t="str">
        <f>Critères!D85</f>
        <v>Chaque fonctionnalité d’identification ou de contrôle qui repose sur l’utilisation de caractéristiques biologiques de l’utilisateur dispose-t-elle d’une méthode alternative ?</v>
      </c>
      <c r="F86" s="100" t="s">
        <v>13</v>
      </c>
      <c r="G86" s="101"/>
      <c r="H86" s="99"/>
      <c r="I86" s="102"/>
      <c r="J86" s="103"/>
    </row>
    <row r="87" spans="1:10" ht="30">
      <c r="A87" s="96" t="str">
        <f>Critères!$A86</f>
        <v>Consultation</v>
      </c>
      <c r="B87" s="98">
        <v>84</v>
      </c>
      <c r="C87" s="98" t="str">
        <f>Critères!B86</f>
        <v>11.16</v>
      </c>
      <c r="D87" s="98" t="str">
        <f>Critères!C86</f>
        <v>A</v>
      </c>
      <c r="E87" s="99" t="str">
        <f>Critères!D86</f>
        <v>Pour chaque application qui intègre une fonctionnalité de répétition des touches, la répétition est-elle ajustable (hors cas particuliers) ?</v>
      </c>
      <c r="F87" s="100" t="s">
        <v>13</v>
      </c>
      <c r="G87" s="101"/>
      <c r="H87" s="99"/>
      <c r="I87" s="102"/>
      <c r="J87" s="103"/>
    </row>
    <row r="88" spans="1:10" ht="30">
      <c r="A88" s="96" t="str">
        <f>Critères!$A87</f>
        <v>Documentation et fonctionnalités d'accessibilité</v>
      </c>
      <c r="B88" s="98">
        <v>85</v>
      </c>
      <c r="C88" s="98" t="str">
        <f>Critères!B87</f>
        <v>12.1</v>
      </c>
      <c r="D88" s="98" t="str">
        <f>Critères!C87</f>
        <v>AA</v>
      </c>
      <c r="E88" s="99" t="str">
        <f>Critères!D87</f>
        <v>La documentation de l’application décrit-elle les fonctionnalités d’accessibilité disponibles et les informations relatives à la compatibilité avec l’accessibilité ?</v>
      </c>
      <c r="F88" s="100" t="s">
        <v>13</v>
      </c>
      <c r="G88" s="101"/>
      <c r="H88" s="99"/>
      <c r="I88" s="102"/>
      <c r="J88" s="103"/>
    </row>
    <row r="89" spans="1:10" ht="40">
      <c r="A89" s="96" t="str">
        <f>Critères!$A88</f>
        <v>Documentation et fonctionnalités d'accessibilité</v>
      </c>
      <c r="B89" s="98">
        <v>86</v>
      </c>
      <c r="C89" s="98" t="str">
        <f>Critères!B88</f>
        <v>12.2</v>
      </c>
      <c r="D89" s="98" t="str">
        <f>Critères!C88</f>
        <v>A</v>
      </c>
      <c r="E89" s="99" t="str">
        <f>Critères!D88</f>
        <v>Pour chaque fonctionnalité d’accessibilité décrite dans la documentation, le mécanisme qui permet de l’activer répond aux besoins d’accessibilité des utilisateurs concernés. Cette règle est-elle respectée (hors cas particuliers) ?</v>
      </c>
      <c r="F89" s="100" t="s">
        <v>13</v>
      </c>
      <c r="G89" s="101"/>
      <c r="H89" s="99"/>
      <c r="I89" s="102"/>
      <c r="J89" s="103"/>
    </row>
    <row r="90" spans="1:10" ht="30">
      <c r="A90" s="96" t="str">
        <f>Critères!$A89</f>
        <v>Documentation et fonctionnalités d'accessibilité</v>
      </c>
      <c r="B90" s="98">
        <v>87</v>
      </c>
      <c r="C90" s="98" t="str">
        <f>Critères!B89</f>
        <v>12.3</v>
      </c>
      <c r="D90" s="98" t="str">
        <f>Critères!C89</f>
        <v>A</v>
      </c>
      <c r="E90" s="99" t="str">
        <f>Critères!D89</f>
        <v>L’application ne perturbe pas les fonctionnalités d’accessibilité de la plateforme. Cette règle est-elle respectée ?</v>
      </c>
      <c r="F90" s="100" t="s">
        <v>13</v>
      </c>
      <c r="G90" s="101"/>
      <c r="H90" s="99"/>
      <c r="I90" s="102"/>
      <c r="J90" s="103"/>
    </row>
    <row r="91" spans="1:10" ht="30">
      <c r="A91" s="96" t="str">
        <f>Critères!$A90</f>
        <v>Documentation et fonctionnalités d'accessibilité</v>
      </c>
      <c r="B91" s="98">
        <v>88</v>
      </c>
      <c r="C91" s="98" t="str">
        <f>Critères!B90</f>
        <v>12.4</v>
      </c>
      <c r="D91" s="98" t="str">
        <f>Critères!C90</f>
        <v>A</v>
      </c>
      <c r="E91" s="99" t="str">
        <f>Critères!D90</f>
        <v>La documentation de l’application est-elle conforme aux règles d’accessibilité numérique ?</v>
      </c>
      <c r="F91" s="100" t="s">
        <v>13</v>
      </c>
      <c r="G91" s="101"/>
      <c r="H91" s="99"/>
      <c r="I91" s="102"/>
      <c r="J91" s="103"/>
    </row>
    <row r="92" spans="1:10" ht="30">
      <c r="A92" s="96" t="str">
        <f>Critères!$A91</f>
        <v>Outils d'édition</v>
      </c>
      <c r="B92" s="98">
        <v>89</v>
      </c>
      <c r="C92" s="98" t="str">
        <f>Critères!B91</f>
        <v>13.1</v>
      </c>
      <c r="D92" s="98" t="str">
        <f>Critères!C91</f>
        <v>A</v>
      </c>
      <c r="E92" s="99" t="str">
        <f>Critères!D91</f>
        <v>Chaque outil d’édition permet-il de définir les informations d’accessibilité nécessaires pour créer un contenu conforme aux règles d’accessibilité numérique ?</v>
      </c>
      <c r="F92" s="100" t="s">
        <v>13</v>
      </c>
      <c r="G92" s="101"/>
      <c r="H92" s="99"/>
      <c r="I92" s="102"/>
      <c r="J92" s="103"/>
    </row>
    <row r="93" spans="1:10" ht="30">
      <c r="A93" s="96" t="str">
        <f>Critères!$A92</f>
        <v>Outils d'édition</v>
      </c>
      <c r="B93" s="98">
        <v>90</v>
      </c>
      <c r="C93" s="98" t="str">
        <f>Critères!B92</f>
        <v>13.2</v>
      </c>
      <c r="D93" s="98" t="str">
        <f>Critères!C92</f>
        <v>A</v>
      </c>
      <c r="E93" s="99" t="str">
        <f>Critères!D92</f>
        <v>Chaque outil d’édition met-il à disposition des aides à la création de contenus conformes aux règles d’accessibilité numérique ?</v>
      </c>
      <c r="F93" s="100" t="s">
        <v>13</v>
      </c>
      <c r="G93" s="101"/>
      <c r="H93" s="99"/>
      <c r="I93" s="102"/>
      <c r="J93" s="103"/>
    </row>
    <row r="94" spans="1:10" ht="30">
      <c r="A94" s="96" t="str">
        <f>Critères!$A93</f>
        <v>Outils d'édition</v>
      </c>
      <c r="B94" s="98">
        <v>91</v>
      </c>
      <c r="C94" s="98" t="str">
        <f>Critères!B93</f>
        <v>13.3</v>
      </c>
      <c r="D94" s="98" t="str">
        <f>Critères!C93</f>
        <v>A</v>
      </c>
      <c r="E94" s="99" t="str">
        <f>Critères!D93</f>
        <v>Le contenu généré par chaque transformation des contenus est-il conforme aux règles d’accessibilité numérique (hors cas particuliers) ?</v>
      </c>
      <c r="F94" s="100" t="s">
        <v>13</v>
      </c>
      <c r="G94" s="101"/>
      <c r="H94" s="99"/>
      <c r="I94" s="102"/>
      <c r="J94" s="103"/>
    </row>
    <row r="95" spans="1:10" ht="30">
      <c r="A95" s="96" t="str">
        <f>Critères!$A94</f>
        <v>Outils d'édition</v>
      </c>
      <c r="B95" s="98">
        <v>92</v>
      </c>
      <c r="C95" s="98" t="str">
        <f>Critères!B94</f>
        <v>13.4</v>
      </c>
      <c r="D95" s="98" t="str">
        <f>Critères!C94</f>
        <v>AA</v>
      </c>
      <c r="E95" s="99" t="str">
        <f>Critères!D94</f>
        <v>Pour chaque erreur d’accessibilité relevée par un test d’accessibilité automatique ou semi-automatique, l’outil d’édition fournit-il des suggestions de réparation ?</v>
      </c>
      <c r="F95" s="100" t="s">
        <v>13</v>
      </c>
      <c r="G95" s="101"/>
      <c r="H95" s="99"/>
      <c r="I95" s="102"/>
      <c r="J95" s="103"/>
    </row>
    <row r="96" spans="1:10" ht="30">
      <c r="A96" s="96" t="str">
        <f>Critères!$A95</f>
        <v>Outils d'édition</v>
      </c>
      <c r="B96" s="98">
        <v>93</v>
      </c>
      <c r="C96" s="98" t="str">
        <f>Critères!B95</f>
        <v>13.5</v>
      </c>
      <c r="D96" s="98" t="str">
        <f>Critères!C95</f>
        <v>A</v>
      </c>
      <c r="E96" s="99" t="str">
        <f>Critères!D95</f>
        <v>Pour chaque ensemble de gabarits, un gabarit au moins permet de répondre aux règles d’accessibilité numérique. Cette règle est-elle respectée ?</v>
      </c>
      <c r="F96" s="100" t="s">
        <v>13</v>
      </c>
      <c r="G96" s="101"/>
      <c r="H96" s="99"/>
      <c r="I96" s="102"/>
      <c r="J96" s="103"/>
    </row>
    <row r="97" spans="1:10" ht="20">
      <c r="A97" s="96" t="str">
        <f>Critères!$A96</f>
        <v>Outils d'édition</v>
      </c>
      <c r="B97" s="98">
        <v>94</v>
      </c>
      <c r="C97" s="98" t="str">
        <f>Critères!B96</f>
        <v>13.6</v>
      </c>
      <c r="D97" s="98" t="str">
        <f>Critères!C96</f>
        <v>A</v>
      </c>
      <c r="E97" s="99" t="str">
        <f>Critères!D96</f>
        <v>Chaque gabarit qui permet de répondre aux règles d’accessibilité numérique est-il clairement identifiable ?</v>
      </c>
      <c r="F97" s="100" t="s">
        <v>13</v>
      </c>
      <c r="G97" s="101"/>
      <c r="H97" s="99"/>
      <c r="I97" s="102"/>
      <c r="J97" s="103"/>
    </row>
    <row r="98" spans="1:10" ht="30">
      <c r="A98" s="96" t="str">
        <f>Critères!$A97</f>
        <v>Services d'assistance</v>
      </c>
      <c r="B98" s="98">
        <v>95</v>
      </c>
      <c r="C98" s="98" t="str">
        <f>Critères!B97</f>
        <v>14.1</v>
      </c>
      <c r="D98" s="98" t="str">
        <f>Critères!C97</f>
        <v>AA</v>
      </c>
      <c r="E98" s="99" t="str">
        <f>Critères!D97</f>
        <v>Chaque service d’assistance fournit-il des informations relatives aux fonctionnalités d’accessibilité et à la compatibilité avec l’accessibilité, décrites dans la documentation ?</v>
      </c>
      <c r="F98" s="100" t="s">
        <v>13</v>
      </c>
      <c r="G98" s="101"/>
      <c r="H98" s="99"/>
      <c r="I98" s="102"/>
      <c r="J98" s="103"/>
    </row>
    <row r="99" spans="1:10" ht="30">
      <c r="A99" s="96" t="str">
        <f>Critères!$A98</f>
        <v>Services d'assistance</v>
      </c>
      <c r="B99" s="98">
        <v>96</v>
      </c>
      <c r="C99" s="98" t="str">
        <f>Critères!B98</f>
        <v>14.2</v>
      </c>
      <c r="D99" s="98" t="str">
        <f>Critères!C98</f>
        <v>A</v>
      </c>
      <c r="E99" s="99" t="str">
        <f>Critères!D98</f>
        <v>Le service d’assistance répond aux besoins de communication des personnes handicapées directement ou par l’intermédiaire d’un service de relais. Cette règle est-elle respectée ?</v>
      </c>
      <c r="F99" s="100" t="s">
        <v>13</v>
      </c>
      <c r="G99" s="101"/>
      <c r="H99" s="99"/>
      <c r="I99" s="102"/>
      <c r="J99" s="103"/>
    </row>
    <row r="100" spans="1:10" ht="20">
      <c r="A100" s="96" t="str">
        <f>Critères!$A99</f>
        <v>Services d'assistance</v>
      </c>
      <c r="B100" s="98">
        <v>97</v>
      </c>
      <c r="C100" s="98" t="str">
        <f>Critères!B99</f>
        <v>14.3</v>
      </c>
      <c r="D100" s="98" t="str">
        <f>Critères!C99</f>
        <v>A</v>
      </c>
      <c r="E100" s="99" t="str">
        <f>Critères!D99</f>
        <v>La documentation fournie par le service d’assistance est-elle conforme aux règles d’accessibilité numérique ?</v>
      </c>
      <c r="F100" s="100" t="s">
        <v>13</v>
      </c>
      <c r="G100" s="101"/>
      <c r="H100" s="99"/>
      <c r="I100" s="102"/>
      <c r="J100" s="103"/>
    </row>
    <row r="101" spans="1:10" ht="40">
      <c r="A101" s="96" t="str">
        <f>Critères!$A100</f>
        <v>Communication en temps réel</v>
      </c>
      <c r="B101" s="98">
        <v>98</v>
      </c>
      <c r="C101" s="98" t="str">
        <f>Critères!B100</f>
        <v>15.1</v>
      </c>
      <c r="D101" s="98" t="str">
        <f>Critères!C100</f>
        <v>A</v>
      </c>
      <c r="E101" s="99" t="str">
        <f>Critères!D100</f>
        <v>Pour chaque application de communication orale bidirectionnelle, l’application est-elle capable d’encoder et de décoder cette communication avec une gamme de fréquences dont la limite supérieure est de 7 000 Hz au moins ?</v>
      </c>
      <c r="F101" s="100" t="s">
        <v>13</v>
      </c>
      <c r="G101" s="101"/>
      <c r="H101" s="99"/>
      <c r="I101" s="102"/>
      <c r="J101" s="103"/>
    </row>
    <row r="102" spans="1:10" ht="30">
      <c r="A102" s="96" t="str">
        <f>Critères!$A101</f>
        <v>Communication en temps réel</v>
      </c>
      <c r="B102" s="98">
        <v>99</v>
      </c>
      <c r="C102" s="98" t="str">
        <f>Critères!B101</f>
        <v>15.2</v>
      </c>
      <c r="D102" s="98" t="str">
        <f>Critères!C101</f>
        <v>A</v>
      </c>
      <c r="E102" s="99" t="str">
        <f>Critères!D101</f>
        <v>Chaque application qui permet une communication orale bidirectionnelle dispose-t-elle d’une fonctionnalité de communication écrite en temps réel ?</v>
      </c>
      <c r="F102" s="100" t="s">
        <v>13</v>
      </c>
      <c r="G102" s="101"/>
      <c r="H102" s="99"/>
      <c r="I102" s="102"/>
      <c r="J102" s="103"/>
    </row>
    <row r="103" spans="1:10" ht="30">
      <c r="A103" s="96" t="str">
        <f>Critères!$A102</f>
        <v>Communication en temps réel</v>
      </c>
      <c r="B103" s="98">
        <v>100</v>
      </c>
      <c r="C103" s="98" t="str">
        <f>Critères!B102</f>
        <v>15.3</v>
      </c>
      <c r="D103" s="98" t="str">
        <f>Critères!C102</f>
        <v>A</v>
      </c>
      <c r="E103" s="99" t="str">
        <f>Critères!D102</f>
        <v>Pour chaque application qui permet une communication orale bidirectionnelle et écrite en temps réel, les deux modes sont-ils utilisables simultanément ?</v>
      </c>
      <c r="F103" s="100" t="s">
        <v>13</v>
      </c>
      <c r="G103" s="101"/>
      <c r="H103" s="99"/>
      <c r="I103" s="102"/>
      <c r="J103" s="103"/>
    </row>
    <row r="104" spans="1:10" ht="30">
      <c r="A104" s="96" t="str">
        <f>Critères!$A103</f>
        <v>Communication en temps réel</v>
      </c>
      <c r="B104" s="98">
        <v>101</v>
      </c>
      <c r="C104" s="98" t="str">
        <f>Critères!B103</f>
        <v>15.4</v>
      </c>
      <c r="D104" s="98" t="str">
        <f>Critères!C103</f>
        <v>A</v>
      </c>
      <c r="E104" s="99" t="str">
        <f>Critères!D103</f>
        <v>Pour chaque fonctionnalité de communication écrite en temps réel, les messages peuvent-ils être identifiés (hors cas particuliers) ?</v>
      </c>
      <c r="F104" s="100" t="s">
        <v>13</v>
      </c>
      <c r="G104" s="101"/>
      <c r="H104" s="99"/>
      <c r="I104" s="102"/>
      <c r="J104" s="103"/>
    </row>
    <row r="105" spans="1:10" ht="30">
      <c r="A105" s="96" t="str">
        <f>Critères!$A104</f>
        <v>Communication en temps réel</v>
      </c>
      <c r="B105" s="98">
        <v>102</v>
      </c>
      <c r="C105" s="98" t="str">
        <f>Critères!B104</f>
        <v>15.5</v>
      </c>
      <c r="D105" s="98" t="str">
        <f>Critères!C104</f>
        <v>A</v>
      </c>
      <c r="E105" s="99" t="str">
        <f>Critères!D104</f>
        <v>Pour chaque application de communication orale bidirectionnelle, un indicateur visuel de l’activité orale est-il présent ?</v>
      </c>
      <c r="F105" s="100" t="s">
        <v>13</v>
      </c>
      <c r="G105" s="101"/>
      <c r="H105" s="99"/>
      <c r="I105" s="102"/>
      <c r="J105" s="103"/>
    </row>
    <row r="106" spans="1:10" ht="40">
      <c r="A106" s="96" t="str">
        <f>Critères!$A105</f>
        <v>Communication en temps réel</v>
      </c>
      <c r="B106" s="98">
        <v>103</v>
      </c>
      <c r="C106" s="98" t="str">
        <f>Critères!B105</f>
        <v>15.6</v>
      </c>
      <c r="D106" s="98" t="str">
        <f>Critères!C105</f>
        <v>A</v>
      </c>
      <c r="E106" s="99" t="str">
        <f>Critères!D105</f>
        <v>Chaque application de communication écrite en temps réel qui peut interagir avec d’autres applications de communication écrite en temps réel respecte-t-elle les règles d’interopérabilité en vigueur ?</v>
      </c>
      <c r="F106" s="100" t="s">
        <v>13</v>
      </c>
      <c r="G106" s="101"/>
      <c r="H106" s="99"/>
      <c r="I106" s="102"/>
      <c r="J106" s="103"/>
    </row>
    <row r="107" spans="1:10" ht="30">
      <c r="A107" s="96" t="str">
        <f>Critères!$A106</f>
        <v>Communication en temps réel</v>
      </c>
      <c r="B107" s="98">
        <v>104</v>
      </c>
      <c r="C107" s="98" t="str">
        <f>Critères!B106</f>
        <v>15.7</v>
      </c>
      <c r="D107" s="98" t="str">
        <f>Critères!C106</f>
        <v>AA</v>
      </c>
      <c r="E107" s="99" t="str">
        <f>Critères!D106</f>
        <v>Pour chaque application qui permet une communication écrite en temps réel, le délai de transmission de chaque unité de saisie est de 500ms ou moins. Cette règle est-elle respectée ?</v>
      </c>
      <c r="F107" s="100" t="s">
        <v>13</v>
      </c>
      <c r="G107" s="101"/>
      <c r="H107" s="99"/>
      <c r="I107" s="102"/>
      <c r="J107" s="103"/>
    </row>
    <row r="108" spans="1:10" ht="20">
      <c r="A108" s="96" t="str">
        <f>Critères!$A107</f>
        <v>Communication en temps réel</v>
      </c>
      <c r="B108" s="98">
        <v>105</v>
      </c>
      <c r="C108" s="98" t="str">
        <f>Critères!B107</f>
        <v>15.8</v>
      </c>
      <c r="D108" s="98" t="str">
        <f>Critères!C107</f>
        <v>A</v>
      </c>
      <c r="E108" s="99" t="str">
        <f>Critères!D107</f>
        <v>Pour chaque application de télécommunication, l’identification de l’interlocuteur qui initie un appel est-elle accessible ?</v>
      </c>
      <c r="F108" s="100" t="s">
        <v>13</v>
      </c>
      <c r="G108" s="101"/>
      <c r="H108" s="99"/>
      <c r="I108" s="102"/>
      <c r="J108" s="103"/>
    </row>
    <row r="109" spans="1:10" ht="40">
      <c r="A109" s="96" t="str">
        <f>Critères!$A108</f>
        <v>Communication en temps réel</v>
      </c>
      <c r="B109" s="98">
        <v>106</v>
      </c>
      <c r="C109" s="98" t="str">
        <f>Critères!B108</f>
        <v>15.9</v>
      </c>
      <c r="D109" s="98" t="str">
        <f>Critères!C108</f>
        <v>A</v>
      </c>
      <c r="E109" s="99" t="str">
        <f>Critères!D108</f>
        <v>Pour chaque application de communication orale bidirectionnelle qui permet d’identifier l’activité d’un interlocuteur oralisant, il est possible d’identifier l’activité d’un interlocuteur signant. Cette règle est-elle respectée ?</v>
      </c>
      <c r="F109" s="100" t="s">
        <v>13</v>
      </c>
      <c r="G109" s="110"/>
      <c r="H109" s="111"/>
      <c r="I109" s="112"/>
      <c r="J109" s="113"/>
    </row>
    <row r="110" spans="1:10" ht="30">
      <c r="A110" s="96" t="str">
        <f>Critères!$A109</f>
        <v>Communication en temps réel</v>
      </c>
      <c r="B110" s="98">
        <v>107</v>
      </c>
      <c r="C110" s="98" t="str">
        <f>Critères!B109</f>
        <v>15.10</v>
      </c>
      <c r="D110" s="98" t="str">
        <f>Critères!C109</f>
        <v>A</v>
      </c>
      <c r="E110" s="99" t="str">
        <f>Critères!D109</f>
        <v>Pour chaque application de communication orale bidirectionnelle qui dispose de fonctionnalités vocales, celles-ci sont-elles utilisables sans la nécessité d’écouter ou parler ?</v>
      </c>
      <c r="F110" s="109" t="s">
        <v>13</v>
      </c>
      <c r="G110" s="110"/>
      <c r="H110" s="113"/>
      <c r="I110" s="113"/>
      <c r="J110" s="113"/>
    </row>
    <row r="111" spans="1:10" ht="30">
      <c r="A111" s="96" t="str">
        <f>Critères!$A110</f>
        <v>Communication en temps réel</v>
      </c>
      <c r="B111" s="98">
        <v>109</v>
      </c>
      <c r="C111" s="98" t="str">
        <f>Critères!B110</f>
        <v>15.11</v>
      </c>
      <c r="D111" s="98" t="str">
        <f>Critères!C110</f>
        <v>AA</v>
      </c>
      <c r="E111" s="99" t="str">
        <f>Critères!D110</f>
        <v>Pour chaque application de communication orale bidirectionnelle qui dispose d’une vidéo en temps réel, la qualité de la vidéo est-elle suffisante ?</v>
      </c>
      <c r="F111" s="109" t="s">
        <v>13</v>
      </c>
      <c r="G111" s="101"/>
      <c r="H111" s="103"/>
      <c r="I111" s="103"/>
      <c r="J111" s="103"/>
    </row>
  </sheetData>
  <autoFilter ref="A3:M157" xr:uid="{00000000-0009-0000-0000-000004000000}"/>
  <mergeCells count="4">
    <mergeCell ref="A1:D1"/>
    <mergeCell ref="A2:D2"/>
    <mergeCell ref="E1:I1"/>
    <mergeCell ref="E2:I2"/>
  </mergeCells>
  <conditionalFormatting sqref="F4:F111">
    <cfRule type="cellIs" dxfId="11" priority="3" operator="equal">
      <formula>"c"</formula>
    </cfRule>
    <cfRule type="cellIs" dxfId="10" priority="4" operator="equal">
      <formula>"nc"</formula>
    </cfRule>
    <cfRule type="cellIs" dxfId="9" priority="5" operator="equal">
      <formula>"na"</formula>
    </cfRule>
    <cfRule type="cellIs" dxfId="8" priority="6" operator="equal">
      <formula>"nt"</formula>
    </cfRule>
  </conditionalFormatting>
  <conditionalFormatting sqref="G4:G111">
    <cfRule type="cellIs" dxfId="7" priority="1" operator="equal">
      <formula>"D"</formula>
    </cfRule>
    <cfRule type="cellIs" dxfId="6" priority="2" operator="equal">
      <formula>"E"</formula>
    </cfRule>
  </conditionalFormatting>
  <pageMargins left="0.7" right="0.7" top="0.75" bottom="0.75" header="0.3" footer="0.3"/>
  <pageSetup paperSize="9" orientation="landscape" horizontalDpi="4294967293" verticalDpi="4294967293" r:id="rId1"/>
  <extLst>
    <ext xmlns:x14="http://schemas.microsoft.com/office/spreadsheetml/2009/9/main" uri="{CCE6A557-97BC-4b89-ADB6-D9C93CAAB3DF}">
      <x14:dataValidations xmlns:xm="http://schemas.microsoft.com/office/excel/2006/main" count="1">
        <x14:dataValidation type="list" allowBlank="1" showInputMessage="1" showErrorMessage="1" xr:uid="{84DDF892-4DF4-1344-BEAD-E06ED8592569}">
          <x14:formula1>
            <xm:f>BaseDeCalcul!$AH$7:$AH$10</xm:f>
          </x14:formula1>
          <xm:sqref>F4:F111</xm:sqref>
        </x14:dataValidation>
      </x14:dataValidations>
    </ext>
  </extLs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A13528-718E-4FBD-9780-2AFC36852698}">
  <dimension ref="A1:K111"/>
  <sheetViews>
    <sheetView zoomScale="115" zoomScaleNormal="115" workbookViewId="0">
      <selection activeCell="F110" sqref="F110"/>
    </sheetView>
  </sheetViews>
  <sheetFormatPr defaultColWidth="8.453125" defaultRowHeight="14"/>
  <cols>
    <col min="1" max="1" width="13.26953125" style="92" bestFit="1" customWidth="1"/>
    <col min="2" max="2" width="7.453125" style="105" hidden="1" customWidth="1"/>
    <col min="3" max="3" width="6.1796875" style="105" customWidth="1"/>
    <col min="4" max="4" width="4.453125" style="105" customWidth="1"/>
    <col min="5" max="5" width="42.26953125" style="94" customWidth="1"/>
    <col min="6" max="6" width="5.1796875" style="94" customWidth="1"/>
    <col min="7" max="7" width="5.453125" style="94" customWidth="1"/>
    <col min="8" max="8" width="66" style="94" customWidth="1"/>
    <col min="9" max="9" width="26.1796875" style="94" bestFit="1" customWidth="1"/>
    <col min="10" max="10" width="16" style="94" bestFit="1" customWidth="1"/>
    <col min="11" max="11" width="8.453125" style="94"/>
    <col min="12" max="16384" width="8.453125" style="92"/>
  </cols>
  <sheetData>
    <row r="1" spans="1:11">
      <c r="A1" s="160" t="s">
        <v>88</v>
      </c>
      <c r="B1" s="160"/>
      <c r="C1" s="160"/>
      <c r="D1" s="160"/>
      <c r="E1" s="161" t="str">
        <f ca="1">IF(LOOKUP(J1,Échantillon!A13:A71,Échantillon!B13:B71)&lt;&gt;0,LOOKUP(J1,Échantillon!A13:A71,Échantillon!B13:B71),"-")</f>
        <v>E20</v>
      </c>
      <c r="F1" s="161"/>
      <c r="G1" s="161"/>
      <c r="H1" s="161"/>
      <c r="I1" s="161"/>
      <c r="J1" s="91" t="str">
        <f ca="1">IFERROR(RIGHT(CELL("nomfichier",$A$2),LEN(CELL("nomfichier",$A$2))-SEARCH("]",CELL("nomfichier",$A$2))), RIGHT(CELL("filename",$A$2),LEN(CELL("filename",$A$2))-SEARCH("]",CELL("filename",$A$2))))</f>
        <v>E20</v>
      </c>
      <c r="K1" s="92"/>
    </row>
    <row r="2" spans="1:11">
      <c r="A2" s="162" t="s">
        <v>109</v>
      </c>
      <c r="B2" s="162"/>
      <c r="C2" s="162"/>
      <c r="D2" s="162"/>
      <c r="E2" s="163" t="str">
        <f ca="1">IF(LOOKUP(J1,Échantillon!A13:A71,Échantillon!C13:C71)&lt;&gt;0,LOOKUP(J1,Échantillon!A13:A71,Échantillon!C13:C71),"-")</f>
        <v>-</v>
      </c>
      <c r="F2" s="163"/>
      <c r="G2" s="163"/>
      <c r="H2" s="163"/>
      <c r="I2" s="163"/>
      <c r="J2" s="93"/>
    </row>
    <row r="3" spans="1:11" s="97" customFormat="1" ht="41">
      <c r="A3" s="95" t="s">
        <v>9</v>
      </c>
      <c r="B3" s="95" t="s">
        <v>42</v>
      </c>
      <c r="C3" s="95" t="s">
        <v>50</v>
      </c>
      <c r="D3" s="95" t="s">
        <v>51</v>
      </c>
      <c r="E3" s="96" t="s">
        <v>52</v>
      </c>
      <c r="F3" s="95" t="s">
        <v>10</v>
      </c>
      <c r="G3" s="95" t="s">
        <v>11</v>
      </c>
      <c r="H3" s="96" t="s">
        <v>12</v>
      </c>
      <c r="I3" s="96" t="s">
        <v>318</v>
      </c>
      <c r="J3" s="96" t="s">
        <v>29</v>
      </c>
    </row>
    <row r="4" spans="1:11" s="94" customFormat="1" ht="20">
      <c r="A4" s="96" t="str">
        <f>Critères!$A3</f>
        <v>Eléments graphiques</v>
      </c>
      <c r="B4" s="98">
        <v>1</v>
      </c>
      <c r="C4" s="98" t="str">
        <f>Critères!B3</f>
        <v>1.1</v>
      </c>
      <c r="D4" s="98" t="str">
        <f>Critères!C3</f>
        <v>A</v>
      </c>
      <c r="E4" s="99" t="str">
        <f>Critères!D3</f>
        <v>Chaque élément graphique de décoration est-il ignoré par les technologies d’assistance ?</v>
      </c>
      <c r="F4" s="100" t="s">
        <v>13</v>
      </c>
      <c r="G4" s="101"/>
      <c r="H4" s="99"/>
      <c r="I4" s="102"/>
      <c r="J4" s="106"/>
    </row>
    <row r="5" spans="1:11" s="94" customFormat="1" ht="20">
      <c r="A5" s="96" t="str">
        <f>Critères!$A4</f>
        <v>Eléments graphiques</v>
      </c>
      <c r="B5" s="98">
        <v>2</v>
      </c>
      <c r="C5" s="98" t="str">
        <f>Critères!B4</f>
        <v>1.2</v>
      </c>
      <c r="D5" s="98" t="str">
        <f>Critères!C4</f>
        <v>A</v>
      </c>
      <c r="E5" s="99" t="str">
        <f>Critères!D4</f>
        <v>Chaque élément graphique porteur d’information possède-t-il une alternative accessible aux technologies d’assistance ?</v>
      </c>
      <c r="F5" s="100" t="s">
        <v>13</v>
      </c>
      <c r="G5" s="101"/>
      <c r="H5" s="99"/>
      <c r="I5" s="102"/>
      <c r="J5" s="103"/>
    </row>
    <row r="6" spans="1:11" s="94" customFormat="1" ht="30">
      <c r="A6" s="96" t="str">
        <f>Critères!$A5</f>
        <v>Eléments graphiques</v>
      </c>
      <c r="B6" s="98">
        <v>3</v>
      </c>
      <c r="C6" s="98" t="str">
        <f>Critères!B5</f>
        <v>1.3</v>
      </c>
      <c r="D6" s="98" t="str">
        <f>Critères!C5</f>
        <v>A</v>
      </c>
      <c r="E6" s="99" t="str">
        <f>Critères!D5</f>
        <v>Pour chaque élément graphique porteur d’information, l’alternative accessible aux technologies d’assistance est-elle pertinente (hors cas particuliers) ?</v>
      </c>
      <c r="F6" s="100" t="s">
        <v>13</v>
      </c>
      <c r="G6" s="101"/>
      <c r="H6" s="99"/>
      <c r="I6" s="102"/>
      <c r="J6" s="103"/>
    </row>
    <row r="7" spans="1:11" ht="40">
      <c r="A7" s="96" t="str">
        <f>Critères!$A6</f>
        <v>Eléments graphiques</v>
      </c>
      <c r="B7" s="98">
        <v>4</v>
      </c>
      <c r="C7" s="98" t="str">
        <f>Critères!B6</f>
        <v>1.4</v>
      </c>
      <c r="D7" s="98" t="str">
        <f>Critères!C6</f>
        <v>A</v>
      </c>
      <c r="E7" s="99" t="str">
        <f>Critères!D6</f>
        <v>Pour chaque élément graphique utilisé comme CAPTCHA ou comme élément graphique de test, l’alternative restituée par les technologies d’assistance permet-elle d’identifier la nature et la fonction de l’élément graphique ?</v>
      </c>
      <c r="F7" s="100" t="s">
        <v>13</v>
      </c>
      <c r="G7" s="101"/>
      <c r="H7" s="99"/>
      <c r="I7" s="102"/>
      <c r="J7" s="103"/>
    </row>
    <row r="8" spans="1:11" ht="20">
      <c r="A8" s="96" t="str">
        <f>Critères!$A7</f>
        <v>Eléments graphiques</v>
      </c>
      <c r="B8" s="98">
        <v>5</v>
      </c>
      <c r="C8" s="98" t="str">
        <f>Critères!B7</f>
        <v>1.5</v>
      </c>
      <c r="D8" s="98" t="str">
        <f>Critères!C7</f>
        <v>A</v>
      </c>
      <c r="E8" s="99" t="str">
        <f>Critères!D7</f>
        <v>Chaque élément graphique utilisé comme CAPTCHA possède-t-il une alternative ?</v>
      </c>
      <c r="F8" s="100" t="s">
        <v>13</v>
      </c>
      <c r="G8" s="101"/>
      <c r="H8" s="99"/>
      <c r="I8" s="102"/>
      <c r="J8" s="103"/>
    </row>
    <row r="9" spans="1:11" ht="20">
      <c r="A9" s="96" t="str">
        <f>Critères!$A8</f>
        <v>Eléments graphiques</v>
      </c>
      <c r="B9" s="98">
        <v>6</v>
      </c>
      <c r="C9" s="98" t="str">
        <f>Critères!B8</f>
        <v>1.6</v>
      </c>
      <c r="D9" s="98" t="str">
        <f>Critères!C8</f>
        <v>A</v>
      </c>
      <c r="E9" s="99" t="str">
        <f>Critères!D8</f>
        <v>Chaque élément graphique porteur d’information a-t-il, si nécessaire, une description détaillée ?</v>
      </c>
      <c r="F9" s="100" t="s">
        <v>13</v>
      </c>
      <c r="G9" s="101"/>
      <c r="H9" s="99"/>
      <c r="I9" s="102"/>
      <c r="J9" s="103"/>
    </row>
    <row r="10" spans="1:11" ht="20">
      <c r="A10" s="96" t="str">
        <f>Critères!$A9</f>
        <v>Eléments graphiques</v>
      </c>
      <c r="B10" s="98">
        <v>7</v>
      </c>
      <c r="C10" s="98" t="str">
        <f>Critères!B9</f>
        <v>1.7</v>
      </c>
      <c r="D10" s="98" t="str">
        <f>Critères!C9</f>
        <v>A</v>
      </c>
      <c r="E10" s="99" t="str">
        <f>Critères!D9</f>
        <v>Pour chaque élément graphique porteur d’information ayant une description détaillée, celle-ci est-elle pertinente ?</v>
      </c>
      <c r="F10" s="100" t="s">
        <v>13</v>
      </c>
      <c r="G10" s="101"/>
      <c r="H10" s="99"/>
      <c r="I10" s="102"/>
      <c r="J10" s="103"/>
    </row>
    <row r="11" spans="1:11" ht="40">
      <c r="A11" s="96" t="str">
        <f>Critères!$A10</f>
        <v>Eléments graphiques</v>
      </c>
      <c r="B11" s="98">
        <v>8</v>
      </c>
      <c r="C11" s="98" t="str">
        <f>Critères!B10</f>
        <v>1.8</v>
      </c>
      <c r="D11" s="98" t="str">
        <f>Critères!C10</f>
        <v>AA</v>
      </c>
      <c r="E11" s="99" t="str">
        <f>Critères!D10</f>
        <v>Chaque élément graphique texte porteur d’information, en l’absence d’un mécanisme de remplacement, doit, si possible être remplacé par du texte stylé. Cette règle est-elle respectée (hors cas particuliers) ?</v>
      </c>
      <c r="F11" s="100" t="s">
        <v>13</v>
      </c>
      <c r="G11" s="101"/>
      <c r="H11" s="99"/>
      <c r="I11" s="102"/>
      <c r="J11" s="103"/>
    </row>
    <row r="12" spans="1:11" ht="20">
      <c r="A12" s="96" t="str">
        <f>Critères!$A11</f>
        <v>Eléments graphiques</v>
      </c>
      <c r="B12" s="98">
        <v>9</v>
      </c>
      <c r="C12" s="98" t="str">
        <f>Critères!B11</f>
        <v>1.9</v>
      </c>
      <c r="D12" s="98" t="str">
        <f>Critères!C11</f>
        <v>AA</v>
      </c>
      <c r="E12" s="99" t="str">
        <f>Critères!D11</f>
        <v>Chaque élément graphique légendé est-il correctement restitué par les technologies d’assistance ?</v>
      </c>
      <c r="F12" s="100" t="s">
        <v>13</v>
      </c>
      <c r="G12" s="101"/>
      <c r="H12" s="99"/>
      <c r="I12" s="102"/>
      <c r="J12" s="103"/>
    </row>
    <row r="13" spans="1:11" ht="20">
      <c r="A13" s="96" t="str">
        <f>Critères!$A12</f>
        <v>Couleurs</v>
      </c>
      <c r="B13" s="98">
        <v>10</v>
      </c>
      <c r="C13" s="98" t="str">
        <f>Critères!B12</f>
        <v>2.1</v>
      </c>
      <c r="D13" s="98" t="str">
        <f>Critères!C12</f>
        <v>A</v>
      </c>
      <c r="E13" s="99" t="str">
        <f>Critères!D12</f>
        <v>Dans chaque écran, l’information ne doit pas être donnée uniquement par la couleur. Cette règle est-elle respectée ?</v>
      </c>
      <c r="F13" s="100" t="s">
        <v>13</v>
      </c>
      <c r="G13" s="101"/>
      <c r="H13" s="99"/>
      <c r="I13" s="102"/>
      <c r="J13" s="103"/>
    </row>
    <row r="14" spans="1:11" ht="30">
      <c r="A14" s="96" t="str">
        <f>Critères!$A13</f>
        <v>Couleurs</v>
      </c>
      <c r="B14" s="98">
        <v>11</v>
      </c>
      <c r="C14" s="98" t="str">
        <f>Critères!B13</f>
        <v>2.2</v>
      </c>
      <c r="D14" s="98" t="str">
        <f>Critères!C13</f>
        <v>AA</v>
      </c>
      <c r="E14" s="99" t="str">
        <f>Critères!D13</f>
        <v>Dans chaque écran, le contraste entre la couleur du texte et la couleur de son arrière-plan est-il suffisamment élevé (hors cas particuliers) ?</v>
      </c>
      <c r="F14" s="100" t="s">
        <v>13</v>
      </c>
      <c r="G14" s="101"/>
      <c r="H14" s="99"/>
      <c r="I14" s="102"/>
      <c r="J14" s="103"/>
    </row>
    <row r="15" spans="1:11" ht="30">
      <c r="A15" s="96" t="str">
        <f>Critères!$A14</f>
        <v>Couleurs</v>
      </c>
      <c r="B15" s="98">
        <v>12</v>
      </c>
      <c r="C15" s="98" t="str">
        <f>Critères!B14</f>
        <v>2.3</v>
      </c>
      <c r="D15" s="98" t="str">
        <f>Critères!C14</f>
        <v>AA</v>
      </c>
      <c r="E15" s="99" t="str">
        <f>Critères!D14</f>
        <v>Dans chaque écran, les couleurs utilisées dans les composants d’interface et les éléments graphiques porteurs d’informations sont-elles suffisamment contrastées (hors cas particuliers) ?</v>
      </c>
      <c r="F15" s="100" t="s">
        <v>13</v>
      </c>
      <c r="G15" s="101"/>
      <c r="H15" s="99"/>
      <c r="I15" s="102"/>
      <c r="J15" s="103"/>
    </row>
    <row r="16" spans="1:11" ht="30">
      <c r="A16" s="96" t="str">
        <f>Critères!$A15</f>
        <v>Couleurs</v>
      </c>
      <c r="B16" s="98">
        <v>13</v>
      </c>
      <c r="C16" s="98" t="str">
        <f>Critères!B15</f>
        <v>2.4</v>
      </c>
      <c r="D16" s="98" t="str">
        <f>Critères!C15</f>
        <v>AA</v>
      </c>
      <c r="E16" s="99" t="str">
        <f>Critères!D15</f>
        <v>Le rapport de contraste de chaque mécanisme de remplacement qui permet d’afficher l’écran avec un rapport de contraste conforme est-il suffisamment élevé ?</v>
      </c>
      <c r="F16" s="100" t="s">
        <v>13</v>
      </c>
      <c r="G16" s="101"/>
      <c r="H16" s="99"/>
      <c r="I16" s="102"/>
      <c r="J16" s="103"/>
    </row>
    <row r="17" spans="1:10" ht="30">
      <c r="A17" s="96" t="str">
        <f>Critères!$A16</f>
        <v>Multimédia</v>
      </c>
      <c r="B17" s="98">
        <v>14</v>
      </c>
      <c r="C17" s="98" t="str">
        <f>Critères!B16</f>
        <v>3.1</v>
      </c>
      <c r="D17" s="98" t="str">
        <f>Critères!C16</f>
        <v>A</v>
      </c>
      <c r="E17" s="99" t="str">
        <f>Critères!D16</f>
        <v>Chaque média temporel pré-enregistré seulement audio a-t-il, si nécessaire, une transcription textuelle adjacente clairement identifiable (hors cas particuliers) ?</v>
      </c>
      <c r="F17" s="100" t="s">
        <v>13</v>
      </c>
      <c r="G17" s="101"/>
      <c r="H17" s="99"/>
      <c r="I17" s="102"/>
      <c r="J17" s="103"/>
    </row>
    <row r="18" spans="1:10" ht="30">
      <c r="A18" s="96" t="str">
        <f>Critères!$A17</f>
        <v>Multimédia</v>
      </c>
      <c r="B18" s="98">
        <v>15</v>
      </c>
      <c r="C18" s="98" t="str">
        <f>Critères!B17</f>
        <v>3.2</v>
      </c>
      <c r="D18" s="98" t="str">
        <f>Critères!C17</f>
        <v>A</v>
      </c>
      <c r="E18" s="99" t="str">
        <f>Critères!D17</f>
        <v>Pour chaque média temporel pré-enregistré seulement audio ayant une transcription textuelle, celle-ci est-elle pertinente (hors cas particuliers) ?</v>
      </c>
      <c r="F18" s="100" t="s">
        <v>13</v>
      </c>
      <c r="G18" s="101"/>
      <c r="H18" s="99"/>
      <c r="I18" s="102"/>
      <c r="J18" s="103"/>
    </row>
    <row r="19" spans="1:10" ht="20">
      <c r="A19" s="96" t="str">
        <f>Critères!$A18</f>
        <v>Multimédia</v>
      </c>
      <c r="B19" s="98">
        <v>16</v>
      </c>
      <c r="C19" s="98" t="str">
        <f>Critères!B18</f>
        <v>3.3</v>
      </c>
      <c r="D19" s="98" t="str">
        <f>Critères!C18</f>
        <v>A</v>
      </c>
      <c r="E19" s="99" t="str">
        <f>Critères!D18</f>
        <v>Chaque média temporel pré-enregistré seulement vidéo a-t-il, si nécessaire, une alternative (hors cas particuliers) ?</v>
      </c>
      <c r="F19" s="100" t="s">
        <v>13</v>
      </c>
      <c r="G19" s="101"/>
      <c r="H19" s="99"/>
      <c r="I19" s="102"/>
      <c r="J19" s="103"/>
    </row>
    <row r="20" spans="1:10" ht="30">
      <c r="A20" s="96" t="str">
        <f>Critères!$A19</f>
        <v>Multimédia</v>
      </c>
      <c r="B20" s="98">
        <v>17</v>
      </c>
      <c r="C20" s="98" t="str">
        <f>Critères!B19</f>
        <v>3.4</v>
      </c>
      <c r="D20" s="98" t="str">
        <f>Critères!C19</f>
        <v>A</v>
      </c>
      <c r="E20" s="99" t="str">
        <f>Critères!D19</f>
        <v>Pour chaque média temporel pré-enregistré seulement vidéo ayant une alternative, celle-ci est-elle pertinente (hors cas particuliers) ?</v>
      </c>
      <c r="F20" s="100" t="s">
        <v>13</v>
      </c>
      <c r="G20" s="101"/>
      <c r="H20" s="99"/>
      <c r="I20" s="102"/>
      <c r="J20" s="103"/>
    </row>
    <row r="21" spans="1:10" ht="20">
      <c r="A21" s="96" t="str">
        <f>Critères!$A20</f>
        <v>Multimédia</v>
      </c>
      <c r="B21" s="98">
        <v>18</v>
      </c>
      <c r="C21" s="98" t="str">
        <f>Critères!B20</f>
        <v>3.5</v>
      </c>
      <c r="D21" s="98" t="str">
        <f>Critères!C20</f>
        <v>A</v>
      </c>
      <c r="E21" s="99" t="str">
        <f>Critères!D20</f>
        <v>Chaque média temporel synchronisé pré-enregistré a-t-il, si nécessaire, une alternative (hors cas particuliers) ?</v>
      </c>
      <c r="F21" s="100" t="s">
        <v>13</v>
      </c>
      <c r="G21" s="101"/>
      <c r="H21" s="99"/>
      <c r="I21" s="102"/>
      <c r="J21" s="103"/>
    </row>
    <row r="22" spans="1:10" ht="30">
      <c r="A22" s="96" t="str">
        <f>Critères!$A21</f>
        <v>Multimédia</v>
      </c>
      <c r="B22" s="98">
        <v>19</v>
      </c>
      <c r="C22" s="98" t="str">
        <f>Critères!B21</f>
        <v>3.6</v>
      </c>
      <c r="D22" s="98" t="str">
        <f>Critères!C21</f>
        <v>A</v>
      </c>
      <c r="E22" s="99" t="str">
        <f>Critères!D21</f>
        <v>Pour chaque média temporel synchronisé pré-enregistré ayant une alternative, celle-ci est-elle pertinente (hors cas particuliers) ?</v>
      </c>
      <c r="F22" s="100" t="s">
        <v>13</v>
      </c>
      <c r="G22" s="101"/>
      <c r="H22" s="99"/>
      <c r="I22" s="102"/>
      <c r="J22" s="103"/>
    </row>
    <row r="23" spans="1:10" ht="20">
      <c r="A23" s="96" t="str">
        <f>Critères!$A22</f>
        <v>Multimédia</v>
      </c>
      <c r="B23" s="98">
        <v>20</v>
      </c>
      <c r="C23" s="98" t="str">
        <f>Critères!B22</f>
        <v>3.7</v>
      </c>
      <c r="D23" s="98" t="str">
        <f>Critères!C22</f>
        <v>A</v>
      </c>
      <c r="E23" s="99" t="str">
        <f>Critères!D22</f>
        <v>Chaque média temporel synchronisé a-t-il, si nécessaire, des sous-titres synchronisés (hors cas particuliers) ?</v>
      </c>
      <c r="F23" s="100" t="s">
        <v>13</v>
      </c>
      <c r="G23" s="101"/>
      <c r="H23" s="99"/>
      <c r="I23" s="102"/>
      <c r="J23" s="103"/>
    </row>
    <row r="24" spans="1:10" ht="20">
      <c r="A24" s="96" t="str">
        <f>Critères!$A23</f>
        <v>Multimédia</v>
      </c>
      <c r="B24" s="98">
        <v>21</v>
      </c>
      <c r="C24" s="98" t="str">
        <f>Critères!B23</f>
        <v>3.8</v>
      </c>
      <c r="D24" s="98" t="str">
        <f>Critères!C23</f>
        <v>A</v>
      </c>
      <c r="E24" s="99" t="str">
        <f>Critères!D23</f>
        <v>Pour chaque média temporel synchronisé ayant des sous-titres synchronisés, ceux-ci sont-ils pertinents (hors cas particuliers) ?</v>
      </c>
      <c r="F24" s="100" t="s">
        <v>13</v>
      </c>
      <c r="G24" s="101"/>
      <c r="H24" s="99"/>
      <c r="I24" s="102"/>
      <c r="J24" s="103"/>
    </row>
    <row r="25" spans="1:10" ht="30">
      <c r="A25" s="96" t="str">
        <f>Critères!$A24</f>
        <v>Multimédia</v>
      </c>
      <c r="B25" s="98">
        <v>22</v>
      </c>
      <c r="C25" s="98" t="str">
        <f>Critères!B24</f>
        <v>3.9</v>
      </c>
      <c r="D25" s="98" t="str">
        <f>Critères!C24</f>
        <v>AA</v>
      </c>
      <c r="E25" s="99" t="str">
        <f>Critères!D24</f>
        <v>Chaque média temporel pré-enregistré (seulement vidéo ou synchronisé) a-t-il, si nécessaire, une audiodescription synchronisée (hors cas particuliers) ?</v>
      </c>
      <c r="F25" s="100" t="s">
        <v>13</v>
      </c>
      <c r="G25" s="101"/>
      <c r="H25" s="99"/>
      <c r="I25" s="102"/>
      <c r="J25" s="103"/>
    </row>
    <row r="26" spans="1:10" ht="30">
      <c r="A26" s="96" t="str">
        <f>Critères!$A25</f>
        <v>Multimédia</v>
      </c>
      <c r="B26" s="98">
        <v>23</v>
      </c>
      <c r="C26" s="98" t="str">
        <f>Critères!B25</f>
        <v>3.10</v>
      </c>
      <c r="D26" s="98" t="str">
        <f>Critères!C25</f>
        <v>AA</v>
      </c>
      <c r="E26" s="99" t="str">
        <f>Critères!D25</f>
        <v>Pour chaque média temporel pré-enregistré (seulement vidéo ou synchronisé) ayant une audiodescription synchronisée, celle-ci est-elle pertinente ?</v>
      </c>
      <c r="F26" s="100" t="s">
        <v>13</v>
      </c>
      <c r="G26" s="101"/>
      <c r="H26" s="99"/>
      <c r="I26" s="102"/>
      <c r="J26" s="103"/>
    </row>
    <row r="27" spans="1:10" ht="30">
      <c r="A27" s="96" t="str">
        <f>Critères!$A26</f>
        <v>Multimédia</v>
      </c>
      <c r="B27" s="98">
        <v>24</v>
      </c>
      <c r="C27" s="98" t="str">
        <f>Critères!B26</f>
        <v>3.11</v>
      </c>
      <c r="D27" s="98" t="str">
        <f>Critères!C26</f>
        <v>A</v>
      </c>
      <c r="E27" s="99" t="str">
        <f>Critères!D26</f>
        <v>Pour chaque média temporel pré-enregistré, le contenu textuel adjacent permet-il d’identifier clairement le média temporel (hors cas particuliers) ?</v>
      </c>
      <c r="F27" s="100" t="s">
        <v>13</v>
      </c>
      <c r="G27" s="101"/>
      <c r="H27" s="99"/>
      <c r="I27" s="102"/>
      <c r="J27" s="103"/>
    </row>
    <row r="28" spans="1:10" ht="20">
      <c r="A28" s="96" t="str">
        <f>Critères!$A27</f>
        <v>Multimédia</v>
      </c>
      <c r="B28" s="98">
        <v>25</v>
      </c>
      <c r="C28" s="98" t="str">
        <f>Critères!B27</f>
        <v>3.12</v>
      </c>
      <c r="D28" s="98" t="str">
        <f>Critères!C27</f>
        <v>A</v>
      </c>
      <c r="E28" s="99" t="str">
        <f>Critères!D27</f>
        <v>Chaque séquence sonore déclenchée automatiquement est-elle contrôlable par l’utilisateur ?</v>
      </c>
      <c r="F28" s="100" t="s">
        <v>13</v>
      </c>
      <c r="G28" s="101"/>
      <c r="H28" s="99"/>
      <c r="I28" s="102"/>
      <c r="J28" s="103"/>
    </row>
    <row r="29" spans="1:10" ht="20">
      <c r="A29" s="96" t="str">
        <f>Critères!$A28</f>
        <v>Multimédia</v>
      </c>
      <c r="B29" s="98">
        <v>26</v>
      </c>
      <c r="C29" s="98" t="str">
        <f>Critères!B28</f>
        <v>3.13</v>
      </c>
      <c r="D29" s="98" t="str">
        <f>Critères!C28</f>
        <v>A</v>
      </c>
      <c r="E29" s="99" t="str">
        <f>Critères!D28</f>
        <v>Chaque média temporel a-t-il, si nécessaire, les fonctionnalités de contrôle de sa consultation ?</v>
      </c>
      <c r="F29" s="100" t="s">
        <v>13</v>
      </c>
      <c r="G29" s="101"/>
      <c r="H29" s="99"/>
      <c r="I29" s="102"/>
      <c r="J29" s="103"/>
    </row>
    <row r="30" spans="1:10" ht="50">
      <c r="A30" s="96" t="str">
        <f>Critères!$A29</f>
        <v>Multimédia</v>
      </c>
      <c r="B30" s="98">
        <v>27</v>
      </c>
      <c r="C30" s="98" t="str">
        <f>Critères!B29</f>
        <v>3.14</v>
      </c>
      <c r="D30" s="98" t="str">
        <f>Critères!C29</f>
        <v>AA</v>
      </c>
      <c r="E30" s="99" t="str">
        <f>Critères!D29</f>
        <v>Pour chaque média temporel synchronisé pré-enregistré qui dispose d’une piste de sous-titres synchronisés ou d’une audiodescription, les fonctionnalités de contrôle de ces alternatives sont-elles présentées au même niveau que les fonctionnalités principales ?</v>
      </c>
      <c r="F30" s="100" t="s">
        <v>13</v>
      </c>
      <c r="G30" s="101"/>
      <c r="H30" s="99"/>
      <c r="I30" s="102"/>
      <c r="J30" s="103"/>
    </row>
    <row r="31" spans="1:10" ht="40">
      <c r="A31" s="96" t="str">
        <f>Critères!$A30</f>
        <v>Multimédia</v>
      </c>
      <c r="B31" s="98">
        <v>28</v>
      </c>
      <c r="C31" s="98" t="str">
        <f>Critères!B30</f>
        <v>3.15</v>
      </c>
      <c r="D31" s="98" t="str">
        <f>Critères!C30</f>
        <v>AA</v>
      </c>
      <c r="E31" s="99" t="str">
        <f>Critères!D30</f>
        <v>Pour chaque fonctionnalité qui transmet, convertit ou enregistre un média temporel synchronisé pré-enregistré qui possède une piste de sous-titres synchronisés, à l’issue du processus, les sous-titres sont-ils correctement conservés ?</v>
      </c>
      <c r="F31" s="100" t="s">
        <v>13</v>
      </c>
      <c r="G31" s="101"/>
      <c r="H31" s="99"/>
      <c r="I31" s="102"/>
      <c r="J31" s="103"/>
    </row>
    <row r="32" spans="1:10" ht="40">
      <c r="A32" s="96" t="str">
        <f>Critères!$A31</f>
        <v>Multimédia</v>
      </c>
      <c r="B32" s="98">
        <v>29</v>
      </c>
      <c r="C32" s="98" t="str">
        <f>Critères!B31</f>
        <v>3.16</v>
      </c>
      <c r="D32" s="98" t="str">
        <f>Critères!C31</f>
        <v>AA</v>
      </c>
      <c r="E32" s="99" t="str">
        <f>Critères!D31</f>
        <v>Pour chaque fonctionnalité qui transmet, convertit ou enregistre un média temporel synchronisé pré-enregistré avec une audiodescription synchronisée, à l’issue du processus, l’audiodescription est-elle correctement conservée ?</v>
      </c>
      <c r="F32" s="100" t="s">
        <v>13</v>
      </c>
      <c r="G32" s="101"/>
      <c r="H32" s="99"/>
      <c r="I32" s="102"/>
      <c r="J32" s="103"/>
    </row>
    <row r="33" spans="1:10" ht="30">
      <c r="A33" s="96" t="str">
        <f>Critères!$A32</f>
        <v>Multimédia</v>
      </c>
      <c r="B33" s="98">
        <v>30</v>
      </c>
      <c r="C33" s="98" t="str">
        <f>Critères!B32</f>
        <v>3.17</v>
      </c>
      <c r="D33" s="98" t="str">
        <f>Critères!C32</f>
        <v>AA</v>
      </c>
      <c r="E33" s="99" t="str">
        <f>Critères!D32</f>
        <v>Pour chaque média temporel pré-enregistré, la présentation des sous-titres est-elle contrôlable par l’utilisateur (hors cas particuliers) ?</v>
      </c>
      <c r="F33" s="100" t="s">
        <v>13</v>
      </c>
      <c r="G33" s="101"/>
      <c r="H33" s="99"/>
      <c r="I33" s="102"/>
      <c r="J33" s="103"/>
    </row>
    <row r="34" spans="1:10" ht="30">
      <c r="A34" s="96" t="str">
        <f>Critères!$A33</f>
        <v>Multimédia</v>
      </c>
      <c r="B34" s="98">
        <v>31</v>
      </c>
      <c r="C34" s="98" t="str">
        <f>Critères!B33</f>
        <v>3.18</v>
      </c>
      <c r="D34" s="98" t="str">
        <f>Critères!C33</f>
        <v>AA</v>
      </c>
      <c r="E34" s="99" t="str">
        <f>Critères!D33</f>
        <v>Pour chaque média temporel synchronisé pré-enregistré qui possède des sous-titres de traduction synchronisés, ceux-ci peuvent-ils être vocalisés (hors cas particuliers) ?</v>
      </c>
      <c r="F34" s="100" t="s">
        <v>13</v>
      </c>
      <c r="G34" s="101"/>
      <c r="H34" s="99"/>
      <c r="I34" s="102"/>
      <c r="J34" s="103"/>
    </row>
    <row r="35" spans="1:10">
      <c r="A35" s="96" t="str">
        <f>Critères!$A34</f>
        <v>Tableau</v>
      </c>
      <c r="B35" s="98">
        <v>32</v>
      </c>
      <c r="C35" s="98" t="str">
        <f>Critères!B34</f>
        <v>4.1</v>
      </c>
      <c r="D35" s="98" t="str">
        <f>Critères!C34</f>
        <v>A</v>
      </c>
      <c r="E35" s="99" t="str">
        <f>Critères!D34</f>
        <v>Chaque tableau de données complexe a-t-il un résumé ?</v>
      </c>
      <c r="F35" s="100" t="s">
        <v>13</v>
      </c>
      <c r="G35" s="101"/>
      <c r="H35" s="99"/>
      <c r="I35" s="102"/>
      <c r="J35" s="103"/>
    </row>
    <row r="36" spans="1:10" ht="20">
      <c r="A36" s="96" t="str">
        <f>Critères!$A35</f>
        <v>Tableau</v>
      </c>
      <c r="B36" s="98">
        <v>33</v>
      </c>
      <c r="C36" s="98" t="str">
        <f>Critères!B35</f>
        <v>4.2</v>
      </c>
      <c r="D36" s="98" t="str">
        <f>Critères!C35</f>
        <v>A</v>
      </c>
      <c r="E36" s="99" t="str">
        <f>Critères!D35</f>
        <v>Pour chaque tableau de données complexe ayant un résumé, celui-ci est-il pertinent ?</v>
      </c>
      <c r="F36" s="100" t="s">
        <v>13</v>
      </c>
      <c r="G36" s="101"/>
      <c r="H36" s="99"/>
      <c r="I36" s="102"/>
      <c r="J36" s="103"/>
    </row>
    <row r="37" spans="1:10">
      <c r="A37" s="96" t="str">
        <f>Critères!$A36</f>
        <v>Tableau</v>
      </c>
      <c r="B37" s="98">
        <v>34</v>
      </c>
      <c r="C37" s="98" t="str">
        <f>Critères!B36</f>
        <v>4.3</v>
      </c>
      <c r="D37" s="98" t="str">
        <f>Critères!C36</f>
        <v>A</v>
      </c>
      <c r="E37" s="99" t="str">
        <f>Critères!D36</f>
        <v>Chaque tableau de données a-t-il un titre ?</v>
      </c>
      <c r="F37" s="100" t="s">
        <v>13</v>
      </c>
      <c r="G37" s="101"/>
      <c r="H37" s="99"/>
      <c r="I37" s="102"/>
      <c r="J37" s="103"/>
    </row>
    <row r="38" spans="1:10" ht="20">
      <c r="A38" s="96" t="str">
        <f>Critères!$A37</f>
        <v>Tableau</v>
      </c>
      <c r="B38" s="98">
        <v>35</v>
      </c>
      <c r="C38" s="98" t="str">
        <f>Critères!B37</f>
        <v>4.4</v>
      </c>
      <c r="D38" s="98" t="str">
        <f>Critères!C37</f>
        <v>A</v>
      </c>
      <c r="E38" s="99" t="str">
        <f>Critères!D37</f>
        <v>Pour chaque tableau de données ayant un titre, celui-ci est-il pertinent ?</v>
      </c>
      <c r="F38" s="100" t="s">
        <v>13</v>
      </c>
      <c r="G38" s="101"/>
      <c r="H38" s="99"/>
      <c r="I38" s="102"/>
      <c r="J38" s="103"/>
    </row>
    <row r="39" spans="1:10" ht="20">
      <c r="A39" s="96" t="str">
        <f>Critères!$A38</f>
        <v>Tableau</v>
      </c>
      <c r="B39" s="98">
        <v>36</v>
      </c>
      <c r="C39" s="98" t="str">
        <f>Critères!B38</f>
        <v>4.5</v>
      </c>
      <c r="D39" s="98" t="str">
        <f>Critères!C38</f>
        <v>A</v>
      </c>
      <c r="E39" s="99" t="str">
        <f>Critères!D38</f>
        <v>Pour chaque tableau de données, les entêtes de lignes et de colonnes sont-ils correctement reliés aux cellules de données ?</v>
      </c>
      <c r="F39" s="100" t="s">
        <v>13</v>
      </c>
      <c r="G39" s="101"/>
      <c r="H39" s="99"/>
      <c r="I39" s="102"/>
      <c r="J39" s="103"/>
    </row>
    <row r="40" spans="1:10" ht="20">
      <c r="A40" s="96" t="str">
        <f>Critères!$A39</f>
        <v>Composants intéractifs</v>
      </c>
      <c r="B40" s="98">
        <v>37</v>
      </c>
      <c r="C40" s="98" t="str">
        <f>Critères!B39</f>
        <v>5.1</v>
      </c>
      <c r="D40" s="98" t="str">
        <f>Critères!C39</f>
        <v>A</v>
      </c>
      <c r="E40" s="99" t="str">
        <f>Critères!D39</f>
        <v>Chaque composant d’interface est-il, si nécessaire, compatible avec les technologies d’assistance (hors cas particuliers) ?</v>
      </c>
      <c r="F40" s="100" t="s">
        <v>13</v>
      </c>
      <c r="G40" s="101"/>
      <c r="H40" s="99"/>
      <c r="I40" s="102"/>
      <c r="J40" s="103"/>
    </row>
    <row r="41" spans="1:10" ht="20">
      <c r="A41" s="96" t="str">
        <f>Critères!$A40</f>
        <v>Composants intéractifs</v>
      </c>
      <c r="B41" s="98">
        <v>38</v>
      </c>
      <c r="C41" s="98" t="str">
        <f>Critères!B40</f>
        <v>5.2</v>
      </c>
      <c r="D41" s="98" t="str">
        <f>Critères!C40</f>
        <v>A</v>
      </c>
      <c r="E41" s="99" t="str">
        <f>Critères!D40</f>
        <v>Chaque composant d’interface est-il contrôlable par le clavier et tout dispositif de pointage (hors cas particuliers) ?</v>
      </c>
      <c r="F41" s="100" t="s">
        <v>13</v>
      </c>
      <c r="G41" s="101"/>
      <c r="H41" s="99"/>
      <c r="I41" s="102"/>
      <c r="J41" s="103"/>
    </row>
    <row r="42" spans="1:10" ht="20">
      <c r="A42" s="96" t="str">
        <f>Critères!$A41</f>
        <v>Composants intéractifs</v>
      </c>
      <c r="B42" s="98">
        <v>39</v>
      </c>
      <c r="C42" s="98" t="str">
        <f>Critères!B41</f>
        <v>5.3</v>
      </c>
      <c r="D42" s="98" t="str">
        <f>Critères!C41</f>
        <v>A</v>
      </c>
      <c r="E42" s="99" t="str">
        <f>Critères!D41</f>
        <v>Chaque changement de contexte respecte-t-il une de ces conditions ?</v>
      </c>
      <c r="F42" s="100" t="s">
        <v>13</v>
      </c>
      <c r="G42" s="101"/>
      <c r="H42" s="99"/>
      <c r="I42" s="102"/>
      <c r="J42" s="103"/>
    </row>
    <row r="43" spans="1:10" ht="20">
      <c r="A43" s="96" t="str">
        <f>Critères!$A42</f>
        <v>Composants intéractifs</v>
      </c>
      <c r="B43" s="98">
        <v>40</v>
      </c>
      <c r="C43" s="98" t="str">
        <f>Critères!B42</f>
        <v>5.4</v>
      </c>
      <c r="D43" s="98" t="str">
        <f>Critères!C42</f>
        <v>AA</v>
      </c>
      <c r="E43" s="99" t="str">
        <f>Critères!D42</f>
        <v>Dans chaque écran, les messages de statut sont-ils correctement restitués par les technologies d’assistance ?</v>
      </c>
      <c r="F43" s="100" t="s">
        <v>13</v>
      </c>
      <c r="G43" s="101"/>
      <c r="H43" s="99"/>
      <c r="I43" s="104"/>
      <c r="J43" s="103"/>
    </row>
    <row r="44" spans="1:10" ht="20">
      <c r="A44" s="96" t="str">
        <f>Critères!$A43</f>
        <v>Composants intéractifs</v>
      </c>
      <c r="B44" s="98">
        <v>41</v>
      </c>
      <c r="C44" s="98" t="str">
        <f>Critères!B43</f>
        <v>5.5</v>
      </c>
      <c r="D44" s="98" t="str">
        <f>Critères!C43</f>
        <v>A</v>
      </c>
      <c r="E44" s="99" t="str">
        <f>Critères!D43</f>
        <v>Chaque état d’un contrôle à bascule présenté à l’utilisateur est-il perceptible ?</v>
      </c>
      <c r="F44" s="100" t="s">
        <v>13</v>
      </c>
      <c r="G44" s="101"/>
      <c r="H44" s="99"/>
      <c r="I44" s="102"/>
      <c r="J44" s="103"/>
    </row>
    <row r="45" spans="1:10" ht="20">
      <c r="A45" s="96" t="str">
        <f>Critères!$A44</f>
        <v>Eléments obligatoires</v>
      </c>
      <c r="B45" s="98">
        <v>42</v>
      </c>
      <c r="C45" s="98" t="str">
        <f>Critères!B44</f>
        <v>6.1</v>
      </c>
      <c r="D45" s="98" t="str">
        <f>Critères!C44</f>
        <v>A</v>
      </c>
      <c r="E45" s="99" t="str">
        <f>Critères!D44</f>
        <v>Dans chaque écran, les textes sont-ils restitués par les technologies d’assistance dans la langue principale de l’écran ?</v>
      </c>
      <c r="F45" s="100" t="s">
        <v>13</v>
      </c>
      <c r="G45" s="101"/>
      <c r="H45" s="99"/>
      <c r="I45" s="102"/>
      <c r="J45" s="103"/>
    </row>
    <row r="46" spans="1:10" ht="30">
      <c r="A46" s="96" t="str">
        <f>Critères!$A45</f>
        <v>Eléments obligatoires</v>
      </c>
      <c r="B46" s="98">
        <v>43</v>
      </c>
      <c r="C46" s="98" t="str">
        <f>Critères!B45</f>
        <v>6.2</v>
      </c>
      <c r="D46" s="98" t="str">
        <f>Critères!C45</f>
        <v>A</v>
      </c>
      <c r="E46" s="99" t="str">
        <f>Critères!D45</f>
        <v>Dans chaque écran, les éléments de l’interface ne doivent pas être utilisés uniquement à des fins de présentation. Cette règle est-elle respectée ?</v>
      </c>
      <c r="F46" s="100" t="s">
        <v>13</v>
      </c>
      <c r="G46" s="101"/>
      <c r="H46" s="99"/>
      <c r="I46" s="102"/>
      <c r="J46" s="103"/>
    </row>
    <row r="47" spans="1:10" ht="20">
      <c r="A47" s="96" t="str">
        <f>Critères!$A46</f>
        <v>Structuration</v>
      </c>
      <c r="B47" s="98">
        <v>44</v>
      </c>
      <c r="C47" s="98" t="str">
        <f>Critères!B46</f>
        <v>7.1</v>
      </c>
      <c r="D47" s="98" t="str">
        <f>Critères!C46</f>
        <v>A</v>
      </c>
      <c r="E47" s="99" t="str">
        <f>Critères!D46</f>
        <v>Dans chaque écran, l’information est-elle structurée par l’utilisation appropriée de titres ?</v>
      </c>
      <c r="F47" s="100" t="s">
        <v>13</v>
      </c>
      <c r="G47" s="101"/>
      <c r="H47" s="99"/>
      <c r="I47" s="102"/>
      <c r="J47" s="103"/>
    </row>
    <row r="48" spans="1:10" ht="20">
      <c r="A48" s="96" t="str">
        <f>Critères!$A47</f>
        <v>Structuration</v>
      </c>
      <c r="B48" s="98">
        <v>45</v>
      </c>
      <c r="C48" s="98" t="str">
        <f>Critères!B47</f>
        <v>7.2</v>
      </c>
      <c r="D48" s="98" t="str">
        <f>Critères!C47</f>
        <v>A</v>
      </c>
      <c r="E48" s="99" t="str">
        <f>Critères!D47</f>
        <v>Dans chaque écran, chaque liste est-elle correctement structurée ?</v>
      </c>
      <c r="F48" s="100" t="s">
        <v>13</v>
      </c>
      <c r="G48" s="101"/>
      <c r="H48" s="99"/>
      <c r="I48" s="102"/>
      <c r="J48" s="103"/>
    </row>
    <row r="49" spans="1:10" ht="20">
      <c r="A49" s="96" t="str">
        <f>Critères!$A48</f>
        <v>Présentation</v>
      </c>
      <c r="B49" s="98">
        <v>46</v>
      </c>
      <c r="C49" s="98" t="str">
        <f>Critères!B48</f>
        <v>8.1</v>
      </c>
      <c r="D49" s="98" t="str">
        <f>Critères!C48</f>
        <v>A</v>
      </c>
      <c r="E49" s="99" t="str">
        <f>Critères!D48</f>
        <v>Dans chaque écran, le contenu visible porteur d’information est-il accessible aux technologies d’assistance ?</v>
      </c>
      <c r="F49" s="100" t="s">
        <v>13</v>
      </c>
      <c r="G49" s="101"/>
      <c r="H49" s="99"/>
      <c r="I49" s="102"/>
      <c r="J49" s="103"/>
    </row>
    <row r="50" spans="1:10" ht="20">
      <c r="A50" s="96" t="str">
        <f>Critères!$A49</f>
        <v>Présentation</v>
      </c>
      <c r="B50" s="98">
        <v>47</v>
      </c>
      <c r="C50" s="98" t="str">
        <f>Critères!B49</f>
        <v>8.2</v>
      </c>
      <c r="D50" s="98" t="str">
        <f>Critères!C49</f>
        <v>AA</v>
      </c>
      <c r="E50" s="99" t="str">
        <f>Critères!D49</f>
        <v>Dans chaque écran, l’utilisateur peut-il augmenter la taille des caractères de 200% au moins (hors cas particuliers) ?</v>
      </c>
      <c r="F50" s="100" t="s">
        <v>13</v>
      </c>
      <c r="G50" s="101"/>
      <c r="H50" s="99"/>
      <c r="I50" s="102"/>
      <c r="J50" s="103"/>
    </row>
    <row r="51" spans="1:10" ht="40">
      <c r="A51" s="96" t="str">
        <f>Critères!$A50</f>
        <v>Présentation</v>
      </c>
      <c r="B51" s="98">
        <v>48</v>
      </c>
      <c r="C51" s="98" t="str">
        <f>Critères!B50</f>
        <v>8.3</v>
      </c>
      <c r="D51" s="98" t="str">
        <f>Critères!C50</f>
        <v>A</v>
      </c>
      <c r="E51" s="99" t="str">
        <f>Critères!D50</f>
        <v>Dans chaque écran, chaque composant en environnement de texte dont la nature n’est pas évidente a-t-il un rapport de contraste supérieur ou égal à 3:1 par rapport au texte environnant ?</v>
      </c>
      <c r="F51" s="100" t="s">
        <v>13</v>
      </c>
      <c r="G51" s="101"/>
      <c r="H51" s="99"/>
      <c r="I51" s="102"/>
      <c r="J51" s="103"/>
    </row>
    <row r="52" spans="1:10" ht="40">
      <c r="A52" s="96" t="str">
        <f>Critères!$A51</f>
        <v>Présentation</v>
      </c>
      <c r="B52" s="98">
        <v>49</v>
      </c>
      <c r="C52" s="98" t="str">
        <f>Critères!B51</f>
        <v>8.4</v>
      </c>
      <c r="D52" s="98" t="str">
        <f>Critères!C51</f>
        <v>A</v>
      </c>
      <c r="E52" s="99" t="str">
        <f>Critères!D51</f>
        <v>Dans chaque écran, pour chaque composant en environnement de texte dont la nature n’est pas évidente, une indication autre que la couleur permet-elle de signaler la prise de focus et le survol à la souris ?</v>
      </c>
      <c r="F52" s="100" t="s">
        <v>13</v>
      </c>
      <c r="G52" s="101"/>
      <c r="H52" s="99"/>
      <c r="I52" s="102"/>
      <c r="J52" s="103"/>
    </row>
    <row r="53" spans="1:10" ht="20">
      <c r="A53" s="96" t="str">
        <f>Critères!$A52</f>
        <v>Présentation</v>
      </c>
      <c r="B53" s="98">
        <v>50</v>
      </c>
      <c r="C53" s="98" t="str">
        <f>Critères!B52</f>
        <v>8.5</v>
      </c>
      <c r="D53" s="98" t="str">
        <f>Critères!C52</f>
        <v>A</v>
      </c>
      <c r="E53" s="99" t="str">
        <f>Critères!D52</f>
        <v>Dans chaque écran, pour chaque élément recevant le focus, la prise de focus est-elle visible ?</v>
      </c>
      <c r="F53" s="100" t="s">
        <v>13</v>
      </c>
      <c r="G53" s="101"/>
      <c r="H53" s="99"/>
      <c r="I53" s="102"/>
      <c r="J53" s="103"/>
    </row>
    <row r="54" spans="1:10" ht="30">
      <c r="A54" s="96" t="str">
        <f>Critères!$A53</f>
        <v>Présentation</v>
      </c>
      <c r="B54" s="98">
        <v>51</v>
      </c>
      <c r="C54" s="98" t="str">
        <f>Critères!B53</f>
        <v>8.6</v>
      </c>
      <c r="D54" s="98" t="str">
        <f>Critères!C53</f>
        <v>A</v>
      </c>
      <c r="E54" s="99" t="str">
        <f>Critères!D53</f>
        <v>Dans chaque écran, l’information ne doit pas être donnée uniquement par la forme, taille ou position. Cette règle est-elle respectée ?</v>
      </c>
      <c r="F54" s="100" t="s">
        <v>13</v>
      </c>
      <c r="G54" s="101"/>
      <c r="H54" s="99"/>
      <c r="I54" s="102"/>
      <c r="J54" s="103"/>
    </row>
    <row r="55" spans="1:10" ht="30">
      <c r="A55" s="96" t="str">
        <f>Critères!$A54</f>
        <v>Présentation</v>
      </c>
      <c r="B55" s="98">
        <v>52</v>
      </c>
      <c r="C55" s="98" t="str">
        <f>Critères!B54</f>
        <v>8.7</v>
      </c>
      <c r="D55" s="98" t="str">
        <f>Critères!C54</f>
        <v>AA</v>
      </c>
      <c r="E55" s="99" t="str">
        <f>Critères!D54</f>
        <v>Dans chaque écran, les contenus additionnels apparaissant à la prise de focus ou au survol d’un composant d’interface sont-ils contrôlables par l’utilisateur (hors cas particuliers) ?</v>
      </c>
      <c r="F55" s="100" t="s">
        <v>13</v>
      </c>
      <c r="G55" s="101"/>
      <c r="H55" s="99"/>
      <c r="I55" s="102"/>
      <c r="J55" s="103"/>
    </row>
    <row r="56" spans="1:10">
      <c r="A56" s="96" t="str">
        <f>Critères!$A55</f>
        <v>Formulaires</v>
      </c>
      <c r="B56" s="98">
        <v>53</v>
      </c>
      <c r="C56" s="98" t="str">
        <f>Critères!B55</f>
        <v>9.1</v>
      </c>
      <c r="D56" s="98" t="str">
        <f>Critères!C55</f>
        <v>A</v>
      </c>
      <c r="E56" s="99" t="str">
        <f>Critères!D55</f>
        <v>Chaque champ de formulaire a-t-il une étiquette visible ?</v>
      </c>
      <c r="F56" s="100" t="s">
        <v>13</v>
      </c>
      <c r="G56" s="101"/>
      <c r="H56" s="99"/>
      <c r="I56" s="102"/>
      <c r="J56" s="103"/>
    </row>
    <row r="57" spans="1:10" ht="20">
      <c r="A57" s="96" t="str">
        <f>Critères!$A56</f>
        <v>Formulaires</v>
      </c>
      <c r="B57" s="98">
        <v>54</v>
      </c>
      <c r="C57" s="98" t="str">
        <f>Critères!B56</f>
        <v>9.2</v>
      </c>
      <c r="D57" s="98" t="str">
        <f>Critères!C56</f>
        <v>A</v>
      </c>
      <c r="E57" s="99" t="str">
        <f>Critères!D56</f>
        <v>Chaque champ de formulaire a-t-il une étiquette accessible aux technologies d’assistance ?</v>
      </c>
      <c r="F57" s="100" t="s">
        <v>13</v>
      </c>
      <c r="G57" s="101"/>
      <c r="H57" s="99"/>
      <c r="I57" s="102"/>
      <c r="J57" s="103"/>
    </row>
    <row r="58" spans="1:10" ht="20">
      <c r="A58" s="96" t="str">
        <f>Critères!$A57</f>
        <v>Formulaires</v>
      </c>
      <c r="B58" s="98">
        <v>55</v>
      </c>
      <c r="C58" s="98" t="str">
        <f>Critères!B57</f>
        <v>9.3</v>
      </c>
      <c r="D58" s="98" t="str">
        <f>Critères!C57</f>
        <v>A</v>
      </c>
      <c r="E58" s="99" t="str">
        <f>Critères!D57</f>
        <v>Chaque étiquette associée à un champ de formulaire est-elle pertinente ?</v>
      </c>
      <c r="F58" s="100" t="s">
        <v>13</v>
      </c>
      <c r="G58" s="101"/>
      <c r="H58" s="99"/>
      <c r="I58" s="102"/>
      <c r="J58" s="103"/>
    </row>
    <row r="59" spans="1:10" ht="20">
      <c r="A59" s="96" t="str">
        <f>Critères!$A58</f>
        <v>Formulaires</v>
      </c>
      <c r="B59" s="98">
        <v>56</v>
      </c>
      <c r="C59" s="98" t="str">
        <f>Critères!B58</f>
        <v>9.4</v>
      </c>
      <c r="D59" s="98" t="str">
        <f>Critères!C58</f>
        <v>A</v>
      </c>
      <c r="E59" s="99" t="str">
        <f>Critères!D58</f>
        <v>Chaque étiquette de champ et son champ associé sont-ils accolés ?</v>
      </c>
      <c r="F59" s="100" t="s">
        <v>13</v>
      </c>
      <c r="G59" s="101"/>
      <c r="H59" s="99"/>
      <c r="I59" s="102"/>
      <c r="J59" s="103"/>
    </row>
    <row r="60" spans="1:10" ht="20">
      <c r="A60" s="96" t="str">
        <f>Critères!$A59</f>
        <v>Formulaires</v>
      </c>
      <c r="B60" s="98">
        <v>57</v>
      </c>
      <c r="C60" s="98" t="str">
        <f>Critères!B59</f>
        <v>9.5</v>
      </c>
      <c r="D60" s="98" t="str">
        <f>Critères!C59</f>
        <v>A</v>
      </c>
      <c r="E60" s="99" t="str">
        <f>Critères!D59</f>
        <v>Dans chaque formulaire, l’intitulé de chaque bouton est-il pertinent ?</v>
      </c>
      <c r="F60" s="100" t="s">
        <v>13</v>
      </c>
      <c r="G60" s="101"/>
      <c r="H60" s="99"/>
      <c r="I60" s="102"/>
      <c r="J60" s="103"/>
    </row>
    <row r="61" spans="1:10" ht="20">
      <c r="A61" s="96" t="str">
        <f>Critères!$A60</f>
        <v>Formulaires</v>
      </c>
      <c r="B61" s="98">
        <v>58</v>
      </c>
      <c r="C61" s="98" t="str">
        <f>Critères!B60</f>
        <v>9.6</v>
      </c>
      <c r="D61" s="98" t="str">
        <f>Critères!C60</f>
        <v>A</v>
      </c>
      <c r="E61" s="99" t="str">
        <f>Critères!D60</f>
        <v>Dans chaque formulaire, les champs de même nature sont-ils identifiés, si nécessaire ?</v>
      </c>
      <c r="F61" s="100" t="s">
        <v>13</v>
      </c>
      <c r="G61" s="101"/>
      <c r="H61" s="99"/>
      <c r="I61" s="102"/>
      <c r="J61" s="103"/>
    </row>
    <row r="62" spans="1:10" ht="20">
      <c r="A62" s="96" t="str">
        <f>Critères!$A61</f>
        <v>Formulaires</v>
      </c>
      <c r="B62" s="98">
        <v>59</v>
      </c>
      <c r="C62" s="98" t="str">
        <f>Critères!B61</f>
        <v>9.7</v>
      </c>
      <c r="D62" s="98" t="str">
        <f>Critères!C61</f>
        <v>A</v>
      </c>
      <c r="E62" s="99" t="str">
        <f>Critères!D61</f>
        <v>Les champs de formulaire obligatoires sont-ils correctement identifiés (hors cas particuliers) ?</v>
      </c>
      <c r="F62" s="100" t="s">
        <v>13</v>
      </c>
      <c r="G62" s="101"/>
      <c r="H62" s="99"/>
      <c r="I62" s="102"/>
      <c r="J62" s="103"/>
    </row>
    <row r="63" spans="1:10" ht="30">
      <c r="A63" s="96" t="str">
        <f>Critères!$A62</f>
        <v>Formulaires</v>
      </c>
      <c r="B63" s="98">
        <v>60</v>
      </c>
      <c r="C63" s="98" t="str">
        <f>Critères!B62</f>
        <v>9.8</v>
      </c>
      <c r="D63" s="98" t="str">
        <f>Critères!C62</f>
        <v>A</v>
      </c>
      <c r="E63" s="99" t="str">
        <f>Critères!D62</f>
        <v>Pour chaque champ de formulaire qui attend un type de données et/ou un format spécifique, l’information correspondante est-elle disponible ?</v>
      </c>
      <c r="F63" s="100" t="s">
        <v>13</v>
      </c>
      <c r="G63" s="101"/>
      <c r="H63" s="99"/>
      <c r="I63" s="102"/>
      <c r="J63" s="103"/>
    </row>
    <row r="64" spans="1:10" ht="20">
      <c r="A64" s="96" t="str">
        <f>Critères!$A63</f>
        <v>Formulaires</v>
      </c>
      <c r="B64" s="98">
        <v>61</v>
      </c>
      <c r="C64" s="98" t="str">
        <f>Critères!B63</f>
        <v>9.9</v>
      </c>
      <c r="D64" s="98" t="str">
        <f>Critères!C63</f>
        <v>A</v>
      </c>
      <c r="E64" s="99" t="str">
        <f>Critères!D63</f>
        <v>Dans chaque formulaire, les erreurs de saisie sont-elles accessibles ?</v>
      </c>
      <c r="F64" s="100" t="s">
        <v>13</v>
      </c>
      <c r="G64" s="101"/>
      <c r="H64" s="99"/>
      <c r="I64" s="102"/>
      <c r="J64" s="103"/>
    </row>
    <row r="65" spans="1:10" ht="30">
      <c r="A65" s="96" t="str">
        <f>Critères!$A64</f>
        <v>Formulaires</v>
      </c>
      <c r="B65" s="98">
        <v>62</v>
      </c>
      <c r="C65" s="98" t="str">
        <f>Critères!B64</f>
        <v>9.10</v>
      </c>
      <c r="D65" s="98" t="str">
        <f>Critères!C64</f>
        <v>AA</v>
      </c>
      <c r="E65" s="99" t="str">
        <f>Critères!D64</f>
        <v>Dans chaque formulaire, le contrôle de saisie est-il accompagné, si nécessaire, de suggestions des types, formats de données ou valeurs attendus ?</v>
      </c>
      <c r="F65" s="100" t="s">
        <v>13</v>
      </c>
      <c r="G65" s="101"/>
      <c r="H65" s="99"/>
      <c r="I65" s="102"/>
      <c r="J65" s="103"/>
    </row>
    <row r="66" spans="1:10" ht="50">
      <c r="A66" s="96" t="str">
        <f>Critères!$A65</f>
        <v>Formulaires</v>
      </c>
      <c r="B66" s="98">
        <v>63</v>
      </c>
      <c r="C66" s="98" t="str">
        <f>Critères!B65</f>
        <v>9.11</v>
      </c>
      <c r="D66" s="98" t="str">
        <f>Critères!C65</f>
        <v>AA</v>
      </c>
      <c r="E66" s="99" t="str">
        <f>Critères!D65</f>
        <v>Pour chaque formulaire qui modifie ou supprime des données, ou qui transmet des réponses à un test ou à un examen, ou dont la validation a des conséquences financières ou juridiques, les données saisies peuvent-elles être modifiées, mises à jour ou récupérées par l’utilisateur ?</v>
      </c>
      <c r="F66" s="100" t="s">
        <v>13</v>
      </c>
      <c r="G66" s="101"/>
      <c r="H66" s="99"/>
      <c r="I66" s="102"/>
      <c r="J66" s="103"/>
    </row>
    <row r="67" spans="1:10" ht="20">
      <c r="A67" s="96" t="str">
        <f>Critères!$A66</f>
        <v>Formulaires</v>
      </c>
      <c r="B67" s="98">
        <v>64</v>
      </c>
      <c r="C67" s="98" t="str">
        <f>Critères!B66</f>
        <v>9.12</v>
      </c>
      <c r="D67" s="98" t="str">
        <f>Critères!C66</f>
        <v>AA</v>
      </c>
      <c r="E67" s="99" t="str">
        <f>Critères!D66</f>
        <v>Pour chaque champ qui attend une donnée personnelle de l’utilisateur, la saisie est-elle facilitée ?</v>
      </c>
      <c r="F67" s="100" t="s">
        <v>13</v>
      </c>
      <c r="G67" s="101"/>
      <c r="H67" s="99"/>
      <c r="I67" s="102"/>
      <c r="J67" s="103"/>
    </row>
    <row r="68" spans="1:10" ht="20">
      <c r="A68" s="96" t="str">
        <f>Critères!$A67</f>
        <v>Navigation</v>
      </c>
      <c r="B68" s="98">
        <v>65</v>
      </c>
      <c r="C68" s="98" t="str">
        <f>Critères!B67</f>
        <v>10.1</v>
      </c>
      <c r="D68" s="98" t="str">
        <f>Critères!C67</f>
        <v>A</v>
      </c>
      <c r="E68" s="99" t="str">
        <f>Critères!D67</f>
        <v>Dans chaque écran, l’ordre de tabulation au clavier est-il cohérent ?</v>
      </c>
      <c r="F68" s="100" t="s">
        <v>13</v>
      </c>
      <c r="G68" s="101"/>
      <c r="H68" s="99"/>
      <c r="I68" s="102"/>
      <c r="J68" s="103"/>
    </row>
    <row r="69" spans="1:10" ht="20">
      <c r="A69" s="96" t="str">
        <f>Critères!$A68</f>
        <v>Navigation</v>
      </c>
      <c r="B69" s="98">
        <v>66</v>
      </c>
      <c r="C69" s="98" t="str">
        <f>Critères!B68</f>
        <v>10.2</v>
      </c>
      <c r="D69" s="98" t="str">
        <f>Critères!C68</f>
        <v>A</v>
      </c>
      <c r="E69" s="99" t="str">
        <f>Critères!D68</f>
        <v>Dans chaque écran, l’ordre de restitution par les technologies d’assistance est-il cohérent ?</v>
      </c>
      <c r="F69" s="100" t="s">
        <v>13</v>
      </c>
      <c r="G69" s="101"/>
      <c r="H69" s="99"/>
      <c r="I69" s="102"/>
      <c r="J69" s="103"/>
    </row>
    <row r="70" spans="1:10" ht="20">
      <c r="A70" s="96" t="str">
        <f>Critères!$A69</f>
        <v>Navigation</v>
      </c>
      <c r="B70" s="98">
        <v>67</v>
      </c>
      <c r="C70" s="98" t="str">
        <f>Critères!B69</f>
        <v>10.3</v>
      </c>
      <c r="D70" s="98" t="str">
        <f>Critères!C69</f>
        <v>A</v>
      </c>
      <c r="E70" s="99" t="str">
        <f>Critères!D69</f>
        <v>Dans chaque écran, la navigation ne doit pas contenir de piège au clavier. Cette règle est-elle respectée ?</v>
      </c>
      <c r="F70" s="100" t="s">
        <v>13</v>
      </c>
      <c r="G70" s="101"/>
      <c r="H70" s="99"/>
      <c r="I70" s="102"/>
      <c r="J70" s="103"/>
    </row>
    <row r="71" spans="1:10" ht="30">
      <c r="A71" s="96" t="str">
        <f>Critères!$A70</f>
        <v>Navigation</v>
      </c>
      <c r="B71" s="98">
        <v>68</v>
      </c>
      <c r="C71" s="98" t="str">
        <f>Critères!B70</f>
        <v>10.4</v>
      </c>
      <c r="D71" s="98" t="str">
        <f>Critères!C70</f>
        <v>A</v>
      </c>
      <c r="E71" s="99" t="str">
        <f>Critères!D70</f>
        <v>Dans chaque écran, les raccourcis clavier n’utilisant qu’une seule touche (lettre minuscule ou majuscule, ponctuation, chiffre ou symbole) sont-ils contrôlables par l’utilisateur ?</v>
      </c>
      <c r="F71" s="100" t="s">
        <v>13</v>
      </c>
      <c r="G71" s="101"/>
      <c r="H71" s="99"/>
      <c r="I71" s="102"/>
      <c r="J71" s="103"/>
    </row>
    <row r="72" spans="1:10" ht="20">
      <c r="A72" s="96" t="str">
        <f>Critères!$A71</f>
        <v>Consultation</v>
      </c>
      <c r="B72" s="98">
        <v>69</v>
      </c>
      <c r="C72" s="98" t="str">
        <f>Critères!B71</f>
        <v>11.1</v>
      </c>
      <c r="D72" s="98" t="str">
        <f>Critères!C71</f>
        <v>A</v>
      </c>
      <c r="E72" s="99" t="str">
        <f>Critères!D71</f>
        <v>Pour chaque écran, l’utilisateur a-t-il le contrôle de chaque limite de temps modifiant le contenu (hors cas particuliers) ?</v>
      </c>
      <c r="F72" s="100" t="s">
        <v>13</v>
      </c>
      <c r="G72" s="101"/>
      <c r="H72" s="99"/>
      <c r="I72" s="102"/>
      <c r="J72" s="103"/>
    </row>
    <row r="73" spans="1:10" ht="20">
      <c r="A73" s="96" t="str">
        <f>Critères!$A72</f>
        <v>Consultation</v>
      </c>
      <c r="B73" s="98">
        <v>70</v>
      </c>
      <c r="C73" s="98" t="str">
        <f>Critères!B72</f>
        <v>11.2</v>
      </c>
      <c r="D73" s="98" t="str">
        <f>Critères!C72</f>
        <v>A</v>
      </c>
      <c r="E73" s="99" t="str">
        <f>Critères!D72</f>
        <v>Pour chaque écran, chaque procédé limitant le temps d’une session peut-il être arrêté ou supprimé (hors cas particuliers) ?</v>
      </c>
      <c r="F73" s="100" t="s">
        <v>13</v>
      </c>
      <c r="G73" s="101"/>
      <c r="H73" s="99"/>
      <c r="I73" s="102"/>
      <c r="J73" s="103"/>
    </row>
    <row r="74" spans="1:10" ht="30">
      <c r="A74" s="96" t="str">
        <f>Critères!$A73</f>
        <v>Consultation</v>
      </c>
      <c r="B74" s="98">
        <v>71</v>
      </c>
      <c r="C74" s="98" t="str">
        <f>Critères!B73</f>
        <v>11.3</v>
      </c>
      <c r="D74" s="98" t="str">
        <f>Critères!C73</f>
        <v>A</v>
      </c>
      <c r="E74" s="99" t="str">
        <f>Critères!D73</f>
        <v>Dans chaque écran, chaque document bureautique en téléchargement possède-t-il, si nécessaire, une version accessible (hors cas particuliers) ?</v>
      </c>
      <c r="F74" s="100" t="s">
        <v>13</v>
      </c>
      <c r="G74" s="101"/>
      <c r="H74" s="99"/>
      <c r="I74" s="102"/>
      <c r="J74" s="103"/>
    </row>
    <row r="75" spans="1:10" ht="30">
      <c r="A75" s="96" t="str">
        <f>Critères!$A74</f>
        <v>Consultation</v>
      </c>
      <c r="B75" s="98">
        <v>72</v>
      </c>
      <c r="C75" s="98" t="str">
        <f>Critères!B74</f>
        <v>11.4</v>
      </c>
      <c r="D75" s="98" t="str">
        <f>Critères!C74</f>
        <v>A</v>
      </c>
      <c r="E75" s="99" t="str">
        <f>Critères!D74</f>
        <v>Pour chaque document bureautique ayant une version accessible, cette version offre-t-elle la même information (hors cas particuliers) ?</v>
      </c>
      <c r="F75" s="100" t="s">
        <v>13</v>
      </c>
      <c r="G75" s="101"/>
      <c r="H75" s="99"/>
      <c r="I75" s="102"/>
      <c r="J75" s="103"/>
    </row>
    <row r="76" spans="1:10" ht="20">
      <c r="A76" s="96" t="str">
        <f>Critères!$A75</f>
        <v>Consultation</v>
      </c>
      <c r="B76" s="98">
        <v>73</v>
      </c>
      <c r="C76" s="98" t="str">
        <f>Critères!B75</f>
        <v>11.5</v>
      </c>
      <c r="D76" s="98" t="str">
        <f>Critères!C75</f>
        <v>A</v>
      </c>
      <c r="E76" s="99" t="str">
        <f>Critères!D75</f>
        <v>Dans chaque écran, chaque contenu cryptique (art ASCII, émoticon, syntaxe cryptique) a-t-il une alternative ?</v>
      </c>
      <c r="F76" s="100" t="s">
        <v>13</v>
      </c>
      <c r="G76" s="101"/>
      <c r="H76" s="99"/>
      <c r="I76" s="102"/>
      <c r="J76" s="103"/>
    </row>
    <row r="77" spans="1:10" ht="30">
      <c r="A77" s="96" t="str">
        <f>Critères!$A76</f>
        <v>Consultation</v>
      </c>
      <c r="B77" s="98">
        <v>74</v>
      </c>
      <c r="C77" s="98" t="str">
        <f>Critères!B76</f>
        <v>11.6</v>
      </c>
      <c r="D77" s="98" t="str">
        <f>Critères!C76</f>
        <v>A</v>
      </c>
      <c r="E77" s="99" t="str">
        <f>Critères!D76</f>
        <v>Dans chaque écran, pour chaque contenu cryptique (art ASCII, émoticône, syntaxe cryptique) ayant une alternative, cette alternative est-elle pertinente ?</v>
      </c>
      <c r="F77" s="100" t="s">
        <v>13</v>
      </c>
      <c r="G77" s="101"/>
      <c r="H77" s="99"/>
      <c r="I77" s="102"/>
      <c r="J77" s="103"/>
    </row>
    <row r="78" spans="1:10" ht="20">
      <c r="A78" s="96" t="str">
        <f>Critères!$A77</f>
        <v>Consultation</v>
      </c>
      <c r="B78" s="98">
        <v>75</v>
      </c>
      <c r="C78" s="98" t="str">
        <f>Critères!B77</f>
        <v>11.7</v>
      </c>
      <c r="D78" s="98" t="str">
        <f>Critères!C77</f>
        <v>A</v>
      </c>
      <c r="E78" s="99" t="str">
        <f>Critères!D77</f>
        <v>Dans chaque écran, les changements brusques de luminosité ou les effets de flash sont-ils correctement utilisés ?</v>
      </c>
      <c r="F78" s="100" t="s">
        <v>13</v>
      </c>
      <c r="G78" s="101"/>
      <c r="H78" s="99"/>
      <c r="I78" s="102"/>
      <c r="J78" s="103"/>
    </row>
    <row r="79" spans="1:10" ht="20">
      <c r="A79" s="96" t="str">
        <f>Critères!$A78</f>
        <v>Consultation</v>
      </c>
      <c r="B79" s="98">
        <v>76</v>
      </c>
      <c r="C79" s="98" t="str">
        <f>Critères!B78</f>
        <v>11.8</v>
      </c>
      <c r="D79" s="98" t="str">
        <f>Critères!C78</f>
        <v>A</v>
      </c>
      <c r="E79" s="99" t="str">
        <f>Critères!D78</f>
        <v>Dans chaque écran, chaque contenu en mouvement ou clignotant est-il contrôlable par l’utilisateur ?</v>
      </c>
      <c r="F79" s="100" t="s">
        <v>13</v>
      </c>
      <c r="G79" s="101"/>
      <c r="H79" s="99"/>
      <c r="I79" s="102"/>
      <c r="J79" s="103"/>
    </row>
    <row r="80" spans="1:10" ht="30">
      <c r="A80" s="96" t="str">
        <f>Critères!$A79</f>
        <v>Consultation</v>
      </c>
      <c r="B80" s="98">
        <v>77</v>
      </c>
      <c r="C80" s="98" t="str">
        <f>Critères!B79</f>
        <v>11.9</v>
      </c>
      <c r="D80" s="98" t="str">
        <f>Critères!C79</f>
        <v>AA</v>
      </c>
      <c r="E80" s="99" t="str">
        <f>Critères!D79</f>
        <v>Dans chaque écran, le contenu proposé est-il consultable quelle que soit l’orientation de l’écran (portrait ou paysage) (hors cas particuliers) ?</v>
      </c>
      <c r="F80" s="100" t="s">
        <v>13</v>
      </c>
      <c r="G80" s="101"/>
      <c r="H80" s="99"/>
      <c r="I80" s="102"/>
      <c r="J80" s="103"/>
    </row>
    <row r="81" spans="1:10" ht="30">
      <c r="A81" s="96" t="str">
        <f>Critères!$A80</f>
        <v>Consultation</v>
      </c>
      <c r="B81" s="98">
        <v>78</v>
      </c>
      <c r="C81" s="98" t="str">
        <f>Critères!B80</f>
        <v>11.10</v>
      </c>
      <c r="D81" s="98" t="str">
        <f>Critères!C80</f>
        <v>A</v>
      </c>
      <c r="E81" s="99" t="str">
        <f>Critères!D80</f>
        <v>Dans chaque écran, les fonctionnalités activables au moyen d’un geste complexe sont-elles activables au moyen d’un geste simple (hors cas particuliers) ?</v>
      </c>
      <c r="F81" s="100" t="s">
        <v>13</v>
      </c>
      <c r="G81" s="101"/>
      <c r="H81" s="99"/>
      <c r="I81" s="102"/>
      <c r="J81" s="103"/>
    </row>
    <row r="82" spans="1:10" ht="40">
      <c r="A82" s="96" t="str">
        <f>Critères!$A81</f>
        <v>Consultation</v>
      </c>
      <c r="B82" s="98">
        <v>79</v>
      </c>
      <c r="C82" s="98" t="str">
        <f>Critères!B81</f>
        <v>11.11</v>
      </c>
      <c r="D82" s="98" t="str">
        <f>Critères!C81</f>
        <v>A</v>
      </c>
      <c r="E82" s="99" t="str">
        <f>Critères!D81</f>
        <v>Dans chaque écran, les fonctionnalités activables par la réalisation d’actions simultanées sont-elles activables au moyen d’une action unique. Cette règle est-elle respectée (hors cas particuliers) ?</v>
      </c>
      <c r="F82" s="100" t="s">
        <v>13</v>
      </c>
      <c r="G82" s="101"/>
      <c r="H82" s="99"/>
      <c r="I82" s="102"/>
      <c r="J82" s="103"/>
    </row>
    <row r="83" spans="1:10" ht="30">
      <c r="A83" s="96" t="str">
        <f>Critères!$A82</f>
        <v>Consultation</v>
      </c>
      <c r="B83" s="98">
        <v>80</v>
      </c>
      <c r="C83" s="98" t="str">
        <f>Critères!B82</f>
        <v>11.12</v>
      </c>
      <c r="D83" s="98" t="str">
        <f>Critères!C82</f>
        <v>A</v>
      </c>
      <c r="E83" s="99" t="str">
        <f>Critères!D82</f>
        <v>Dans chaque écran, les actions déclenchées au moyen d’un dispositif de pointage sur un point unique de l’écran peuvent-elles faire l’objet d’une annulation (hors cas particuliers) ?</v>
      </c>
      <c r="F83" s="100" t="s">
        <v>13</v>
      </c>
      <c r="G83" s="101"/>
      <c r="H83" s="99"/>
      <c r="I83" s="102"/>
      <c r="J83" s="103"/>
    </row>
    <row r="84" spans="1:10" ht="30">
      <c r="A84" s="96" t="str">
        <f>Critères!$A83</f>
        <v>Consultation</v>
      </c>
      <c r="B84" s="98">
        <v>81</v>
      </c>
      <c r="C84" s="98" t="str">
        <f>Critères!B83</f>
        <v>11.13</v>
      </c>
      <c r="D84" s="98" t="str">
        <f>Critères!C83</f>
        <v>A</v>
      </c>
      <c r="E84" s="99" t="str">
        <f>Critères!D83</f>
        <v>Dans chaque écran, les fonctionnalités qui impliquent un mouvement de l’appareil ou vers l’appareil peuvent-elles être satisfaites de manière alternative (hors cas particuliers) ?</v>
      </c>
      <c r="F84" s="100" t="s">
        <v>13</v>
      </c>
      <c r="G84" s="101"/>
      <c r="H84" s="99"/>
      <c r="I84" s="102"/>
      <c r="J84" s="103"/>
    </row>
    <row r="85" spans="1:10" ht="40">
      <c r="A85" s="96" t="str">
        <f>Critères!$A84</f>
        <v>Consultation</v>
      </c>
      <c r="B85" s="98">
        <v>82</v>
      </c>
      <c r="C85" s="98" t="str">
        <f>Critères!B84</f>
        <v>11.14</v>
      </c>
      <c r="D85" s="98" t="str">
        <f>Critères!C84</f>
        <v>AA</v>
      </c>
      <c r="E85" s="99" t="str">
        <f>Critères!D84</f>
        <v>Pour chaque fonctionnalité de conversion d’un document, les informations relatives à l’accessibilité disponibles dans le document source sont-elles conservées dans le document de destination (hors cas particuliers) ?</v>
      </c>
      <c r="F85" s="100" t="s">
        <v>13</v>
      </c>
      <c r="G85" s="101"/>
      <c r="H85" s="99"/>
      <c r="I85" s="102"/>
      <c r="J85" s="103"/>
    </row>
    <row r="86" spans="1:10" ht="30">
      <c r="A86" s="96" t="str">
        <f>Critères!$A85</f>
        <v>Consultation</v>
      </c>
      <c r="B86" s="98">
        <v>83</v>
      </c>
      <c r="C86" s="98" t="str">
        <f>Critères!B85</f>
        <v>11.15</v>
      </c>
      <c r="D86" s="98" t="str">
        <f>Critères!C85</f>
        <v>A</v>
      </c>
      <c r="E86" s="99" t="str">
        <f>Critères!D85</f>
        <v>Chaque fonctionnalité d’identification ou de contrôle qui repose sur l’utilisation de caractéristiques biologiques de l’utilisateur dispose-t-elle d’une méthode alternative ?</v>
      </c>
      <c r="F86" s="100" t="s">
        <v>13</v>
      </c>
      <c r="G86" s="101"/>
      <c r="H86" s="99"/>
      <c r="I86" s="102"/>
      <c r="J86" s="103"/>
    </row>
    <row r="87" spans="1:10" ht="30">
      <c r="A87" s="96" t="str">
        <f>Critères!$A86</f>
        <v>Consultation</v>
      </c>
      <c r="B87" s="98">
        <v>84</v>
      </c>
      <c r="C87" s="98" t="str">
        <f>Critères!B86</f>
        <v>11.16</v>
      </c>
      <c r="D87" s="98" t="str">
        <f>Critères!C86</f>
        <v>A</v>
      </c>
      <c r="E87" s="99" t="str">
        <f>Critères!D86</f>
        <v>Pour chaque application qui intègre une fonctionnalité de répétition des touches, la répétition est-elle ajustable (hors cas particuliers) ?</v>
      </c>
      <c r="F87" s="100" t="s">
        <v>13</v>
      </c>
      <c r="G87" s="101"/>
      <c r="H87" s="99"/>
      <c r="I87" s="102"/>
      <c r="J87" s="103"/>
    </row>
    <row r="88" spans="1:10" ht="30">
      <c r="A88" s="96" t="str">
        <f>Critères!$A87</f>
        <v>Documentation et fonctionnalités d'accessibilité</v>
      </c>
      <c r="B88" s="98">
        <v>85</v>
      </c>
      <c r="C88" s="98" t="str">
        <f>Critères!B87</f>
        <v>12.1</v>
      </c>
      <c r="D88" s="98" t="str">
        <f>Critères!C87</f>
        <v>AA</v>
      </c>
      <c r="E88" s="99" t="str">
        <f>Critères!D87</f>
        <v>La documentation de l’application décrit-elle les fonctionnalités d’accessibilité disponibles et les informations relatives à la compatibilité avec l’accessibilité ?</v>
      </c>
      <c r="F88" s="100" t="s">
        <v>13</v>
      </c>
      <c r="G88" s="101"/>
      <c r="H88" s="99"/>
      <c r="I88" s="102"/>
      <c r="J88" s="103"/>
    </row>
    <row r="89" spans="1:10" ht="40">
      <c r="A89" s="96" t="str">
        <f>Critères!$A88</f>
        <v>Documentation et fonctionnalités d'accessibilité</v>
      </c>
      <c r="B89" s="98">
        <v>86</v>
      </c>
      <c r="C89" s="98" t="str">
        <f>Critères!B88</f>
        <v>12.2</v>
      </c>
      <c r="D89" s="98" t="str">
        <f>Critères!C88</f>
        <v>A</v>
      </c>
      <c r="E89" s="99" t="str">
        <f>Critères!D88</f>
        <v>Pour chaque fonctionnalité d’accessibilité décrite dans la documentation, le mécanisme qui permet de l’activer répond aux besoins d’accessibilité des utilisateurs concernés. Cette règle est-elle respectée (hors cas particuliers) ?</v>
      </c>
      <c r="F89" s="100" t="s">
        <v>13</v>
      </c>
      <c r="G89" s="101"/>
      <c r="H89" s="99"/>
      <c r="I89" s="102"/>
      <c r="J89" s="103"/>
    </row>
    <row r="90" spans="1:10" ht="30">
      <c r="A90" s="96" t="str">
        <f>Critères!$A89</f>
        <v>Documentation et fonctionnalités d'accessibilité</v>
      </c>
      <c r="B90" s="98">
        <v>87</v>
      </c>
      <c r="C90" s="98" t="str">
        <f>Critères!B89</f>
        <v>12.3</v>
      </c>
      <c r="D90" s="98" t="str">
        <f>Critères!C89</f>
        <v>A</v>
      </c>
      <c r="E90" s="99" t="str">
        <f>Critères!D89</f>
        <v>L’application ne perturbe pas les fonctionnalités d’accessibilité de la plateforme. Cette règle est-elle respectée ?</v>
      </c>
      <c r="F90" s="100" t="s">
        <v>13</v>
      </c>
      <c r="G90" s="101"/>
      <c r="H90" s="99"/>
      <c r="I90" s="102"/>
      <c r="J90" s="103"/>
    </row>
    <row r="91" spans="1:10" ht="30">
      <c r="A91" s="96" t="str">
        <f>Critères!$A90</f>
        <v>Documentation et fonctionnalités d'accessibilité</v>
      </c>
      <c r="B91" s="98">
        <v>88</v>
      </c>
      <c r="C91" s="98" t="str">
        <f>Critères!B90</f>
        <v>12.4</v>
      </c>
      <c r="D91" s="98" t="str">
        <f>Critères!C90</f>
        <v>A</v>
      </c>
      <c r="E91" s="99" t="str">
        <f>Critères!D90</f>
        <v>La documentation de l’application est-elle conforme aux règles d’accessibilité numérique ?</v>
      </c>
      <c r="F91" s="100" t="s">
        <v>13</v>
      </c>
      <c r="G91" s="101"/>
      <c r="H91" s="99"/>
      <c r="I91" s="102"/>
      <c r="J91" s="103"/>
    </row>
    <row r="92" spans="1:10" ht="30">
      <c r="A92" s="96" t="str">
        <f>Critères!$A91</f>
        <v>Outils d'édition</v>
      </c>
      <c r="B92" s="98">
        <v>89</v>
      </c>
      <c r="C92" s="98" t="str">
        <f>Critères!B91</f>
        <v>13.1</v>
      </c>
      <c r="D92" s="98" t="str">
        <f>Critères!C91</f>
        <v>A</v>
      </c>
      <c r="E92" s="99" t="str">
        <f>Critères!D91</f>
        <v>Chaque outil d’édition permet-il de définir les informations d’accessibilité nécessaires pour créer un contenu conforme aux règles d’accessibilité numérique ?</v>
      </c>
      <c r="F92" s="100" t="s">
        <v>13</v>
      </c>
      <c r="G92" s="101"/>
      <c r="H92" s="99"/>
      <c r="I92" s="102"/>
      <c r="J92" s="103"/>
    </row>
    <row r="93" spans="1:10" ht="30">
      <c r="A93" s="96" t="str">
        <f>Critères!$A92</f>
        <v>Outils d'édition</v>
      </c>
      <c r="B93" s="98">
        <v>90</v>
      </c>
      <c r="C93" s="98" t="str">
        <f>Critères!B92</f>
        <v>13.2</v>
      </c>
      <c r="D93" s="98" t="str">
        <f>Critères!C92</f>
        <v>A</v>
      </c>
      <c r="E93" s="99" t="str">
        <f>Critères!D92</f>
        <v>Chaque outil d’édition met-il à disposition des aides à la création de contenus conformes aux règles d’accessibilité numérique ?</v>
      </c>
      <c r="F93" s="100" t="s">
        <v>13</v>
      </c>
      <c r="G93" s="101"/>
      <c r="H93" s="99"/>
      <c r="I93" s="102"/>
      <c r="J93" s="103"/>
    </row>
    <row r="94" spans="1:10" ht="30">
      <c r="A94" s="96" t="str">
        <f>Critères!$A93</f>
        <v>Outils d'édition</v>
      </c>
      <c r="B94" s="98">
        <v>91</v>
      </c>
      <c r="C94" s="98" t="str">
        <f>Critères!B93</f>
        <v>13.3</v>
      </c>
      <c r="D94" s="98" t="str">
        <f>Critères!C93</f>
        <v>A</v>
      </c>
      <c r="E94" s="99" t="str">
        <f>Critères!D93</f>
        <v>Le contenu généré par chaque transformation des contenus est-il conforme aux règles d’accessibilité numérique (hors cas particuliers) ?</v>
      </c>
      <c r="F94" s="100" t="s">
        <v>13</v>
      </c>
      <c r="G94" s="101"/>
      <c r="H94" s="99"/>
      <c r="I94" s="102"/>
      <c r="J94" s="103"/>
    </row>
    <row r="95" spans="1:10" ht="30">
      <c r="A95" s="96" t="str">
        <f>Critères!$A94</f>
        <v>Outils d'édition</v>
      </c>
      <c r="B95" s="98">
        <v>92</v>
      </c>
      <c r="C95" s="98" t="str">
        <f>Critères!B94</f>
        <v>13.4</v>
      </c>
      <c r="D95" s="98" t="str">
        <f>Critères!C94</f>
        <v>AA</v>
      </c>
      <c r="E95" s="99" t="str">
        <f>Critères!D94</f>
        <v>Pour chaque erreur d’accessibilité relevée par un test d’accessibilité automatique ou semi-automatique, l’outil d’édition fournit-il des suggestions de réparation ?</v>
      </c>
      <c r="F95" s="100" t="s">
        <v>13</v>
      </c>
      <c r="G95" s="101"/>
      <c r="H95" s="99"/>
      <c r="I95" s="102"/>
      <c r="J95" s="103"/>
    </row>
    <row r="96" spans="1:10" ht="30">
      <c r="A96" s="96" t="str">
        <f>Critères!$A95</f>
        <v>Outils d'édition</v>
      </c>
      <c r="B96" s="98">
        <v>93</v>
      </c>
      <c r="C96" s="98" t="str">
        <f>Critères!B95</f>
        <v>13.5</v>
      </c>
      <c r="D96" s="98" t="str">
        <f>Critères!C95</f>
        <v>A</v>
      </c>
      <c r="E96" s="99" t="str">
        <f>Critères!D95</f>
        <v>Pour chaque ensemble de gabarits, un gabarit au moins permet de répondre aux règles d’accessibilité numérique. Cette règle est-elle respectée ?</v>
      </c>
      <c r="F96" s="100" t="s">
        <v>13</v>
      </c>
      <c r="G96" s="101"/>
      <c r="H96" s="99"/>
      <c r="I96" s="102"/>
      <c r="J96" s="103"/>
    </row>
    <row r="97" spans="1:10" ht="20">
      <c r="A97" s="96" t="str">
        <f>Critères!$A96</f>
        <v>Outils d'édition</v>
      </c>
      <c r="B97" s="98">
        <v>94</v>
      </c>
      <c r="C97" s="98" t="str">
        <f>Critères!B96</f>
        <v>13.6</v>
      </c>
      <c r="D97" s="98" t="str">
        <f>Critères!C96</f>
        <v>A</v>
      </c>
      <c r="E97" s="99" t="str">
        <f>Critères!D96</f>
        <v>Chaque gabarit qui permet de répondre aux règles d’accessibilité numérique est-il clairement identifiable ?</v>
      </c>
      <c r="F97" s="100" t="s">
        <v>13</v>
      </c>
      <c r="G97" s="101"/>
      <c r="H97" s="99"/>
      <c r="I97" s="102"/>
      <c r="J97" s="103"/>
    </row>
    <row r="98" spans="1:10" ht="30">
      <c r="A98" s="96" t="str">
        <f>Critères!$A97</f>
        <v>Services d'assistance</v>
      </c>
      <c r="B98" s="98">
        <v>95</v>
      </c>
      <c r="C98" s="98" t="str">
        <f>Critères!B97</f>
        <v>14.1</v>
      </c>
      <c r="D98" s="98" t="str">
        <f>Critères!C97</f>
        <v>AA</v>
      </c>
      <c r="E98" s="99" t="str">
        <f>Critères!D97</f>
        <v>Chaque service d’assistance fournit-il des informations relatives aux fonctionnalités d’accessibilité et à la compatibilité avec l’accessibilité, décrites dans la documentation ?</v>
      </c>
      <c r="F98" s="100" t="s">
        <v>13</v>
      </c>
      <c r="G98" s="101"/>
      <c r="H98" s="99"/>
      <c r="I98" s="102"/>
      <c r="J98" s="103"/>
    </row>
    <row r="99" spans="1:10" ht="30">
      <c r="A99" s="96" t="str">
        <f>Critères!$A98</f>
        <v>Services d'assistance</v>
      </c>
      <c r="B99" s="98">
        <v>96</v>
      </c>
      <c r="C99" s="98" t="str">
        <f>Critères!B98</f>
        <v>14.2</v>
      </c>
      <c r="D99" s="98" t="str">
        <f>Critères!C98</f>
        <v>A</v>
      </c>
      <c r="E99" s="99" t="str">
        <f>Critères!D98</f>
        <v>Le service d’assistance répond aux besoins de communication des personnes handicapées directement ou par l’intermédiaire d’un service de relais. Cette règle est-elle respectée ?</v>
      </c>
      <c r="F99" s="100" t="s">
        <v>13</v>
      </c>
      <c r="G99" s="101"/>
      <c r="H99" s="99"/>
      <c r="I99" s="102"/>
      <c r="J99" s="103"/>
    </row>
    <row r="100" spans="1:10" ht="20">
      <c r="A100" s="96" t="str">
        <f>Critères!$A99</f>
        <v>Services d'assistance</v>
      </c>
      <c r="B100" s="98">
        <v>97</v>
      </c>
      <c r="C100" s="98" t="str">
        <f>Critères!B99</f>
        <v>14.3</v>
      </c>
      <c r="D100" s="98" t="str">
        <f>Critères!C99</f>
        <v>A</v>
      </c>
      <c r="E100" s="99" t="str">
        <f>Critères!D99</f>
        <v>La documentation fournie par le service d’assistance est-elle conforme aux règles d’accessibilité numérique ?</v>
      </c>
      <c r="F100" s="100" t="s">
        <v>13</v>
      </c>
      <c r="G100" s="101"/>
      <c r="H100" s="99"/>
      <c r="I100" s="102"/>
      <c r="J100" s="103"/>
    </row>
    <row r="101" spans="1:10" ht="40">
      <c r="A101" s="96" t="str">
        <f>Critères!$A100</f>
        <v>Communication en temps réel</v>
      </c>
      <c r="B101" s="98">
        <v>98</v>
      </c>
      <c r="C101" s="98" t="str">
        <f>Critères!B100</f>
        <v>15.1</v>
      </c>
      <c r="D101" s="98" t="str">
        <f>Critères!C100</f>
        <v>A</v>
      </c>
      <c r="E101" s="99" t="str">
        <f>Critères!D100</f>
        <v>Pour chaque application de communication orale bidirectionnelle, l’application est-elle capable d’encoder et de décoder cette communication avec une gamme de fréquences dont la limite supérieure est de 7 000 Hz au moins ?</v>
      </c>
      <c r="F101" s="100" t="s">
        <v>13</v>
      </c>
      <c r="G101" s="101"/>
      <c r="H101" s="99"/>
      <c r="I101" s="102"/>
      <c r="J101" s="103"/>
    </row>
    <row r="102" spans="1:10" ht="30">
      <c r="A102" s="96" t="str">
        <f>Critères!$A101</f>
        <v>Communication en temps réel</v>
      </c>
      <c r="B102" s="98">
        <v>99</v>
      </c>
      <c r="C102" s="98" t="str">
        <f>Critères!B101</f>
        <v>15.2</v>
      </c>
      <c r="D102" s="98" t="str">
        <f>Critères!C101</f>
        <v>A</v>
      </c>
      <c r="E102" s="99" t="str">
        <f>Critères!D101</f>
        <v>Chaque application qui permet une communication orale bidirectionnelle dispose-t-elle d’une fonctionnalité de communication écrite en temps réel ?</v>
      </c>
      <c r="F102" s="100" t="s">
        <v>13</v>
      </c>
      <c r="G102" s="101"/>
      <c r="H102" s="99"/>
      <c r="I102" s="102"/>
      <c r="J102" s="103"/>
    </row>
    <row r="103" spans="1:10" ht="30">
      <c r="A103" s="96" t="str">
        <f>Critères!$A102</f>
        <v>Communication en temps réel</v>
      </c>
      <c r="B103" s="98">
        <v>100</v>
      </c>
      <c r="C103" s="98" t="str">
        <f>Critères!B102</f>
        <v>15.3</v>
      </c>
      <c r="D103" s="98" t="str">
        <f>Critères!C102</f>
        <v>A</v>
      </c>
      <c r="E103" s="99" t="str">
        <f>Critères!D102</f>
        <v>Pour chaque application qui permet une communication orale bidirectionnelle et écrite en temps réel, les deux modes sont-ils utilisables simultanément ?</v>
      </c>
      <c r="F103" s="100" t="s">
        <v>13</v>
      </c>
      <c r="G103" s="101"/>
      <c r="H103" s="99"/>
      <c r="I103" s="102"/>
      <c r="J103" s="103"/>
    </row>
    <row r="104" spans="1:10" ht="30">
      <c r="A104" s="96" t="str">
        <f>Critères!$A103</f>
        <v>Communication en temps réel</v>
      </c>
      <c r="B104" s="98">
        <v>101</v>
      </c>
      <c r="C104" s="98" t="str">
        <f>Critères!B103</f>
        <v>15.4</v>
      </c>
      <c r="D104" s="98" t="str">
        <f>Critères!C103</f>
        <v>A</v>
      </c>
      <c r="E104" s="99" t="str">
        <f>Critères!D103</f>
        <v>Pour chaque fonctionnalité de communication écrite en temps réel, les messages peuvent-ils être identifiés (hors cas particuliers) ?</v>
      </c>
      <c r="F104" s="100" t="s">
        <v>13</v>
      </c>
      <c r="G104" s="101"/>
      <c r="H104" s="99"/>
      <c r="I104" s="102"/>
      <c r="J104" s="103"/>
    </row>
    <row r="105" spans="1:10" ht="30">
      <c r="A105" s="96" t="str">
        <f>Critères!$A104</f>
        <v>Communication en temps réel</v>
      </c>
      <c r="B105" s="98">
        <v>102</v>
      </c>
      <c r="C105" s="98" t="str">
        <f>Critères!B104</f>
        <v>15.5</v>
      </c>
      <c r="D105" s="98" t="str">
        <f>Critères!C104</f>
        <v>A</v>
      </c>
      <c r="E105" s="99" t="str">
        <f>Critères!D104</f>
        <v>Pour chaque application de communication orale bidirectionnelle, un indicateur visuel de l’activité orale est-il présent ?</v>
      </c>
      <c r="F105" s="100" t="s">
        <v>13</v>
      </c>
      <c r="G105" s="101"/>
      <c r="H105" s="99"/>
      <c r="I105" s="102"/>
      <c r="J105" s="103"/>
    </row>
    <row r="106" spans="1:10" ht="40">
      <c r="A106" s="96" t="str">
        <f>Critères!$A105</f>
        <v>Communication en temps réel</v>
      </c>
      <c r="B106" s="98">
        <v>103</v>
      </c>
      <c r="C106" s="98" t="str">
        <f>Critères!B105</f>
        <v>15.6</v>
      </c>
      <c r="D106" s="98" t="str">
        <f>Critères!C105</f>
        <v>A</v>
      </c>
      <c r="E106" s="99" t="str">
        <f>Critères!D105</f>
        <v>Chaque application de communication écrite en temps réel qui peut interagir avec d’autres applications de communication écrite en temps réel respecte-t-elle les règles d’interopérabilité en vigueur ?</v>
      </c>
      <c r="F106" s="100" t="s">
        <v>13</v>
      </c>
      <c r="G106" s="101"/>
      <c r="H106" s="99"/>
      <c r="I106" s="102"/>
      <c r="J106" s="103"/>
    </row>
    <row r="107" spans="1:10" ht="30">
      <c r="A107" s="96" t="str">
        <f>Critères!$A106</f>
        <v>Communication en temps réel</v>
      </c>
      <c r="B107" s="98">
        <v>104</v>
      </c>
      <c r="C107" s="98" t="str">
        <f>Critères!B106</f>
        <v>15.7</v>
      </c>
      <c r="D107" s="98" t="str">
        <f>Critères!C106</f>
        <v>AA</v>
      </c>
      <c r="E107" s="99" t="str">
        <f>Critères!D106</f>
        <v>Pour chaque application qui permet une communication écrite en temps réel, le délai de transmission de chaque unité de saisie est de 500ms ou moins. Cette règle est-elle respectée ?</v>
      </c>
      <c r="F107" s="100" t="s">
        <v>13</v>
      </c>
      <c r="G107" s="101"/>
      <c r="H107" s="99"/>
      <c r="I107" s="102"/>
      <c r="J107" s="103"/>
    </row>
    <row r="108" spans="1:10" ht="20">
      <c r="A108" s="96" t="str">
        <f>Critères!$A107</f>
        <v>Communication en temps réel</v>
      </c>
      <c r="B108" s="98">
        <v>105</v>
      </c>
      <c r="C108" s="98" t="str">
        <f>Critères!B107</f>
        <v>15.8</v>
      </c>
      <c r="D108" s="98" t="str">
        <f>Critères!C107</f>
        <v>A</v>
      </c>
      <c r="E108" s="99" t="str">
        <f>Critères!D107</f>
        <v>Pour chaque application de télécommunication, l’identification de l’interlocuteur qui initie un appel est-elle accessible ?</v>
      </c>
      <c r="F108" s="100" t="s">
        <v>13</v>
      </c>
      <c r="G108" s="101"/>
      <c r="H108" s="99"/>
      <c r="I108" s="102"/>
      <c r="J108" s="103"/>
    </row>
    <row r="109" spans="1:10" ht="40">
      <c r="A109" s="96" t="str">
        <f>Critères!$A108</f>
        <v>Communication en temps réel</v>
      </c>
      <c r="B109" s="98">
        <v>106</v>
      </c>
      <c r="C109" s="98" t="str">
        <f>Critères!B108</f>
        <v>15.9</v>
      </c>
      <c r="D109" s="98" t="str">
        <f>Critères!C108</f>
        <v>A</v>
      </c>
      <c r="E109" s="99" t="str">
        <f>Critères!D108</f>
        <v>Pour chaque application de communication orale bidirectionnelle qui permet d’identifier l’activité d’un interlocuteur oralisant, il est possible d’identifier l’activité d’un interlocuteur signant. Cette règle est-elle respectée ?</v>
      </c>
      <c r="F109" s="100" t="s">
        <v>13</v>
      </c>
      <c r="G109" s="110"/>
      <c r="H109" s="111"/>
      <c r="I109" s="112"/>
      <c r="J109" s="113"/>
    </row>
    <row r="110" spans="1:10" ht="30">
      <c r="A110" s="96" t="str">
        <f>Critères!$A109</f>
        <v>Communication en temps réel</v>
      </c>
      <c r="B110" s="98">
        <v>107</v>
      </c>
      <c r="C110" s="98" t="str">
        <f>Critères!B109</f>
        <v>15.10</v>
      </c>
      <c r="D110" s="98" t="str">
        <f>Critères!C109</f>
        <v>A</v>
      </c>
      <c r="E110" s="99" t="str">
        <f>Critères!D109</f>
        <v>Pour chaque application de communication orale bidirectionnelle qui dispose de fonctionnalités vocales, celles-ci sont-elles utilisables sans la nécessité d’écouter ou parler ?</v>
      </c>
      <c r="F110" s="109" t="s">
        <v>13</v>
      </c>
      <c r="G110" s="110"/>
      <c r="H110" s="113"/>
      <c r="I110" s="113"/>
      <c r="J110" s="113"/>
    </row>
    <row r="111" spans="1:10" ht="30">
      <c r="A111" s="96" t="str">
        <f>Critères!$A110</f>
        <v>Communication en temps réel</v>
      </c>
      <c r="B111" s="98">
        <v>109</v>
      </c>
      <c r="C111" s="98" t="str">
        <f>Critères!B110</f>
        <v>15.11</v>
      </c>
      <c r="D111" s="98" t="str">
        <f>Critères!C110</f>
        <v>AA</v>
      </c>
      <c r="E111" s="99" t="str">
        <f>Critères!D110</f>
        <v>Pour chaque application de communication orale bidirectionnelle qui dispose d’une vidéo en temps réel, la qualité de la vidéo est-elle suffisante ?</v>
      </c>
      <c r="F111" s="109" t="s">
        <v>13</v>
      </c>
      <c r="G111" s="101"/>
      <c r="H111" s="103"/>
      <c r="I111" s="103"/>
      <c r="J111" s="103"/>
    </row>
  </sheetData>
  <autoFilter ref="A3:M157" xr:uid="{00000000-0009-0000-0000-000004000000}"/>
  <mergeCells count="4">
    <mergeCell ref="A1:D1"/>
    <mergeCell ref="A2:D2"/>
    <mergeCell ref="E1:I1"/>
    <mergeCell ref="E2:I2"/>
  </mergeCells>
  <conditionalFormatting sqref="F4:F111">
    <cfRule type="cellIs" dxfId="5" priority="3" operator="equal">
      <formula>"c"</formula>
    </cfRule>
    <cfRule type="cellIs" dxfId="4" priority="4" operator="equal">
      <formula>"nc"</formula>
    </cfRule>
    <cfRule type="cellIs" dxfId="3" priority="5" operator="equal">
      <formula>"na"</formula>
    </cfRule>
    <cfRule type="cellIs" dxfId="2" priority="6" operator="equal">
      <formula>"nt"</formula>
    </cfRule>
  </conditionalFormatting>
  <conditionalFormatting sqref="G4:G111">
    <cfRule type="cellIs" dxfId="1" priority="1" operator="equal">
      <formula>"D"</formula>
    </cfRule>
    <cfRule type="cellIs" dxfId="0" priority="2" operator="equal">
      <formula>"E"</formula>
    </cfRule>
  </conditionalFormatting>
  <pageMargins left="0.7" right="0.7" top="0.75" bottom="0.75" header="0.3" footer="0.3"/>
  <pageSetup paperSize="9" orientation="landscape" horizontalDpi="4294967293" verticalDpi="4294967293" r:id="rId1"/>
  <extLst>
    <ext xmlns:x14="http://schemas.microsoft.com/office/spreadsheetml/2009/9/main" uri="{CCE6A557-97BC-4b89-ADB6-D9C93CAAB3DF}">
      <x14:dataValidations xmlns:xm="http://schemas.microsoft.com/office/excel/2006/main" count="1">
        <x14:dataValidation type="list" allowBlank="1" showInputMessage="1" showErrorMessage="1" xr:uid="{60A12190-184E-CE45-84FE-CC96ED236ADB}">
          <x14:formula1>
            <xm:f>BaseDeCalcul!$AH$7:$AH$10</xm:f>
          </x14:formula1>
          <xm:sqref>F4:F111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10"/>
  <sheetViews>
    <sheetView topLeftCell="A100" zoomScale="110" zoomScaleNormal="110" workbookViewId="0">
      <selection activeCell="B110" sqref="B110"/>
    </sheetView>
  </sheetViews>
  <sheetFormatPr defaultColWidth="8.453125" defaultRowHeight="14.5"/>
  <cols>
    <col min="1" max="1" width="19.453125" style="12" customWidth="1"/>
    <col min="2" max="2" width="10.26953125" style="55" customWidth="1"/>
    <col min="3" max="3" width="8.453125" style="56"/>
    <col min="4" max="4" width="91.453125" style="107" customWidth="1"/>
    <col min="5" max="5" width="8.453125" style="54"/>
    <col min="6" max="16384" width="8.453125" style="12"/>
  </cols>
  <sheetData>
    <row r="1" spans="1:5" s="6" customFormat="1" ht="10.5">
      <c r="A1" s="136" t="s">
        <v>45</v>
      </c>
      <c r="B1" s="136"/>
      <c r="C1" s="136"/>
      <c r="D1" s="136"/>
      <c r="E1" s="5"/>
    </row>
    <row r="2" spans="1:5" s="6" customFormat="1" ht="10.5">
      <c r="A2" s="48" t="s">
        <v>3</v>
      </c>
      <c r="B2" s="49" t="s">
        <v>50</v>
      </c>
      <c r="C2" s="49" t="s">
        <v>51</v>
      </c>
      <c r="D2" s="108" t="s">
        <v>52</v>
      </c>
      <c r="E2" s="5"/>
    </row>
    <row r="3" spans="1:5" s="52" customFormat="1">
      <c r="A3" s="50" t="s">
        <v>82</v>
      </c>
      <c r="B3" s="36" t="s">
        <v>116</v>
      </c>
      <c r="C3" s="36" t="s">
        <v>4</v>
      </c>
      <c r="D3" s="107" t="s">
        <v>53</v>
      </c>
      <c r="E3" s="51"/>
    </row>
    <row r="4" spans="1:5" s="52" customFormat="1" ht="29">
      <c r="A4" s="50" t="s">
        <v>82</v>
      </c>
      <c r="B4" s="36" t="s">
        <v>117</v>
      </c>
      <c r="C4" s="36" t="s">
        <v>4</v>
      </c>
      <c r="D4" s="107" t="s">
        <v>54</v>
      </c>
      <c r="E4" s="51"/>
    </row>
    <row r="5" spans="1:5" s="52" customFormat="1" ht="29">
      <c r="A5" s="50" t="s">
        <v>82</v>
      </c>
      <c r="B5" s="36" t="s">
        <v>118</v>
      </c>
      <c r="C5" s="36" t="s">
        <v>4</v>
      </c>
      <c r="D5" s="107" t="s">
        <v>55</v>
      </c>
      <c r="E5" s="51"/>
    </row>
    <row r="6" spans="1:5" s="52" customFormat="1" ht="43.5">
      <c r="A6" s="50" t="s">
        <v>82</v>
      </c>
      <c r="B6" s="36" t="s">
        <v>119</v>
      </c>
      <c r="C6" s="36" t="s">
        <v>4</v>
      </c>
      <c r="D6" s="107" t="s">
        <v>120</v>
      </c>
      <c r="E6" s="51"/>
    </row>
    <row r="7" spans="1:5" s="52" customFormat="1">
      <c r="A7" s="50" t="s">
        <v>82</v>
      </c>
      <c r="B7" s="36" t="s">
        <v>121</v>
      </c>
      <c r="C7" s="36" t="s">
        <v>4</v>
      </c>
      <c r="D7" s="107" t="s">
        <v>56</v>
      </c>
      <c r="E7" s="51"/>
    </row>
    <row r="8" spans="1:5" s="52" customFormat="1">
      <c r="A8" s="50" t="s">
        <v>82</v>
      </c>
      <c r="B8" s="36" t="s">
        <v>122</v>
      </c>
      <c r="C8" s="36" t="s">
        <v>4</v>
      </c>
      <c r="D8" s="107" t="s">
        <v>57</v>
      </c>
      <c r="E8" s="51"/>
    </row>
    <row r="9" spans="1:5" s="52" customFormat="1" ht="29">
      <c r="A9" s="50" t="s">
        <v>82</v>
      </c>
      <c r="B9" s="36" t="s">
        <v>123</v>
      </c>
      <c r="C9" s="36" t="s">
        <v>4</v>
      </c>
      <c r="D9" s="107" t="s">
        <v>58</v>
      </c>
      <c r="E9" s="51"/>
    </row>
    <row r="10" spans="1:5" s="52" customFormat="1" ht="29">
      <c r="A10" s="50" t="s">
        <v>82</v>
      </c>
      <c r="B10" s="36" t="s">
        <v>124</v>
      </c>
      <c r="C10" s="36" t="s">
        <v>5</v>
      </c>
      <c r="D10" s="107" t="s">
        <v>125</v>
      </c>
      <c r="E10" s="51"/>
    </row>
    <row r="11" spans="1:5" s="52" customFormat="1">
      <c r="A11" s="50" t="s">
        <v>82</v>
      </c>
      <c r="B11" s="36" t="s">
        <v>126</v>
      </c>
      <c r="C11" s="36" t="s">
        <v>5</v>
      </c>
      <c r="D11" s="107" t="s">
        <v>127</v>
      </c>
      <c r="E11" s="51"/>
    </row>
    <row r="12" spans="1:5" s="52" customFormat="1" ht="29">
      <c r="A12" s="50" t="s">
        <v>32</v>
      </c>
      <c r="B12" s="36" t="s">
        <v>128</v>
      </c>
      <c r="C12" s="36" t="s">
        <v>4</v>
      </c>
      <c r="D12" s="107" t="s">
        <v>129</v>
      </c>
      <c r="E12" s="51"/>
    </row>
    <row r="13" spans="1:5" s="52" customFormat="1" ht="29">
      <c r="A13" s="50" t="s">
        <v>32</v>
      </c>
      <c r="B13" s="36" t="s">
        <v>130</v>
      </c>
      <c r="C13" s="36" t="s">
        <v>5</v>
      </c>
      <c r="D13" s="107" t="s">
        <v>59</v>
      </c>
      <c r="E13" s="51"/>
    </row>
    <row r="14" spans="1:5" s="52" customFormat="1" ht="29">
      <c r="A14" s="50" t="s">
        <v>32</v>
      </c>
      <c r="B14" s="36" t="s">
        <v>131</v>
      </c>
      <c r="C14" s="36" t="s">
        <v>5</v>
      </c>
      <c r="D14" s="107" t="s">
        <v>132</v>
      </c>
      <c r="E14" s="51"/>
    </row>
    <row r="15" spans="1:5" s="52" customFormat="1" ht="29">
      <c r="A15" s="50" t="s">
        <v>32</v>
      </c>
      <c r="B15" s="36" t="s">
        <v>133</v>
      </c>
      <c r="C15" s="36" t="s">
        <v>5</v>
      </c>
      <c r="D15" s="107" t="s">
        <v>134</v>
      </c>
      <c r="E15" s="51"/>
    </row>
    <row r="16" spans="1:5" s="52" customFormat="1" ht="29">
      <c r="A16" s="53" t="s">
        <v>33</v>
      </c>
      <c r="B16" s="36" t="s">
        <v>135</v>
      </c>
      <c r="C16" s="36" t="s">
        <v>4</v>
      </c>
      <c r="D16" s="107" t="s">
        <v>60</v>
      </c>
      <c r="E16" s="51"/>
    </row>
    <row r="17" spans="1:5" s="52" customFormat="1" ht="29">
      <c r="A17" s="53" t="s">
        <v>33</v>
      </c>
      <c r="B17" s="36" t="s">
        <v>136</v>
      </c>
      <c r="C17" s="36" t="s">
        <v>4</v>
      </c>
      <c r="D17" s="107" t="s">
        <v>137</v>
      </c>
      <c r="E17" s="51"/>
    </row>
    <row r="18" spans="1:5" s="52" customFormat="1" ht="29">
      <c r="A18" s="53" t="s">
        <v>33</v>
      </c>
      <c r="B18" s="36" t="s">
        <v>138</v>
      </c>
      <c r="C18" s="36" t="s">
        <v>4</v>
      </c>
      <c r="D18" s="107" t="s">
        <v>139</v>
      </c>
      <c r="E18" s="51"/>
    </row>
    <row r="19" spans="1:5" s="52" customFormat="1" ht="29">
      <c r="A19" s="53" t="s">
        <v>33</v>
      </c>
      <c r="B19" s="36" t="s">
        <v>140</v>
      </c>
      <c r="C19" s="36" t="s">
        <v>4</v>
      </c>
      <c r="D19" s="107" t="s">
        <v>141</v>
      </c>
      <c r="E19" s="51"/>
    </row>
    <row r="20" spans="1:5" s="52" customFormat="1" ht="29">
      <c r="A20" s="53" t="s">
        <v>33</v>
      </c>
      <c r="B20" s="36" t="s">
        <v>142</v>
      </c>
      <c r="C20" s="36" t="s">
        <v>4</v>
      </c>
      <c r="D20" s="107" t="s">
        <v>143</v>
      </c>
      <c r="E20" s="51"/>
    </row>
    <row r="21" spans="1:5" s="52" customFormat="1" ht="29">
      <c r="A21" s="53" t="s">
        <v>33</v>
      </c>
      <c r="B21" s="36" t="s">
        <v>144</v>
      </c>
      <c r="C21" s="36" t="s">
        <v>4</v>
      </c>
      <c r="D21" s="107" t="s">
        <v>145</v>
      </c>
      <c r="E21" s="51"/>
    </row>
    <row r="22" spans="1:5" s="52" customFormat="1" ht="29">
      <c r="A22" s="53" t="s">
        <v>33</v>
      </c>
      <c r="B22" s="36" t="s">
        <v>146</v>
      </c>
      <c r="C22" s="36" t="s">
        <v>4</v>
      </c>
      <c r="D22" s="107" t="s">
        <v>312</v>
      </c>
      <c r="E22" s="51"/>
    </row>
    <row r="23" spans="1:5" s="52" customFormat="1" ht="29">
      <c r="A23" s="53" t="s">
        <v>33</v>
      </c>
      <c r="B23" s="36" t="s">
        <v>147</v>
      </c>
      <c r="C23" s="36" t="s">
        <v>4</v>
      </c>
      <c r="D23" s="107" t="s">
        <v>313</v>
      </c>
      <c r="E23" s="51"/>
    </row>
    <row r="24" spans="1:5" s="52" customFormat="1" ht="29">
      <c r="A24" s="53" t="s">
        <v>33</v>
      </c>
      <c r="B24" s="36" t="s">
        <v>148</v>
      </c>
      <c r="C24" s="36" t="s">
        <v>5</v>
      </c>
      <c r="D24" s="107" t="s">
        <v>149</v>
      </c>
      <c r="E24" s="51"/>
    </row>
    <row r="25" spans="1:5" s="52" customFormat="1" ht="29">
      <c r="A25" s="53" t="s">
        <v>33</v>
      </c>
      <c r="B25" s="36" t="s">
        <v>150</v>
      </c>
      <c r="C25" s="36" t="s">
        <v>5</v>
      </c>
      <c r="D25" s="107" t="s">
        <v>151</v>
      </c>
      <c r="E25" s="51"/>
    </row>
    <row r="26" spans="1:5" s="52" customFormat="1" ht="29">
      <c r="A26" s="53" t="s">
        <v>33</v>
      </c>
      <c r="B26" s="36" t="s">
        <v>152</v>
      </c>
      <c r="C26" s="36" t="s">
        <v>4</v>
      </c>
      <c r="D26" s="107" t="s">
        <v>61</v>
      </c>
      <c r="E26" s="51"/>
    </row>
    <row r="27" spans="1:5" s="52" customFormat="1">
      <c r="A27" s="53" t="s">
        <v>33</v>
      </c>
      <c r="B27" s="36" t="s">
        <v>153</v>
      </c>
      <c r="C27" s="36" t="s">
        <v>4</v>
      </c>
      <c r="D27" s="107" t="s">
        <v>154</v>
      </c>
      <c r="E27" s="51"/>
    </row>
    <row r="28" spans="1:5" s="52" customFormat="1">
      <c r="A28" s="53" t="s">
        <v>33</v>
      </c>
      <c r="B28" s="36" t="s">
        <v>155</v>
      </c>
      <c r="C28" s="36" t="s">
        <v>4</v>
      </c>
      <c r="D28" s="107" t="s">
        <v>62</v>
      </c>
      <c r="E28" s="51"/>
    </row>
    <row r="29" spans="1:5" s="52" customFormat="1" ht="43.5">
      <c r="A29" s="53" t="s">
        <v>33</v>
      </c>
      <c r="B29" s="36" t="s">
        <v>156</v>
      </c>
      <c r="C29" s="36" t="s">
        <v>5</v>
      </c>
      <c r="D29" s="107" t="s">
        <v>324</v>
      </c>
      <c r="E29" s="51"/>
    </row>
    <row r="30" spans="1:5" s="52" customFormat="1" ht="43.5">
      <c r="A30" s="53" t="s">
        <v>33</v>
      </c>
      <c r="B30" s="36" t="s">
        <v>157</v>
      </c>
      <c r="C30" s="36" t="s">
        <v>5</v>
      </c>
      <c r="D30" s="107" t="s">
        <v>293</v>
      </c>
      <c r="E30" s="51"/>
    </row>
    <row r="31" spans="1:5" s="52" customFormat="1" ht="43.5">
      <c r="A31" s="53" t="s">
        <v>33</v>
      </c>
      <c r="B31" s="36" t="s">
        <v>158</v>
      </c>
      <c r="C31" s="36" t="s">
        <v>5</v>
      </c>
      <c r="D31" s="107" t="s">
        <v>323</v>
      </c>
      <c r="E31" s="51"/>
    </row>
    <row r="32" spans="1:5" s="52" customFormat="1" ht="29">
      <c r="A32" s="53" t="s">
        <v>33</v>
      </c>
      <c r="B32" s="36" t="s">
        <v>159</v>
      </c>
      <c r="C32" s="36" t="s">
        <v>5</v>
      </c>
      <c r="D32" s="107" t="s">
        <v>160</v>
      </c>
      <c r="E32" s="51"/>
    </row>
    <row r="33" spans="1:5" s="52" customFormat="1" ht="29">
      <c r="A33" s="53" t="s">
        <v>33</v>
      </c>
      <c r="B33" s="36" t="s">
        <v>161</v>
      </c>
      <c r="C33" s="36" t="s">
        <v>5</v>
      </c>
      <c r="D33" s="107" t="s">
        <v>294</v>
      </c>
      <c r="E33" s="51"/>
    </row>
    <row r="34" spans="1:5" s="52" customFormat="1">
      <c r="A34" s="53" t="s">
        <v>83</v>
      </c>
      <c r="B34" s="36" t="s">
        <v>162</v>
      </c>
      <c r="C34" s="36" t="s">
        <v>4</v>
      </c>
      <c r="D34" s="107" t="s">
        <v>6</v>
      </c>
      <c r="E34" s="51"/>
    </row>
    <row r="35" spans="1:5" s="52" customFormat="1">
      <c r="A35" s="53" t="s">
        <v>83</v>
      </c>
      <c r="B35" s="36" t="s">
        <v>163</v>
      </c>
      <c r="C35" s="36" t="s">
        <v>4</v>
      </c>
      <c r="D35" s="107" t="s">
        <v>7</v>
      </c>
      <c r="E35" s="51"/>
    </row>
    <row r="36" spans="1:5" s="52" customFormat="1">
      <c r="A36" s="53" t="s">
        <v>83</v>
      </c>
      <c r="B36" s="36" t="s">
        <v>164</v>
      </c>
      <c r="C36" s="36" t="s">
        <v>4</v>
      </c>
      <c r="D36" s="107" t="s">
        <v>314</v>
      </c>
      <c r="E36" s="51"/>
    </row>
    <row r="37" spans="1:5" s="52" customFormat="1">
      <c r="A37" s="53" t="s">
        <v>83</v>
      </c>
      <c r="B37" s="36" t="s">
        <v>165</v>
      </c>
      <c r="C37" s="36" t="s">
        <v>4</v>
      </c>
      <c r="D37" s="107" t="s">
        <v>8</v>
      </c>
      <c r="E37" s="51"/>
    </row>
    <row r="38" spans="1:5" s="52" customFormat="1" ht="29">
      <c r="A38" s="53" t="s">
        <v>83</v>
      </c>
      <c r="B38" s="36" t="s">
        <v>166</v>
      </c>
      <c r="C38" s="36" t="s">
        <v>4</v>
      </c>
      <c r="D38" s="107" t="s">
        <v>63</v>
      </c>
      <c r="E38" s="51"/>
    </row>
    <row r="39" spans="1:5" s="52" customFormat="1" ht="29">
      <c r="A39" s="53" t="s">
        <v>84</v>
      </c>
      <c r="B39" s="36" t="s">
        <v>167</v>
      </c>
      <c r="C39" s="36" t="s">
        <v>4</v>
      </c>
      <c r="D39" s="107" t="s">
        <v>168</v>
      </c>
      <c r="E39" s="51"/>
    </row>
    <row r="40" spans="1:5" s="52" customFormat="1" ht="29">
      <c r="A40" s="53" t="s">
        <v>84</v>
      </c>
      <c r="B40" s="36" t="s">
        <v>169</v>
      </c>
      <c r="C40" s="36" t="s">
        <v>4</v>
      </c>
      <c r="D40" s="107" t="s">
        <v>170</v>
      </c>
      <c r="E40" s="51"/>
    </row>
    <row r="41" spans="1:5" s="52" customFormat="1">
      <c r="A41" s="53" t="s">
        <v>84</v>
      </c>
      <c r="B41" s="36" t="s">
        <v>171</v>
      </c>
      <c r="C41" s="36" t="s">
        <v>4</v>
      </c>
      <c r="D41" s="107" t="s">
        <v>64</v>
      </c>
      <c r="E41" s="51"/>
    </row>
    <row r="42" spans="1:5" s="52" customFormat="1" ht="29">
      <c r="A42" s="53" t="s">
        <v>84</v>
      </c>
      <c r="B42" s="36" t="s">
        <v>172</v>
      </c>
      <c r="C42" s="36" t="s">
        <v>5</v>
      </c>
      <c r="D42" s="107" t="s">
        <v>65</v>
      </c>
      <c r="E42" s="51"/>
    </row>
    <row r="43" spans="1:5" s="52" customFormat="1">
      <c r="A43" s="53" t="s">
        <v>84</v>
      </c>
      <c r="B43" s="36" t="s">
        <v>173</v>
      </c>
      <c r="C43" s="36" t="s">
        <v>4</v>
      </c>
      <c r="D43" s="107" t="s">
        <v>174</v>
      </c>
      <c r="E43" s="51"/>
    </row>
    <row r="44" spans="1:5" s="52" customFormat="1" ht="29">
      <c r="A44" s="53" t="s">
        <v>44</v>
      </c>
      <c r="B44" s="36" t="s">
        <v>175</v>
      </c>
      <c r="C44" s="36" t="s">
        <v>4</v>
      </c>
      <c r="D44" s="107" t="s">
        <v>176</v>
      </c>
      <c r="E44" s="51"/>
    </row>
    <row r="45" spans="1:5" s="52" customFormat="1" ht="29">
      <c r="A45" s="53" t="s">
        <v>44</v>
      </c>
      <c r="B45" s="36" t="s">
        <v>177</v>
      </c>
      <c r="C45" s="36" t="s">
        <v>4</v>
      </c>
      <c r="D45" s="107" t="s">
        <v>178</v>
      </c>
      <c r="E45" s="51"/>
    </row>
    <row r="46" spans="1:5" s="52" customFormat="1">
      <c r="A46" s="53" t="s">
        <v>34</v>
      </c>
      <c r="B46" s="36" t="s">
        <v>179</v>
      </c>
      <c r="C46" s="36" t="s">
        <v>4</v>
      </c>
      <c r="D46" s="107" t="s">
        <v>180</v>
      </c>
      <c r="E46" s="51"/>
    </row>
    <row r="47" spans="1:5" s="52" customFormat="1">
      <c r="A47" s="53" t="s">
        <v>34</v>
      </c>
      <c r="B47" s="36" t="s">
        <v>181</v>
      </c>
      <c r="C47" s="36" t="s">
        <v>4</v>
      </c>
      <c r="D47" s="107" t="s">
        <v>66</v>
      </c>
      <c r="E47" s="51"/>
    </row>
    <row r="48" spans="1:5" s="52" customFormat="1" ht="29">
      <c r="A48" s="53" t="s">
        <v>35</v>
      </c>
      <c r="B48" s="36" t="s">
        <v>182</v>
      </c>
      <c r="C48" s="36" t="s">
        <v>4</v>
      </c>
      <c r="D48" s="107" t="s">
        <v>183</v>
      </c>
      <c r="E48" s="51"/>
    </row>
    <row r="49" spans="1:5" s="52" customFormat="1" ht="29">
      <c r="A49" s="53" t="s">
        <v>35</v>
      </c>
      <c r="B49" s="36" t="s">
        <v>184</v>
      </c>
      <c r="C49" s="36" t="s">
        <v>5</v>
      </c>
      <c r="D49" s="107" t="s">
        <v>185</v>
      </c>
      <c r="E49" s="51"/>
    </row>
    <row r="50" spans="1:5" s="52" customFormat="1" ht="29">
      <c r="A50" s="53" t="s">
        <v>35</v>
      </c>
      <c r="B50" s="36" t="s">
        <v>186</v>
      </c>
      <c r="C50" s="36" t="s">
        <v>4</v>
      </c>
      <c r="D50" s="107" t="s">
        <v>187</v>
      </c>
      <c r="E50" s="51"/>
    </row>
    <row r="51" spans="1:5" s="52" customFormat="1" ht="29">
      <c r="A51" s="53" t="s">
        <v>35</v>
      </c>
      <c r="B51" s="36" t="s">
        <v>188</v>
      </c>
      <c r="C51" s="36" t="s">
        <v>4</v>
      </c>
      <c r="D51" s="107" t="s">
        <v>189</v>
      </c>
      <c r="E51" s="51"/>
    </row>
    <row r="52" spans="1:5" s="52" customFormat="1">
      <c r="A52" s="53" t="s">
        <v>35</v>
      </c>
      <c r="B52" s="36" t="s">
        <v>190</v>
      </c>
      <c r="C52" s="36" t="s">
        <v>4</v>
      </c>
      <c r="D52" s="107" t="s">
        <v>67</v>
      </c>
      <c r="E52" s="51"/>
    </row>
    <row r="53" spans="1:5" s="52" customFormat="1" ht="29">
      <c r="A53" s="53" t="s">
        <v>35</v>
      </c>
      <c r="B53" s="36" t="s">
        <v>191</v>
      </c>
      <c r="C53" s="36" t="s">
        <v>4</v>
      </c>
      <c r="D53" s="107" t="s">
        <v>192</v>
      </c>
      <c r="E53" s="51"/>
    </row>
    <row r="54" spans="1:5" s="52" customFormat="1" ht="29">
      <c r="A54" s="53" t="s">
        <v>35</v>
      </c>
      <c r="B54" s="36" t="s">
        <v>193</v>
      </c>
      <c r="C54" s="36" t="s">
        <v>5</v>
      </c>
      <c r="D54" s="107" t="s">
        <v>68</v>
      </c>
      <c r="E54" s="51"/>
    </row>
    <row r="55" spans="1:5" s="52" customFormat="1">
      <c r="A55" s="53" t="s">
        <v>36</v>
      </c>
      <c r="B55" s="36" t="s">
        <v>194</v>
      </c>
      <c r="C55" s="36" t="s">
        <v>4</v>
      </c>
      <c r="D55" s="107" t="s">
        <v>69</v>
      </c>
      <c r="E55" s="51"/>
    </row>
    <row r="56" spans="1:5" s="52" customFormat="1">
      <c r="A56" s="53" t="s">
        <v>36</v>
      </c>
      <c r="B56" s="36" t="s">
        <v>195</v>
      </c>
      <c r="C56" s="36" t="s">
        <v>4</v>
      </c>
      <c r="D56" s="107" t="s">
        <v>196</v>
      </c>
      <c r="E56" s="51"/>
    </row>
    <row r="57" spans="1:5" s="52" customFormat="1">
      <c r="A57" s="53" t="s">
        <v>36</v>
      </c>
      <c r="B57" s="36" t="s">
        <v>197</v>
      </c>
      <c r="C57" s="36" t="s">
        <v>4</v>
      </c>
      <c r="D57" s="107" t="s">
        <v>70</v>
      </c>
      <c r="E57" s="51"/>
    </row>
    <row r="58" spans="1:5" s="52" customFormat="1">
      <c r="A58" s="53" t="s">
        <v>36</v>
      </c>
      <c r="B58" s="36" t="s">
        <v>198</v>
      </c>
      <c r="C58" s="36" t="s">
        <v>4</v>
      </c>
      <c r="D58" s="107" t="s">
        <v>199</v>
      </c>
      <c r="E58" s="51"/>
    </row>
    <row r="59" spans="1:5" s="52" customFormat="1">
      <c r="A59" s="53" t="s">
        <v>36</v>
      </c>
      <c r="B59" s="36" t="s">
        <v>200</v>
      </c>
      <c r="C59" s="36" t="s">
        <v>4</v>
      </c>
      <c r="D59" s="107" t="s">
        <v>201</v>
      </c>
      <c r="E59" s="51"/>
    </row>
    <row r="60" spans="1:5" s="52" customFormat="1">
      <c r="A60" s="53" t="s">
        <v>36</v>
      </c>
      <c r="B60" s="36" t="s">
        <v>202</v>
      </c>
      <c r="C60" s="36" t="s">
        <v>4</v>
      </c>
      <c r="D60" s="107" t="s">
        <v>203</v>
      </c>
      <c r="E60" s="51"/>
    </row>
    <row r="61" spans="1:5" s="52" customFormat="1">
      <c r="A61" s="53" t="s">
        <v>36</v>
      </c>
      <c r="B61" s="36" t="s">
        <v>204</v>
      </c>
      <c r="C61" s="36" t="s">
        <v>4</v>
      </c>
      <c r="D61" s="107" t="s">
        <v>273</v>
      </c>
      <c r="E61" s="51"/>
    </row>
    <row r="62" spans="1:5" s="52" customFormat="1" ht="29">
      <c r="A62" s="53" t="s">
        <v>36</v>
      </c>
      <c r="B62" s="36" t="s">
        <v>205</v>
      </c>
      <c r="C62" s="36" t="s">
        <v>4</v>
      </c>
      <c r="D62" s="107" t="s">
        <v>315</v>
      </c>
      <c r="E62" s="51"/>
    </row>
    <row r="63" spans="1:5" s="52" customFormat="1">
      <c r="A63" s="53" t="s">
        <v>36</v>
      </c>
      <c r="B63" s="36" t="s">
        <v>206</v>
      </c>
      <c r="C63" s="36" t="s">
        <v>4</v>
      </c>
      <c r="D63" s="107" t="s">
        <v>207</v>
      </c>
      <c r="E63" s="51"/>
    </row>
    <row r="64" spans="1:5" s="52" customFormat="1" ht="29">
      <c r="A64" s="53" t="s">
        <v>36</v>
      </c>
      <c r="B64" s="36" t="s">
        <v>208</v>
      </c>
      <c r="C64" s="36" t="s">
        <v>5</v>
      </c>
      <c r="D64" s="107" t="s">
        <v>71</v>
      </c>
      <c r="E64" s="51"/>
    </row>
    <row r="65" spans="1:5" s="52" customFormat="1" ht="43.5">
      <c r="A65" s="53" t="s">
        <v>36</v>
      </c>
      <c r="B65" s="36" t="s">
        <v>209</v>
      </c>
      <c r="C65" s="36" t="s">
        <v>5</v>
      </c>
      <c r="D65" s="107" t="s">
        <v>295</v>
      </c>
      <c r="E65" s="51"/>
    </row>
    <row r="66" spans="1:5" s="52" customFormat="1">
      <c r="A66" s="53" t="s">
        <v>36</v>
      </c>
      <c r="B66" s="36" t="s">
        <v>210</v>
      </c>
      <c r="C66" s="36" t="s">
        <v>5</v>
      </c>
      <c r="D66" s="107" t="s">
        <v>286</v>
      </c>
      <c r="E66" s="51"/>
    </row>
    <row r="67" spans="1:5" s="52" customFormat="1">
      <c r="A67" s="53" t="s">
        <v>37</v>
      </c>
      <c r="B67" s="36" t="s">
        <v>211</v>
      </c>
      <c r="C67" s="36" t="s">
        <v>4</v>
      </c>
      <c r="D67" s="107" t="s">
        <v>72</v>
      </c>
      <c r="E67" s="51"/>
    </row>
    <row r="68" spans="1:5" s="52" customFormat="1">
      <c r="A68" s="53" t="s">
        <v>37</v>
      </c>
      <c r="B68" s="36" t="s">
        <v>212</v>
      </c>
      <c r="C68" s="36" t="s">
        <v>4</v>
      </c>
      <c r="D68" s="107" t="s">
        <v>213</v>
      </c>
      <c r="E68" s="51"/>
    </row>
    <row r="69" spans="1:5" s="52" customFormat="1">
      <c r="A69" s="53" t="s">
        <v>37</v>
      </c>
      <c r="B69" s="36" t="s">
        <v>214</v>
      </c>
      <c r="C69" s="36" t="s">
        <v>4</v>
      </c>
      <c r="D69" s="107" t="s">
        <v>73</v>
      </c>
      <c r="E69" s="51"/>
    </row>
    <row r="70" spans="1:5" s="52" customFormat="1" ht="29">
      <c r="A70" s="53" t="s">
        <v>37</v>
      </c>
      <c r="B70" s="36" t="s">
        <v>215</v>
      </c>
      <c r="C70" s="36" t="s">
        <v>4</v>
      </c>
      <c r="D70" s="107" t="s">
        <v>216</v>
      </c>
      <c r="E70" s="51"/>
    </row>
    <row r="71" spans="1:5" s="52" customFormat="1" ht="29">
      <c r="A71" s="53" t="s">
        <v>38</v>
      </c>
      <c r="B71" s="36" t="s">
        <v>217</v>
      </c>
      <c r="C71" s="36" t="s">
        <v>4</v>
      </c>
      <c r="D71" s="107" t="s">
        <v>218</v>
      </c>
      <c r="E71" s="51"/>
    </row>
    <row r="72" spans="1:5" s="52" customFormat="1" ht="29">
      <c r="A72" s="53" t="s">
        <v>38</v>
      </c>
      <c r="B72" s="36" t="s">
        <v>219</v>
      </c>
      <c r="C72" s="36" t="s">
        <v>4</v>
      </c>
      <c r="D72" s="107" t="s">
        <v>220</v>
      </c>
      <c r="E72" s="51"/>
    </row>
    <row r="73" spans="1:5" s="52" customFormat="1" ht="29">
      <c r="A73" s="53" t="s">
        <v>38</v>
      </c>
      <c r="B73" s="36" t="s">
        <v>221</v>
      </c>
      <c r="C73" s="36" t="s">
        <v>4</v>
      </c>
      <c r="D73" s="107" t="s">
        <v>74</v>
      </c>
      <c r="E73" s="51"/>
    </row>
    <row r="74" spans="1:5" s="52" customFormat="1" ht="29">
      <c r="A74" s="53" t="s">
        <v>38</v>
      </c>
      <c r="B74" s="36" t="s">
        <v>222</v>
      </c>
      <c r="C74" s="36" t="s">
        <v>4</v>
      </c>
      <c r="D74" s="107" t="s">
        <v>272</v>
      </c>
      <c r="E74" s="51"/>
    </row>
    <row r="75" spans="1:5" s="52" customFormat="1" ht="29">
      <c r="A75" s="53" t="s">
        <v>38</v>
      </c>
      <c r="B75" s="36" t="s">
        <v>223</v>
      </c>
      <c r="C75" s="36" t="s">
        <v>4</v>
      </c>
      <c r="D75" s="107" t="s">
        <v>75</v>
      </c>
      <c r="E75" s="51"/>
    </row>
    <row r="76" spans="1:5" s="52" customFormat="1" ht="29">
      <c r="A76" s="53" t="s">
        <v>38</v>
      </c>
      <c r="B76" s="36" t="s">
        <v>224</v>
      </c>
      <c r="C76" s="36" t="s">
        <v>4</v>
      </c>
      <c r="D76" s="107" t="s">
        <v>76</v>
      </c>
      <c r="E76" s="51"/>
    </row>
    <row r="77" spans="1:5" s="52" customFormat="1" ht="29">
      <c r="A77" s="53" t="s">
        <v>38</v>
      </c>
      <c r="B77" s="36" t="s">
        <v>225</v>
      </c>
      <c r="C77" s="36" t="s">
        <v>4</v>
      </c>
      <c r="D77" s="107" t="s">
        <v>77</v>
      </c>
      <c r="E77" s="51"/>
    </row>
    <row r="78" spans="1:5" s="52" customFormat="1">
      <c r="A78" s="53" t="s">
        <v>38</v>
      </c>
      <c r="B78" s="36" t="s">
        <v>226</v>
      </c>
      <c r="C78" s="36" t="s">
        <v>4</v>
      </c>
      <c r="D78" s="107" t="s">
        <v>227</v>
      </c>
      <c r="E78" s="51"/>
    </row>
    <row r="79" spans="1:5" s="52" customFormat="1" ht="29">
      <c r="A79" s="53" t="s">
        <v>38</v>
      </c>
      <c r="B79" s="36" t="s">
        <v>228</v>
      </c>
      <c r="C79" s="36" t="s">
        <v>5</v>
      </c>
      <c r="D79" s="107" t="s">
        <v>78</v>
      </c>
      <c r="E79" s="51"/>
    </row>
    <row r="80" spans="1:5" s="52" customFormat="1" ht="29">
      <c r="A80" s="53" t="s">
        <v>38</v>
      </c>
      <c r="B80" s="36" t="s">
        <v>229</v>
      </c>
      <c r="C80" s="36" t="s">
        <v>4</v>
      </c>
      <c r="D80" s="107" t="s">
        <v>230</v>
      </c>
      <c r="E80" s="51"/>
    </row>
    <row r="81" spans="1:5" s="52" customFormat="1" ht="29">
      <c r="A81" s="53" t="s">
        <v>38</v>
      </c>
      <c r="B81" s="36" t="s">
        <v>231</v>
      </c>
      <c r="C81" s="36" t="s">
        <v>4</v>
      </c>
      <c r="D81" s="107" t="s">
        <v>232</v>
      </c>
      <c r="E81" s="51"/>
    </row>
    <row r="82" spans="1:5" s="52" customFormat="1" ht="29">
      <c r="A82" s="53" t="s">
        <v>38</v>
      </c>
      <c r="B82" s="36" t="s">
        <v>233</v>
      </c>
      <c r="C82" s="36" t="s">
        <v>4</v>
      </c>
      <c r="D82" s="107" t="s">
        <v>79</v>
      </c>
      <c r="E82" s="51"/>
    </row>
    <row r="83" spans="1:5" s="52" customFormat="1" ht="29">
      <c r="A83" s="53" t="s">
        <v>38</v>
      </c>
      <c r="B83" s="36" t="s">
        <v>234</v>
      </c>
      <c r="C83" s="36" t="s">
        <v>4</v>
      </c>
      <c r="D83" s="107" t="s">
        <v>80</v>
      </c>
      <c r="E83" s="51"/>
    </row>
    <row r="84" spans="1:5" s="52" customFormat="1" ht="43.5">
      <c r="A84" s="53" t="s">
        <v>38</v>
      </c>
      <c r="B84" s="36" t="s">
        <v>235</v>
      </c>
      <c r="C84" s="36" t="s">
        <v>5</v>
      </c>
      <c r="D84" s="107" t="s">
        <v>236</v>
      </c>
      <c r="E84" s="51"/>
    </row>
    <row r="85" spans="1:5" s="52" customFormat="1" ht="29">
      <c r="A85" s="53" t="s">
        <v>38</v>
      </c>
      <c r="B85" s="36" t="s">
        <v>237</v>
      </c>
      <c r="C85" s="36" t="s">
        <v>4</v>
      </c>
      <c r="D85" s="107" t="s">
        <v>296</v>
      </c>
      <c r="E85" s="51"/>
    </row>
    <row r="86" spans="1:5" s="52" customFormat="1" ht="29">
      <c r="A86" s="53" t="s">
        <v>38</v>
      </c>
      <c r="B86" s="36" t="s">
        <v>238</v>
      </c>
      <c r="C86" s="36" t="s">
        <v>4</v>
      </c>
      <c r="D86" s="107" t="s">
        <v>81</v>
      </c>
      <c r="E86" s="51"/>
    </row>
    <row r="87" spans="1:5" s="52" customFormat="1" ht="29">
      <c r="A87" s="53" t="s">
        <v>86</v>
      </c>
      <c r="B87" s="36" t="s">
        <v>239</v>
      </c>
      <c r="C87" s="36" t="s">
        <v>5</v>
      </c>
      <c r="D87" s="107" t="s">
        <v>297</v>
      </c>
      <c r="E87" s="51"/>
    </row>
    <row r="88" spans="1:5" s="52" customFormat="1" ht="43.5">
      <c r="A88" s="53" t="s">
        <v>86</v>
      </c>
      <c r="B88" s="36" t="s">
        <v>240</v>
      </c>
      <c r="C88" s="36" t="s">
        <v>4</v>
      </c>
      <c r="D88" s="107" t="s">
        <v>298</v>
      </c>
      <c r="E88" s="51"/>
    </row>
    <row r="89" spans="1:5" s="52" customFormat="1" ht="29">
      <c r="A89" s="53" t="s">
        <v>86</v>
      </c>
      <c r="B89" s="36" t="s">
        <v>241</v>
      </c>
      <c r="C89" s="36" t="s">
        <v>4</v>
      </c>
      <c r="D89" s="107" t="s">
        <v>242</v>
      </c>
      <c r="E89" s="51"/>
    </row>
    <row r="90" spans="1:5" s="52" customFormat="1" ht="21">
      <c r="A90" s="53" t="s">
        <v>86</v>
      </c>
      <c r="B90" s="36" t="s">
        <v>243</v>
      </c>
      <c r="C90" s="36" t="s">
        <v>4</v>
      </c>
      <c r="D90" s="107" t="s">
        <v>299</v>
      </c>
      <c r="E90" s="51"/>
    </row>
    <row r="91" spans="1:5" s="52" customFormat="1" ht="29">
      <c r="A91" s="53" t="s">
        <v>85</v>
      </c>
      <c r="B91" s="36" t="s">
        <v>244</v>
      </c>
      <c r="C91" s="36" t="s">
        <v>4</v>
      </c>
      <c r="D91" s="107" t="s">
        <v>300</v>
      </c>
      <c r="E91" s="51"/>
    </row>
    <row r="92" spans="1:5" s="52" customFormat="1" ht="29">
      <c r="A92" s="53" t="s">
        <v>85</v>
      </c>
      <c r="B92" s="36" t="s">
        <v>245</v>
      </c>
      <c r="C92" s="36" t="s">
        <v>4</v>
      </c>
      <c r="D92" s="107" t="s">
        <v>301</v>
      </c>
      <c r="E92" s="51"/>
    </row>
    <row r="93" spans="1:5" s="52" customFormat="1" ht="29">
      <c r="A93" s="53" t="s">
        <v>85</v>
      </c>
      <c r="B93" s="36" t="s">
        <v>246</v>
      </c>
      <c r="C93" s="36" t="s">
        <v>4</v>
      </c>
      <c r="D93" s="107" t="s">
        <v>302</v>
      </c>
      <c r="E93" s="51"/>
    </row>
    <row r="94" spans="1:5" s="52" customFormat="1" ht="29">
      <c r="A94" s="53" t="s">
        <v>85</v>
      </c>
      <c r="B94" s="36" t="s">
        <v>247</v>
      </c>
      <c r="C94" s="36" t="s">
        <v>5</v>
      </c>
      <c r="D94" s="107" t="s">
        <v>248</v>
      </c>
      <c r="E94" s="51"/>
    </row>
    <row r="95" spans="1:5" s="52" customFormat="1" ht="29">
      <c r="A95" s="53" t="s">
        <v>85</v>
      </c>
      <c r="B95" s="36" t="s">
        <v>249</v>
      </c>
      <c r="C95" s="36" t="s">
        <v>4</v>
      </c>
      <c r="D95" s="107" t="s">
        <v>303</v>
      </c>
      <c r="E95" s="51"/>
    </row>
    <row r="96" spans="1:5" s="52" customFormat="1">
      <c r="A96" s="53" t="s">
        <v>85</v>
      </c>
      <c r="B96" s="36" t="s">
        <v>250</v>
      </c>
      <c r="C96" s="36" t="s">
        <v>4</v>
      </c>
      <c r="D96" s="107" t="s">
        <v>304</v>
      </c>
      <c r="E96" s="51"/>
    </row>
    <row r="97" spans="1:5" s="52" customFormat="1" ht="29">
      <c r="A97" s="53" t="s">
        <v>267</v>
      </c>
      <c r="B97" s="36" t="s">
        <v>251</v>
      </c>
      <c r="C97" s="36" t="s">
        <v>5</v>
      </c>
      <c r="D97" s="107" t="s">
        <v>305</v>
      </c>
      <c r="E97" s="51"/>
    </row>
    <row r="98" spans="1:5" s="52" customFormat="1" ht="29">
      <c r="A98" s="53" t="s">
        <v>267</v>
      </c>
      <c r="B98" s="36" t="s">
        <v>252</v>
      </c>
      <c r="C98" s="36" t="s">
        <v>4</v>
      </c>
      <c r="D98" s="107" t="s">
        <v>253</v>
      </c>
      <c r="E98" s="51"/>
    </row>
    <row r="99" spans="1:5" s="52" customFormat="1" ht="29">
      <c r="A99" s="53" t="s">
        <v>267</v>
      </c>
      <c r="B99" s="36" t="s">
        <v>310</v>
      </c>
      <c r="C99" s="36" t="s">
        <v>4</v>
      </c>
      <c r="D99" s="107" t="s">
        <v>306</v>
      </c>
      <c r="E99" s="51"/>
    </row>
    <row r="100" spans="1:5" s="52" customFormat="1" ht="43.5">
      <c r="A100" s="53" t="s">
        <v>87</v>
      </c>
      <c r="B100" s="36" t="s">
        <v>254</v>
      </c>
      <c r="C100" s="36" t="s">
        <v>4</v>
      </c>
      <c r="D100" s="107" t="s">
        <v>287</v>
      </c>
      <c r="E100" s="51"/>
    </row>
    <row r="101" spans="1:5" s="52" customFormat="1" ht="29">
      <c r="A101" s="53" t="s">
        <v>87</v>
      </c>
      <c r="B101" s="36" t="s">
        <v>255</v>
      </c>
      <c r="C101" s="36" t="s">
        <v>4</v>
      </c>
      <c r="D101" s="107" t="s">
        <v>288</v>
      </c>
      <c r="E101" s="51"/>
    </row>
    <row r="102" spans="1:5" s="52" customFormat="1" ht="29">
      <c r="A102" s="53" t="s">
        <v>87</v>
      </c>
      <c r="B102" s="36" t="s">
        <v>256</v>
      </c>
      <c r="C102" s="36" t="s">
        <v>4</v>
      </c>
      <c r="D102" s="107" t="s">
        <v>289</v>
      </c>
      <c r="E102" s="51"/>
    </row>
    <row r="103" spans="1:5" s="52" customFormat="1" ht="29">
      <c r="A103" s="53" t="s">
        <v>87</v>
      </c>
      <c r="B103" s="36" t="s">
        <v>257</v>
      </c>
      <c r="C103" s="36" t="s">
        <v>4</v>
      </c>
      <c r="D103" s="107" t="s">
        <v>258</v>
      </c>
      <c r="E103" s="51"/>
    </row>
    <row r="104" spans="1:5" s="52" customFormat="1" ht="29">
      <c r="A104" s="53" t="s">
        <v>87</v>
      </c>
      <c r="B104" s="36" t="s">
        <v>259</v>
      </c>
      <c r="C104" s="36" t="s">
        <v>4</v>
      </c>
      <c r="D104" s="107" t="s">
        <v>290</v>
      </c>
      <c r="E104" s="51"/>
    </row>
    <row r="105" spans="1:5" s="52" customFormat="1" ht="29">
      <c r="A105" s="53" t="s">
        <v>87</v>
      </c>
      <c r="B105" s="36" t="s">
        <v>260</v>
      </c>
      <c r="C105" s="36" t="s">
        <v>4</v>
      </c>
      <c r="D105" s="107" t="s">
        <v>307</v>
      </c>
      <c r="E105" s="51"/>
    </row>
    <row r="106" spans="1:5" s="52" customFormat="1" ht="29">
      <c r="A106" s="53" t="s">
        <v>87</v>
      </c>
      <c r="B106" s="36" t="s">
        <v>261</v>
      </c>
      <c r="C106" s="36" t="s">
        <v>5</v>
      </c>
      <c r="D106" s="107" t="s">
        <v>308</v>
      </c>
      <c r="E106" s="51"/>
    </row>
    <row r="107" spans="1:5" s="52" customFormat="1" ht="29">
      <c r="A107" s="53" t="s">
        <v>87</v>
      </c>
      <c r="B107" s="36" t="s">
        <v>262</v>
      </c>
      <c r="C107" s="36" t="s">
        <v>4</v>
      </c>
      <c r="D107" s="107" t="s">
        <v>263</v>
      </c>
      <c r="E107" s="51"/>
    </row>
    <row r="108" spans="1:5" s="52" customFormat="1" ht="43.5">
      <c r="A108" s="53" t="s">
        <v>87</v>
      </c>
      <c r="B108" s="36" t="s">
        <v>264</v>
      </c>
      <c r="C108" s="36" t="s">
        <v>4</v>
      </c>
      <c r="D108" s="107" t="s">
        <v>309</v>
      </c>
      <c r="E108" s="51"/>
    </row>
    <row r="109" spans="1:5" s="52" customFormat="1" ht="29">
      <c r="A109" s="53" t="s">
        <v>87</v>
      </c>
      <c r="B109" s="36" t="s">
        <v>265</v>
      </c>
      <c r="C109" s="36" t="s">
        <v>4</v>
      </c>
      <c r="D109" s="107" t="s">
        <v>291</v>
      </c>
      <c r="E109" s="51"/>
    </row>
    <row r="110" spans="1:5" ht="29">
      <c r="A110" s="53" t="s">
        <v>87</v>
      </c>
      <c r="B110" s="36" t="s">
        <v>266</v>
      </c>
      <c r="C110" s="36" t="s">
        <v>5</v>
      </c>
      <c r="D110" s="107" t="s">
        <v>292</v>
      </c>
    </row>
  </sheetData>
  <autoFilter ref="A2:D109" xr:uid="{C5E761F4-7AEB-466A-98DF-92A11D7F6A0A}"/>
  <mergeCells count="1">
    <mergeCell ref="A1:D1"/>
  </mergeCells>
  <pageMargins left="0.7" right="0.7" top="0.75" bottom="0.75" header="0.3" footer="0.3"/>
  <pageSetup paperSize="9"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37"/>
  <sheetViews>
    <sheetView showGridLines="0" zoomScale="85" zoomScaleNormal="85" workbookViewId="0">
      <selection activeCell="C14" sqref="C14"/>
    </sheetView>
  </sheetViews>
  <sheetFormatPr defaultColWidth="8.453125" defaultRowHeight="14.5"/>
  <cols>
    <col min="1" max="1" width="13" style="12" customWidth="1"/>
    <col min="2" max="2" width="8.453125" style="12"/>
    <col min="3" max="4" width="9.453125" style="12" bestFit="1" customWidth="1"/>
    <col min="5" max="5" width="1" style="12" customWidth="1"/>
    <col min="6" max="6" width="8.453125" style="12"/>
    <col min="7" max="7" width="19.1796875" style="12" customWidth="1"/>
    <col min="8" max="10" width="9.453125" style="37" customWidth="1"/>
    <col min="11" max="11" width="11.453125" style="37" customWidth="1"/>
    <col min="12" max="12" width="1.453125" style="12" customWidth="1"/>
    <col min="13" max="13" width="47.1796875" style="12" bestFit="1" customWidth="1"/>
    <col min="14" max="15" width="4.453125" style="36" customWidth="1"/>
    <col min="16" max="16" width="3.7265625" style="36" bestFit="1" customWidth="1"/>
    <col min="17" max="17" width="11.7265625" style="37" customWidth="1"/>
    <col min="18" max="18" width="8.453125" style="12"/>
    <col min="19" max="19" width="21.453125" style="12" customWidth="1"/>
    <col min="20" max="16384" width="8.453125" style="12"/>
  </cols>
  <sheetData>
    <row r="1" spans="1:19" ht="18.5">
      <c r="A1" s="144" t="s">
        <v>113</v>
      </c>
      <c r="B1" s="144"/>
      <c r="C1" s="144"/>
      <c r="D1" s="144"/>
      <c r="E1" s="144"/>
      <c r="F1" s="144"/>
      <c r="G1" s="144"/>
      <c r="H1" s="144"/>
      <c r="I1" s="144"/>
      <c r="J1" s="144"/>
      <c r="K1" s="144"/>
      <c r="L1" s="144"/>
      <c r="M1" s="144"/>
      <c r="N1" s="144"/>
      <c r="O1" s="144"/>
      <c r="P1" s="144"/>
      <c r="Q1" s="144"/>
    </row>
    <row r="3" spans="1:19" s="13" customFormat="1">
      <c r="A3" s="138" t="s">
        <v>114</v>
      </c>
      <c r="B3" s="138"/>
      <c r="C3" s="138"/>
      <c r="D3" s="138"/>
      <c r="F3" s="142" t="s">
        <v>115</v>
      </c>
      <c r="G3" s="143"/>
      <c r="H3" s="14" t="s">
        <v>14</v>
      </c>
      <c r="I3" s="14" t="s">
        <v>15</v>
      </c>
      <c r="J3" s="14" t="s">
        <v>16</v>
      </c>
      <c r="K3" s="15" t="s">
        <v>25</v>
      </c>
      <c r="M3" s="16" t="s">
        <v>284</v>
      </c>
      <c r="N3" s="14" t="s">
        <v>14</v>
      </c>
      <c r="O3" s="14" t="s">
        <v>15</v>
      </c>
      <c r="P3" s="14" t="s">
        <v>16</v>
      </c>
      <c r="Q3" s="15" t="s">
        <v>25</v>
      </c>
      <c r="R3" s="17"/>
      <c r="S3" s="17"/>
    </row>
    <row r="4" spans="1:19" ht="17">
      <c r="A4" s="145" t="s">
        <v>14</v>
      </c>
      <c r="B4" s="146"/>
      <c r="C4" s="149" t="s">
        <v>15</v>
      </c>
      <c r="D4" s="150"/>
      <c r="F4" s="18" t="s">
        <v>89</v>
      </c>
      <c r="G4" s="19" t="str">
        <f>IF(Échantillon!B13&gt;"",Échantillon!B13,"")</f>
        <v>E01</v>
      </c>
      <c r="H4" s="20" t="str">
        <f>IF(LOOKUP($F4,BaseDeCalcul!$D$6:$W$6,BaseDeCalcul!$D$5:$W$5)&gt;0,LOOKUP($F4,BaseDeCalcul!$D$6:$W$6,BaseDeCalcul!$D$1:$W$1),"-")</f>
        <v>-</v>
      </c>
      <c r="I4" s="21" t="str">
        <f>IF(LOOKUP($F4,BaseDeCalcul!$D$6:$W$6,BaseDeCalcul!$D$5:$W$5)&gt;0,LOOKUP($F4,BaseDeCalcul!$D$6:$W$6,BaseDeCalcul!$D$2:$W$2),"-")</f>
        <v>-</v>
      </c>
      <c r="J4" s="22" t="str">
        <f>IF(LOOKUP($F4,BaseDeCalcul!$D$6:$W$6,BaseDeCalcul!$D$5:$W$5)&gt;0,LOOKUP($F4,BaseDeCalcul!$D$6:$W$6,BaseDeCalcul!$D$3:$W$3),"-")</f>
        <v>-</v>
      </c>
      <c r="K4" s="23" t="str">
        <f>IF(LOOKUP($F4,BaseDeCalcul!$D$6:$W$6,BaseDeCalcul!$D$5:$W$5)&gt;0,LOOKUP($F4,BaseDeCalcul!$D$6:$W$6,BaseDeCalcul!$D$4:$W$4),"-")</f>
        <v>-</v>
      </c>
      <c r="M4" s="11" t="str">
        <f>BaseDeCalcul!AH21</f>
        <v>Éléments graphiques</v>
      </c>
      <c r="N4" s="24">
        <f>BaseDeCalcul!AI21</f>
        <v>0</v>
      </c>
      <c r="O4" s="24">
        <f>BaseDeCalcul!AJ21</f>
        <v>0</v>
      </c>
      <c r="P4" s="24">
        <f>BaseDeCalcul!AK21</f>
        <v>0</v>
      </c>
      <c r="Q4" s="25" t="str">
        <f>IFERROR(BaseDeCalcul!AL21,"-")</f>
        <v>-</v>
      </c>
    </row>
    <row r="5" spans="1:19">
      <c r="A5" s="147" t="str">
        <f>BaseDeCalcul!AC28</f>
        <v>-</v>
      </c>
      <c r="B5" s="148"/>
      <c r="C5" s="151" t="str">
        <f>BaseDeCalcul!AD28</f>
        <v>-</v>
      </c>
      <c r="D5" s="152"/>
      <c r="F5" s="18" t="s">
        <v>90</v>
      </c>
      <c r="G5" s="26" t="str">
        <f>IF(Échantillon!B14&gt;"",Échantillon!B14,"")</f>
        <v>E02</v>
      </c>
      <c r="H5" s="20" t="str">
        <f>IF(LOOKUP($F5,BaseDeCalcul!$D$6:$W$6,BaseDeCalcul!$D$5:$W$5)&gt;0,LOOKUP($F5,BaseDeCalcul!$D$6:$W$6,BaseDeCalcul!$D$1:$W$1),"-")</f>
        <v>-</v>
      </c>
      <c r="I5" s="21" t="str">
        <f>IF(LOOKUP($F5,BaseDeCalcul!$D$6:$W$6,BaseDeCalcul!$D$5:$W$5)&gt;0,LOOKUP($F5,BaseDeCalcul!$D$6:$W$6,BaseDeCalcul!$D$2:$W$2),"-")</f>
        <v>-</v>
      </c>
      <c r="J5" s="22" t="str">
        <f>IF(LOOKUP($F5,BaseDeCalcul!$D$6:$W$6,BaseDeCalcul!$D$5:$W$5)&gt;0,LOOKUP($F5,BaseDeCalcul!$D$6:$W$6,BaseDeCalcul!$D$3:$W$3),"-")</f>
        <v>-</v>
      </c>
      <c r="K5" s="23" t="str">
        <f>IF(LOOKUP($F5,BaseDeCalcul!$D$6:$W$6,BaseDeCalcul!$D$5:$W$5)&gt;0,LOOKUP($F5,BaseDeCalcul!$D$6:$W$6,BaseDeCalcul!$D$4:$W$4),"-")</f>
        <v>-</v>
      </c>
      <c r="M5" s="11" t="str">
        <f>BaseDeCalcul!AH22</f>
        <v>Couleurs</v>
      </c>
      <c r="N5" s="24">
        <f>BaseDeCalcul!AI22</f>
        <v>0</v>
      </c>
      <c r="O5" s="24">
        <f>BaseDeCalcul!AJ22</f>
        <v>0</v>
      </c>
      <c r="P5" s="24">
        <f>BaseDeCalcul!AK22</f>
        <v>0</v>
      </c>
      <c r="Q5" s="25" t="str">
        <f>IFERROR(BaseDeCalcul!AL22,"-")</f>
        <v>-</v>
      </c>
    </row>
    <row r="6" spans="1:19">
      <c r="A6" s="17"/>
      <c r="B6" s="17"/>
      <c r="C6" s="17"/>
      <c r="D6" s="17"/>
      <c r="F6" s="18" t="s">
        <v>91</v>
      </c>
      <c r="G6" s="26" t="str">
        <f>IF(Échantillon!B15&gt;"",Échantillon!B15,"")</f>
        <v>E03</v>
      </c>
      <c r="H6" s="20" t="str">
        <f>IF(LOOKUP($F6,BaseDeCalcul!$D$6:$W$6,BaseDeCalcul!$D$5:$W$5)&gt;0,LOOKUP($F6,BaseDeCalcul!$D$6:$W$6,BaseDeCalcul!$D$1:$W$1),"-")</f>
        <v>-</v>
      </c>
      <c r="I6" s="21" t="str">
        <f>IF(LOOKUP($F6,BaseDeCalcul!$D$6:$W$6,BaseDeCalcul!$D$5:$W$5)&gt;0,LOOKUP($F6,BaseDeCalcul!$D$6:$W$6,BaseDeCalcul!$D$2:$W$2),"-")</f>
        <v>-</v>
      </c>
      <c r="J6" s="22" t="str">
        <f>IF(LOOKUP($F6,BaseDeCalcul!$D$6:$W$6,BaseDeCalcul!$D$5:$W$5)&gt;0,LOOKUP($F6,BaseDeCalcul!$D$6:$W$6,BaseDeCalcul!$D$3:$W$3),"-")</f>
        <v>-</v>
      </c>
      <c r="K6" s="23" t="str">
        <f>IF(LOOKUP($F6,BaseDeCalcul!$D$6:$W$6,BaseDeCalcul!$D$5:$W$5)&gt;0,LOOKUP($F6,BaseDeCalcul!$D$6:$W$6,BaseDeCalcul!$D$4:$W$4),"-")</f>
        <v>-</v>
      </c>
      <c r="M6" s="11" t="str">
        <f>BaseDeCalcul!AH23</f>
        <v>Multimédia</v>
      </c>
      <c r="N6" s="24">
        <f>BaseDeCalcul!AI23</f>
        <v>0</v>
      </c>
      <c r="O6" s="24">
        <f>BaseDeCalcul!AJ23</f>
        <v>0</v>
      </c>
      <c r="P6" s="24">
        <f>BaseDeCalcul!AK23</f>
        <v>0</v>
      </c>
      <c r="Q6" s="25" t="str">
        <f>IFERROR(BaseDeCalcul!AL23,"-")</f>
        <v>-</v>
      </c>
    </row>
    <row r="7" spans="1:19">
      <c r="A7" s="138" t="s">
        <v>20</v>
      </c>
      <c r="B7" s="138"/>
      <c r="C7" s="138"/>
      <c r="D7" s="138"/>
      <c r="F7" s="18" t="s">
        <v>92</v>
      </c>
      <c r="G7" s="26" t="str">
        <f>IF(Échantillon!B16&gt;"",Échantillon!B16,"")</f>
        <v>E04</v>
      </c>
      <c r="H7" s="20" t="str">
        <f>IF(LOOKUP($F7,BaseDeCalcul!$D$6:$W$6,BaseDeCalcul!$D$5:$W$5)&gt;0,LOOKUP($F7,BaseDeCalcul!$D$6:$W$6,BaseDeCalcul!$D$1:$W$1),"-")</f>
        <v>-</v>
      </c>
      <c r="I7" s="21" t="str">
        <f>IF(LOOKUP($F7,BaseDeCalcul!$D$6:$W$6,BaseDeCalcul!$D$5:$W$5)&gt;0,LOOKUP($F7,BaseDeCalcul!$D$6:$W$6,BaseDeCalcul!$D$2:$W$2),"-")</f>
        <v>-</v>
      </c>
      <c r="J7" s="22" t="str">
        <f>IF(LOOKUP($F7,BaseDeCalcul!$D$6:$W$6,BaseDeCalcul!$D$5:$W$5)&gt;0,LOOKUP($F7,BaseDeCalcul!$D$6:$W$6,BaseDeCalcul!$D$3:$W$3),"-")</f>
        <v>-</v>
      </c>
      <c r="K7" s="23" t="str">
        <f>IF(LOOKUP($F7,BaseDeCalcul!$D$6:$W$6,BaseDeCalcul!$D$5:$W$5)&gt;0,LOOKUP($F7,BaseDeCalcul!$D$6:$W$6,BaseDeCalcul!$D$4:$W$4),"-")</f>
        <v>-</v>
      </c>
      <c r="M7" s="11" t="str">
        <f>BaseDeCalcul!AH24</f>
        <v>Tableaux</v>
      </c>
      <c r="N7" s="24">
        <f>BaseDeCalcul!AI24</f>
        <v>0</v>
      </c>
      <c r="O7" s="24">
        <f>BaseDeCalcul!AJ24</f>
        <v>0</v>
      </c>
      <c r="P7" s="24">
        <f>BaseDeCalcul!AK24</f>
        <v>0</v>
      </c>
      <c r="Q7" s="25" t="str">
        <f>IFERROR(BaseDeCalcul!AL24,"-")</f>
        <v>-</v>
      </c>
    </row>
    <row r="8" spans="1:19">
      <c r="A8" s="153"/>
      <c r="B8" s="154"/>
      <c r="C8" s="27" t="s">
        <v>14</v>
      </c>
      <c r="D8" s="28" t="s">
        <v>15</v>
      </c>
      <c r="F8" s="18" t="s">
        <v>93</v>
      </c>
      <c r="G8" s="26" t="str">
        <f>IF(Échantillon!B17&gt;"",Échantillon!B17,"")</f>
        <v>E05</v>
      </c>
      <c r="H8" s="20" t="str">
        <f>IF(LOOKUP($F8,BaseDeCalcul!$D$6:$W$6,BaseDeCalcul!$D$5:$W$5)&gt;0,LOOKUP($F8,BaseDeCalcul!$D$6:$W$6,BaseDeCalcul!$D$1:$W$1),"-")</f>
        <v>-</v>
      </c>
      <c r="I8" s="21" t="str">
        <f>IF(LOOKUP($F8,BaseDeCalcul!$D$6:$W$6,BaseDeCalcul!$D$5:$W$5)&gt;0,LOOKUP($F8,BaseDeCalcul!$D$6:$W$6,BaseDeCalcul!$D$2:$W$2),"-")</f>
        <v>-</v>
      </c>
      <c r="J8" s="22" t="str">
        <f>IF(LOOKUP($F8,BaseDeCalcul!$D$6:$W$6,BaseDeCalcul!$D$5:$W$5)&gt;0,LOOKUP($F8,BaseDeCalcul!$D$6:$W$6,BaseDeCalcul!$D$3:$W$3),"-")</f>
        <v>-</v>
      </c>
      <c r="K8" s="23" t="str">
        <f>IF(LOOKUP($F8,BaseDeCalcul!$D$6:$W$6,BaseDeCalcul!$D$5:$W$5)&gt;0,LOOKUP($F8,BaseDeCalcul!$D$6:$W$6,BaseDeCalcul!$D$4:$W$4),"-")</f>
        <v>-</v>
      </c>
      <c r="M8" s="11" t="str">
        <f>BaseDeCalcul!AH25</f>
        <v>Composants interactifs</v>
      </c>
      <c r="N8" s="24">
        <f>BaseDeCalcul!AI25</f>
        <v>0</v>
      </c>
      <c r="O8" s="24">
        <f>BaseDeCalcul!AJ25</f>
        <v>0</v>
      </c>
      <c r="P8" s="24">
        <f>BaseDeCalcul!AK25</f>
        <v>0</v>
      </c>
      <c r="Q8" s="25" t="str">
        <f>IFERROR(BaseDeCalcul!AL25,"-")</f>
        <v>-</v>
      </c>
    </row>
    <row r="9" spans="1:19">
      <c r="A9" s="155" t="s">
        <v>4</v>
      </c>
      <c r="B9" s="156"/>
      <c r="C9" s="29" t="str">
        <f>BaseDeCalcul!AC21</f>
        <v>-</v>
      </c>
      <c r="D9" s="30" t="str">
        <f>BaseDeCalcul!AD21</f>
        <v>-</v>
      </c>
      <c r="F9" s="18" t="s">
        <v>94</v>
      </c>
      <c r="G9" s="26" t="str">
        <f>IF(Échantillon!B18&gt;"",Échantillon!B18,"")</f>
        <v>E06</v>
      </c>
      <c r="H9" s="20" t="str">
        <f>IF(LOOKUP($F9,BaseDeCalcul!$D$6:$W$6,BaseDeCalcul!$D$5:$W$5)&gt;0,LOOKUP($F9,BaseDeCalcul!$D$6:$W$6,BaseDeCalcul!$D$1:$W$1),"-")</f>
        <v>-</v>
      </c>
      <c r="I9" s="21" t="str">
        <f>IF(LOOKUP($F9,BaseDeCalcul!$D$6:$W$6,BaseDeCalcul!$D$5:$W$5)&gt;0,LOOKUP($F9,BaseDeCalcul!$D$6:$W$6,BaseDeCalcul!$D$2:$W$2),"-")</f>
        <v>-</v>
      </c>
      <c r="J9" s="22" t="str">
        <f>IF(LOOKUP($F9,BaseDeCalcul!$D$6:$W$6,BaseDeCalcul!$D$5:$W$5)&gt;0,LOOKUP($F9,BaseDeCalcul!$D$6:$W$6,BaseDeCalcul!$D$3:$W$3),"-")</f>
        <v>-</v>
      </c>
      <c r="K9" s="23" t="str">
        <f>IF(LOOKUP($F9,BaseDeCalcul!$D$6:$W$6,BaseDeCalcul!$D$5:$W$5)&gt;0,LOOKUP($F9,BaseDeCalcul!$D$6:$W$6,BaseDeCalcul!$D$4:$W$4),"-")</f>
        <v>-</v>
      </c>
      <c r="M9" s="11" t="str">
        <f>BaseDeCalcul!AH26</f>
        <v>Éléments obligatoires</v>
      </c>
      <c r="N9" s="24">
        <f>BaseDeCalcul!AI26</f>
        <v>0</v>
      </c>
      <c r="O9" s="24">
        <f>BaseDeCalcul!AJ26</f>
        <v>0</v>
      </c>
      <c r="P9" s="24">
        <f>BaseDeCalcul!AK26</f>
        <v>0</v>
      </c>
      <c r="Q9" s="25" t="str">
        <f>IFERROR(BaseDeCalcul!AL26,"-")</f>
        <v>-</v>
      </c>
    </row>
    <row r="10" spans="1:19">
      <c r="A10" s="155" t="s">
        <v>5</v>
      </c>
      <c r="B10" s="156"/>
      <c r="C10" s="31" t="str">
        <f>BaseDeCalcul!AC22</f>
        <v>-</v>
      </c>
      <c r="D10" s="32" t="str">
        <f>BaseDeCalcul!AD22</f>
        <v>-</v>
      </c>
      <c r="F10" s="18" t="s">
        <v>95</v>
      </c>
      <c r="G10" s="26" t="str">
        <f>IF(Échantillon!B19&gt;"",Échantillon!B19,"")</f>
        <v>E07</v>
      </c>
      <c r="H10" s="20" t="str">
        <f>IF(LOOKUP($F10,BaseDeCalcul!$D$6:$W$6,BaseDeCalcul!$D$5:$W$5)&gt;0,LOOKUP($F10,BaseDeCalcul!$D$6:$W$6,BaseDeCalcul!$D$1:$W$1),"-")</f>
        <v>-</v>
      </c>
      <c r="I10" s="21" t="str">
        <f>IF(LOOKUP($F10,BaseDeCalcul!$D$6:$W$6,BaseDeCalcul!$D$5:$W$5)&gt;0,LOOKUP($F10,BaseDeCalcul!$D$6:$W$6,BaseDeCalcul!$D$2:$W$2),"-")</f>
        <v>-</v>
      </c>
      <c r="J10" s="22" t="str">
        <f>IF(LOOKUP($F10,BaseDeCalcul!$D$6:$W$6,BaseDeCalcul!$D$5:$W$5)&gt;0,LOOKUP($F10,BaseDeCalcul!$D$6:$W$6,BaseDeCalcul!$D$3:$W$3),"-")</f>
        <v>-</v>
      </c>
      <c r="K10" s="23" t="str">
        <f>IF(LOOKUP($F10,BaseDeCalcul!$D$6:$W$6,BaseDeCalcul!$D$5:$W$5)&gt;0,LOOKUP($F10,BaseDeCalcul!$D$6:$W$6,BaseDeCalcul!$D$4:$W$4),"-")</f>
        <v>-</v>
      </c>
      <c r="M10" s="11" t="str">
        <f>BaseDeCalcul!AH27</f>
        <v>Structuration de l’information</v>
      </c>
      <c r="N10" s="24">
        <f>BaseDeCalcul!AI27</f>
        <v>0</v>
      </c>
      <c r="O10" s="24">
        <f>BaseDeCalcul!AJ27</f>
        <v>0</v>
      </c>
      <c r="P10" s="24">
        <f>BaseDeCalcul!AK27</f>
        <v>0</v>
      </c>
      <c r="Q10" s="25" t="str">
        <f>IFERROR(BaseDeCalcul!AL27,"-")</f>
        <v>-</v>
      </c>
    </row>
    <row r="11" spans="1:19">
      <c r="A11" s="33"/>
      <c r="B11" s="33"/>
      <c r="C11" s="33"/>
      <c r="F11" s="18" t="s">
        <v>96</v>
      </c>
      <c r="G11" s="26" t="str">
        <f>IF(Échantillon!B20&gt;"",Échantillon!B20,"")</f>
        <v>E08</v>
      </c>
      <c r="H11" s="20" t="str">
        <f>IF(LOOKUP($F11,BaseDeCalcul!$D$6:$W$6,BaseDeCalcul!$D$5:$W$5)&gt;0,LOOKUP($F11,BaseDeCalcul!$D$6:$W$6,BaseDeCalcul!$D$1:$W$1),"-")</f>
        <v>-</v>
      </c>
      <c r="I11" s="21" t="str">
        <f>IF(LOOKUP($F11,BaseDeCalcul!$D$6:$W$6,BaseDeCalcul!$D$5:$W$5)&gt;0,LOOKUP($F11,BaseDeCalcul!$D$6:$W$6,BaseDeCalcul!$D$2:$W$2),"-")</f>
        <v>-</v>
      </c>
      <c r="J11" s="22" t="str">
        <f>IF(LOOKUP($F11,BaseDeCalcul!$D$6:$W$6,BaseDeCalcul!$D$5:$W$5)&gt;0,LOOKUP($F11,BaseDeCalcul!$D$6:$W$6,BaseDeCalcul!$D$3:$W$3),"-")</f>
        <v>-</v>
      </c>
      <c r="K11" s="23" t="str">
        <f>IF(LOOKUP($F11,BaseDeCalcul!$D$6:$W$6,BaseDeCalcul!$D$5:$W$5)&gt;0,LOOKUP($F11,BaseDeCalcul!$D$6:$W$6,BaseDeCalcul!$D$4:$W$4),"-")</f>
        <v>-</v>
      </c>
      <c r="M11" s="11" t="str">
        <f>BaseDeCalcul!AH28</f>
        <v>Présentation de l’information</v>
      </c>
      <c r="N11" s="24">
        <f>BaseDeCalcul!AI28</f>
        <v>0</v>
      </c>
      <c r="O11" s="24">
        <f>BaseDeCalcul!AJ28</f>
        <v>0</v>
      </c>
      <c r="P11" s="24">
        <f>BaseDeCalcul!AK28</f>
        <v>0</v>
      </c>
      <c r="Q11" s="25" t="str">
        <f>IFERROR(BaseDeCalcul!AL28,"-")</f>
        <v>-</v>
      </c>
    </row>
    <row r="12" spans="1:19">
      <c r="F12" s="18" t="s">
        <v>97</v>
      </c>
      <c r="G12" s="26" t="str">
        <f>IF(Échantillon!B21&gt;"",Échantillon!B21,"")</f>
        <v>E09</v>
      </c>
      <c r="H12" s="20" t="str">
        <f>IF(LOOKUP($F12,BaseDeCalcul!$D$6:$W$6,BaseDeCalcul!$D$5:$W$5)&gt;0,LOOKUP($F12,BaseDeCalcul!$D$6:$W$6,BaseDeCalcul!$D$1:$W$1),"-")</f>
        <v>-</v>
      </c>
      <c r="I12" s="21" t="str">
        <f>IF(LOOKUP($F12,BaseDeCalcul!$D$6:$W$6,BaseDeCalcul!$D$5:$W$5)&gt;0,LOOKUP($F12,BaseDeCalcul!$D$6:$W$6,BaseDeCalcul!$D$2:$W$2),"-")</f>
        <v>-</v>
      </c>
      <c r="J12" s="22" t="str">
        <f>IF(LOOKUP($F12,BaseDeCalcul!$D$6:$W$6,BaseDeCalcul!$D$5:$W$5)&gt;0,LOOKUP($F12,BaseDeCalcul!$D$6:$W$6,BaseDeCalcul!$D$3:$W$3),"-")</f>
        <v>-</v>
      </c>
      <c r="K12" s="23" t="str">
        <f>IF(LOOKUP($F12,BaseDeCalcul!$D$6:$W$6,BaseDeCalcul!$D$5:$W$5)&gt;0,LOOKUP($F12,BaseDeCalcul!$D$6:$W$6,BaseDeCalcul!$D$4:$W$4),"-")</f>
        <v>-</v>
      </c>
      <c r="M12" s="11" t="str">
        <f>BaseDeCalcul!AH29</f>
        <v>Formulaires</v>
      </c>
      <c r="N12" s="24">
        <f>BaseDeCalcul!AI29</f>
        <v>0</v>
      </c>
      <c r="O12" s="24">
        <f>BaseDeCalcul!AJ29</f>
        <v>0</v>
      </c>
      <c r="P12" s="24">
        <f>BaseDeCalcul!AK29</f>
        <v>0</v>
      </c>
      <c r="Q12" s="25" t="str">
        <f>IFERROR(BaseDeCalcul!AL29,"-")</f>
        <v>-</v>
      </c>
    </row>
    <row r="13" spans="1:19">
      <c r="F13" s="18" t="s">
        <v>98</v>
      </c>
      <c r="G13" s="26" t="str">
        <f>IF(Échantillon!B22&gt;"",Échantillon!B22,"")</f>
        <v>E10</v>
      </c>
      <c r="H13" s="20" t="str">
        <f>IF(LOOKUP($F13,BaseDeCalcul!$D$6:$W$6,BaseDeCalcul!$D$5:$W$5)&gt;0,LOOKUP($F13,BaseDeCalcul!$D$6:$W$6,BaseDeCalcul!$D$1:$W$1),"-")</f>
        <v>-</v>
      </c>
      <c r="I13" s="21" t="str">
        <f>IF(LOOKUP($F13,BaseDeCalcul!$D$6:$W$6,BaseDeCalcul!$D$5:$W$5)&gt;0,LOOKUP($F13,BaseDeCalcul!$D$6:$W$6,BaseDeCalcul!$D$2:$W$2),"-")</f>
        <v>-</v>
      </c>
      <c r="J13" s="22" t="str">
        <f>IF(LOOKUP($F13,BaseDeCalcul!$D$6:$W$6,BaseDeCalcul!$D$5:$W$5)&gt;0,LOOKUP($F13,BaseDeCalcul!$D$6:$W$6,BaseDeCalcul!$D$3:$W$3),"-")</f>
        <v>-</v>
      </c>
      <c r="K13" s="23" t="str">
        <f>IF(LOOKUP($F13,BaseDeCalcul!$D$6:$W$6,BaseDeCalcul!$D$5:$W$5)&gt;0,LOOKUP($F13,BaseDeCalcul!$D$6:$W$6,BaseDeCalcul!$D$4:$W$4),"-")</f>
        <v>-</v>
      </c>
      <c r="M13" s="11" t="str">
        <f>BaseDeCalcul!AH30</f>
        <v>Navigation</v>
      </c>
      <c r="N13" s="24">
        <f>BaseDeCalcul!AI30</f>
        <v>0</v>
      </c>
      <c r="O13" s="24">
        <f>BaseDeCalcul!AJ30</f>
        <v>0</v>
      </c>
      <c r="P13" s="24">
        <f>BaseDeCalcul!AK30</f>
        <v>0</v>
      </c>
      <c r="Q13" s="25" t="str">
        <f>IFERROR(BaseDeCalcul!AL30,"-")</f>
        <v>-</v>
      </c>
    </row>
    <row r="14" spans="1:19">
      <c r="F14" s="18" t="s">
        <v>99</v>
      </c>
      <c r="G14" s="26" t="str">
        <f>IF(Échantillon!B23&gt;"",Échantillon!B23,"")</f>
        <v>E11</v>
      </c>
      <c r="H14" s="20" t="str">
        <f>IF(LOOKUP($F14,BaseDeCalcul!$D$6:$W$6,BaseDeCalcul!$D$5:$W$5)&gt;0,LOOKUP($F14,BaseDeCalcul!$D$6:$W$6,BaseDeCalcul!$D$1:$W$1),"-")</f>
        <v>-</v>
      </c>
      <c r="I14" s="21" t="str">
        <f>IF(LOOKUP($F14,BaseDeCalcul!$D$6:$W$6,BaseDeCalcul!$D$5:$W$5)&gt;0,LOOKUP($F14,BaseDeCalcul!$D$6:$W$6,BaseDeCalcul!$D$2:$W$2),"-")</f>
        <v>-</v>
      </c>
      <c r="J14" s="22" t="str">
        <f>IF(LOOKUP($F14,BaseDeCalcul!$D$6:$W$6,BaseDeCalcul!$D$5:$W$5)&gt;0,LOOKUP($F14,BaseDeCalcul!$D$6:$W$6,BaseDeCalcul!$D$3:$W$3),"-")</f>
        <v>-</v>
      </c>
      <c r="K14" s="23" t="str">
        <f>IF(LOOKUP($F14,BaseDeCalcul!$D$6:$W$6,BaseDeCalcul!$D$5:$W$5)&gt;0,LOOKUP($F14,BaseDeCalcul!$D$6:$W$6,BaseDeCalcul!$D$4:$W$4),"-")</f>
        <v>-</v>
      </c>
      <c r="M14" s="11" t="str">
        <f>BaseDeCalcul!AH31</f>
        <v>Consultation</v>
      </c>
      <c r="N14" s="24">
        <f>BaseDeCalcul!AI31</f>
        <v>0</v>
      </c>
      <c r="O14" s="24">
        <f>BaseDeCalcul!AJ31</f>
        <v>0</v>
      </c>
      <c r="P14" s="24">
        <f>BaseDeCalcul!AK31</f>
        <v>0</v>
      </c>
      <c r="Q14" s="25" t="str">
        <f>IFERROR(BaseDeCalcul!AL31,"-")</f>
        <v>-</v>
      </c>
    </row>
    <row r="15" spans="1:19">
      <c r="F15" s="18" t="s">
        <v>100</v>
      </c>
      <c r="G15" s="26" t="str">
        <f>IF(Échantillon!B24&gt;"",Échantillon!B24,"")</f>
        <v>E12</v>
      </c>
      <c r="H15" s="20" t="str">
        <f>IF(LOOKUP($F15,BaseDeCalcul!$D$6:$W$6,BaseDeCalcul!$D$5:$W$5)&gt;0,LOOKUP($F15,BaseDeCalcul!$D$6:$W$6,BaseDeCalcul!$D$1:$W$1),"-")</f>
        <v>-</v>
      </c>
      <c r="I15" s="21" t="str">
        <f>IF(LOOKUP($F15,BaseDeCalcul!$D$6:$W$6,BaseDeCalcul!$D$5:$W$5)&gt;0,LOOKUP($F15,BaseDeCalcul!$D$6:$W$6,BaseDeCalcul!$D$2:$W$2),"-")</f>
        <v>-</v>
      </c>
      <c r="J15" s="22" t="str">
        <f>IF(LOOKUP($F15,BaseDeCalcul!$D$6:$W$6,BaseDeCalcul!$D$5:$W$5)&gt;0,LOOKUP($F15,BaseDeCalcul!$D$6:$W$6,BaseDeCalcul!$D$3:$W$3),"-")</f>
        <v>-</v>
      </c>
      <c r="K15" s="23" t="str">
        <f>IF(LOOKUP($F15,BaseDeCalcul!$D$6:$W$6,BaseDeCalcul!$D$5:$W$5)&gt;0,LOOKUP($F15,BaseDeCalcul!$D$6:$W$6,BaseDeCalcul!$D$4:$W$4),"-")</f>
        <v>-</v>
      </c>
      <c r="M15" s="11" t="str">
        <f>BaseDeCalcul!AH32</f>
        <v>Documentation et fonctionnalités d’accessibilité</v>
      </c>
      <c r="N15" s="24">
        <f>BaseDeCalcul!AI32</f>
        <v>0</v>
      </c>
      <c r="O15" s="24">
        <f>BaseDeCalcul!AJ32</f>
        <v>0</v>
      </c>
      <c r="P15" s="24">
        <f>BaseDeCalcul!AK32</f>
        <v>0</v>
      </c>
      <c r="Q15" s="25" t="str">
        <f>IFERROR(BaseDeCalcul!AL32,"-")</f>
        <v>-</v>
      </c>
    </row>
    <row r="16" spans="1:19">
      <c r="F16" s="18" t="s">
        <v>101</v>
      </c>
      <c r="G16" s="26" t="str">
        <f>IF(Échantillon!B25&gt;"",Échantillon!B25,"")</f>
        <v>E13</v>
      </c>
      <c r="H16" s="20" t="str">
        <f>IF(LOOKUP($F16,BaseDeCalcul!$D$6:$W$6,BaseDeCalcul!$D$5:$W$5)&gt;0,LOOKUP($F16,BaseDeCalcul!$D$6:$W$6,BaseDeCalcul!$D$1:$W$1),"-")</f>
        <v>-</v>
      </c>
      <c r="I16" s="21" t="str">
        <f>IF(LOOKUP($F16,BaseDeCalcul!$D$6:$W$6,BaseDeCalcul!$D$5:$W$5)&gt;0,LOOKUP($F16,BaseDeCalcul!$D$6:$W$6,BaseDeCalcul!$D$2:$W$2),"-")</f>
        <v>-</v>
      </c>
      <c r="J16" s="22" t="str">
        <f>IF(LOOKUP($F16,BaseDeCalcul!$D$6:$W$6,BaseDeCalcul!$D$5:$W$5)&gt;0,LOOKUP($F16,BaseDeCalcul!$D$6:$W$6,BaseDeCalcul!$D$3:$W$3),"-")</f>
        <v>-</v>
      </c>
      <c r="K16" s="23" t="str">
        <f>IF(LOOKUP($F16,BaseDeCalcul!$D$6:$W$6,BaseDeCalcul!$D$5:$W$5)&gt;0,LOOKUP($F16,BaseDeCalcul!$D$6:$W$6,BaseDeCalcul!$D$4:$W$4),"-")</f>
        <v>-</v>
      </c>
      <c r="M16" s="11" t="str">
        <f>BaseDeCalcul!AH33</f>
        <v>Outils d’édition</v>
      </c>
      <c r="N16" s="24">
        <f>BaseDeCalcul!AI33</f>
        <v>0</v>
      </c>
      <c r="O16" s="24">
        <f>BaseDeCalcul!AJ33</f>
        <v>0</v>
      </c>
      <c r="P16" s="24">
        <f>BaseDeCalcul!AK33</f>
        <v>0</v>
      </c>
      <c r="Q16" s="25" t="str">
        <f>IFERROR(BaseDeCalcul!AL33,"-")</f>
        <v>-</v>
      </c>
    </row>
    <row r="17" spans="1:19" ht="18.5">
      <c r="F17" s="18" t="s">
        <v>102</v>
      </c>
      <c r="G17" s="26" t="str">
        <f>IF(Échantillon!B26&gt;"",Échantillon!B26,"")</f>
        <v>E14</v>
      </c>
      <c r="H17" s="20" t="str">
        <f>IF(LOOKUP($F17,BaseDeCalcul!$D$6:$W$6,BaseDeCalcul!$D$5:$W$5)&gt;0,LOOKUP($F17,BaseDeCalcul!$D$6:$W$6,BaseDeCalcul!$D$1:$W$1),"-")</f>
        <v>-</v>
      </c>
      <c r="I17" s="21" t="str">
        <f>IF(LOOKUP($F17,BaseDeCalcul!$D$6:$W$6,BaseDeCalcul!$D$5:$W$5)&gt;0,LOOKUP($F17,BaseDeCalcul!$D$6:$W$6,BaseDeCalcul!$D$2:$W$2),"-")</f>
        <v>-</v>
      </c>
      <c r="J17" s="22" t="str">
        <f>IF(LOOKUP($F17,BaseDeCalcul!$D$6:$W$6,BaseDeCalcul!$D$5:$W$5)&gt;0,LOOKUP($F17,BaseDeCalcul!$D$6:$W$6,BaseDeCalcul!$D$3:$W$3),"-")</f>
        <v>-</v>
      </c>
      <c r="K17" s="23" t="str">
        <f>IF(LOOKUP($F17,BaseDeCalcul!$D$6:$W$6,BaseDeCalcul!$D$5:$W$5)&gt;0,LOOKUP($F17,BaseDeCalcul!$D$6:$W$6,BaseDeCalcul!$D$4:$W$4),"-")</f>
        <v>-</v>
      </c>
      <c r="M17" s="11" t="str">
        <f>BaseDeCalcul!AH34</f>
        <v>Services d’assistance</v>
      </c>
      <c r="N17" s="24">
        <f>BaseDeCalcul!AI34</f>
        <v>0</v>
      </c>
      <c r="O17" s="24">
        <f>BaseDeCalcul!AJ34</f>
        <v>0</v>
      </c>
      <c r="P17" s="24">
        <f>BaseDeCalcul!AK34</f>
        <v>0</v>
      </c>
      <c r="Q17" s="25" t="str">
        <f>IFERROR(BaseDeCalcul!AL34,"-")</f>
        <v>-</v>
      </c>
      <c r="R17" s="34"/>
      <c r="S17" s="34"/>
    </row>
    <row r="18" spans="1:19">
      <c r="F18" s="18" t="s">
        <v>103</v>
      </c>
      <c r="G18" s="26" t="str">
        <f>IF(Échantillon!B27&gt;"",Échantillon!B27,"")</f>
        <v>E15</v>
      </c>
      <c r="H18" s="20" t="str">
        <f>IF(LOOKUP($F18,BaseDeCalcul!$D$6:$W$6,BaseDeCalcul!$D$5:$W$5)&gt;0,LOOKUP($F18,BaseDeCalcul!$D$6:$W$6,BaseDeCalcul!$D$1:$W$1),"-")</f>
        <v>-</v>
      </c>
      <c r="I18" s="21" t="str">
        <f>IF(LOOKUP($F18,BaseDeCalcul!$D$6:$W$6,BaseDeCalcul!$D$5:$W$5)&gt;0,LOOKUP($F18,BaseDeCalcul!$D$6:$W$6,BaseDeCalcul!$D$2:$W$2),"-")</f>
        <v>-</v>
      </c>
      <c r="J18" s="22" t="str">
        <f>IF(LOOKUP($F18,BaseDeCalcul!$D$6:$W$6,BaseDeCalcul!$D$5:$W$5)&gt;0,LOOKUP($F18,BaseDeCalcul!$D$6:$W$6,BaseDeCalcul!$D$3:$W$3),"-")</f>
        <v>-</v>
      </c>
      <c r="K18" s="23" t="str">
        <f>IF(LOOKUP($F18,BaseDeCalcul!$D$6:$W$6,BaseDeCalcul!$D$5:$W$5)&gt;0,LOOKUP($F18,BaseDeCalcul!$D$6:$W$6,BaseDeCalcul!$D$4:$W$4),"-")</f>
        <v>-</v>
      </c>
      <c r="M18" s="11" t="str">
        <f>BaseDeCalcul!AH35</f>
        <v>Communication en temps réel</v>
      </c>
      <c r="N18" s="24">
        <f>BaseDeCalcul!AI35</f>
        <v>0</v>
      </c>
      <c r="O18" s="24">
        <f>BaseDeCalcul!AJ35</f>
        <v>0</v>
      </c>
      <c r="P18" s="24">
        <f>BaseDeCalcul!AK35</f>
        <v>0</v>
      </c>
      <c r="Q18" s="25" t="str">
        <f>IFERROR(BaseDeCalcul!AL35,"-")</f>
        <v>-</v>
      </c>
      <c r="R18" s="35"/>
      <c r="S18" s="35"/>
    </row>
    <row r="19" spans="1:19">
      <c r="F19" s="18" t="s">
        <v>104</v>
      </c>
      <c r="G19" s="26" t="str">
        <f>IF(Échantillon!B28&gt;"",Échantillon!B28,"")</f>
        <v>E16</v>
      </c>
      <c r="H19" s="20" t="str">
        <f>IF(LOOKUP($F19,BaseDeCalcul!$D$6:$W$6,BaseDeCalcul!$D$5:$W$5)&gt;0,LOOKUP($F19,BaseDeCalcul!$D$6:$W$6,BaseDeCalcul!$D$1:$W$1),"-")</f>
        <v>-</v>
      </c>
      <c r="I19" s="21" t="str">
        <f>IF(LOOKUP($F19,BaseDeCalcul!$D$6:$W$6,BaseDeCalcul!$D$5:$W$5)&gt;0,LOOKUP($F19,BaseDeCalcul!$D$6:$W$6,BaseDeCalcul!$D$2:$W$2),"-")</f>
        <v>-</v>
      </c>
      <c r="J19" s="22" t="str">
        <f>IF(LOOKUP($F19,BaseDeCalcul!$D$6:$W$6,BaseDeCalcul!$D$5:$W$5)&gt;0,LOOKUP($F19,BaseDeCalcul!$D$6:$W$6,BaseDeCalcul!$D$3:$W$3),"-")</f>
        <v>-</v>
      </c>
      <c r="K19" s="23" t="str">
        <f>IF(LOOKUP($F19,BaseDeCalcul!$D$6:$W$6,BaseDeCalcul!$D$5:$W$5)&gt;0,LOOKUP($F19,BaseDeCalcul!$D$6:$W$6,BaseDeCalcul!$D$4:$W$4),"-")</f>
        <v>-</v>
      </c>
      <c r="R19" s="35"/>
      <c r="S19" s="35"/>
    </row>
    <row r="20" spans="1:19">
      <c r="F20" s="18" t="s">
        <v>105</v>
      </c>
      <c r="G20" s="26" t="str">
        <f>IF(Échantillon!B29&gt;"",Échantillon!B29,"")</f>
        <v>E17</v>
      </c>
      <c r="H20" s="20" t="str">
        <f>IF(LOOKUP($F20,BaseDeCalcul!$D$6:$W$6,BaseDeCalcul!$D$5:$W$5)&gt;0,LOOKUP($F20,BaseDeCalcul!$D$6:$W$6,BaseDeCalcul!$D$1:$W$1),"-")</f>
        <v>-</v>
      </c>
      <c r="I20" s="21" t="str">
        <f>IF(LOOKUP($F20,BaseDeCalcul!$D$6:$W$6,BaseDeCalcul!$D$5:$W$5)&gt;0,LOOKUP($F20,BaseDeCalcul!$D$6:$W$6,BaseDeCalcul!$D$2:$W$2),"-")</f>
        <v>-</v>
      </c>
      <c r="J20" s="22" t="str">
        <f>IF(LOOKUP($F20,BaseDeCalcul!$D$6:$W$6,BaseDeCalcul!$D$5:$W$5)&gt;0,LOOKUP($F20,BaseDeCalcul!$D$6:$W$6,BaseDeCalcul!$D$3:$W$3),"-")</f>
        <v>-</v>
      </c>
      <c r="K20" s="23" t="str">
        <f>IF(LOOKUP($F20,BaseDeCalcul!$D$6:$W$6,BaseDeCalcul!$D$5:$W$5)&gt;0,LOOKUP($F20,BaseDeCalcul!$D$6:$W$6,BaseDeCalcul!$D$4:$W$4),"-")</f>
        <v>-</v>
      </c>
    </row>
    <row r="21" spans="1:19">
      <c r="F21" s="18" t="s">
        <v>106</v>
      </c>
      <c r="G21" s="26" t="str">
        <f>IF(Échantillon!B30&gt;"",Échantillon!B30,"")</f>
        <v>E18</v>
      </c>
      <c r="H21" s="20" t="str">
        <f>IF(LOOKUP($F21,BaseDeCalcul!$D$6:$W$6,BaseDeCalcul!$D$5:$W$5)&gt;0,LOOKUP($F21,BaseDeCalcul!$D$6:$W$6,BaseDeCalcul!$D$1:$W$1),"-")</f>
        <v>-</v>
      </c>
      <c r="I21" s="21" t="str">
        <f>IF(LOOKUP($F21,BaseDeCalcul!$D$6:$W$6,BaseDeCalcul!$D$5:$W$5)&gt;0,LOOKUP($F21,BaseDeCalcul!$D$6:$W$6,BaseDeCalcul!$D$2:$W$2),"-")</f>
        <v>-</v>
      </c>
      <c r="J21" s="22" t="str">
        <f>IF(LOOKUP($F21,BaseDeCalcul!$D$6:$W$6,BaseDeCalcul!$D$5:$W$5)&gt;0,LOOKUP($F21,BaseDeCalcul!$D$6:$W$6,BaseDeCalcul!$D$3:$W$3),"-")</f>
        <v>-</v>
      </c>
      <c r="K21" s="23" t="str">
        <f>IF(LOOKUP($F21,BaseDeCalcul!$D$6:$W$6,BaseDeCalcul!$D$5:$W$5)&gt;0,LOOKUP($F21,BaseDeCalcul!$D$6:$W$6,BaseDeCalcul!$D$4:$W$4),"-")</f>
        <v>-</v>
      </c>
    </row>
    <row r="22" spans="1:19">
      <c r="F22" s="18" t="s">
        <v>107</v>
      </c>
      <c r="G22" s="26" t="str">
        <f>IF(Échantillon!B31&gt;"",Échantillon!B31,"")</f>
        <v>E19</v>
      </c>
      <c r="H22" s="20" t="str">
        <f>IF(LOOKUP($F22,BaseDeCalcul!$D$6:$W$6,BaseDeCalcul!$D$5:$W$5)&gt;0,LOOKUP($F22,BaseDeCalcul!$D$6:$W$6,BaseDeCalcul!$D$1:$W$1),"-")</f>
        <v>-</v>
      </c>
      <c r="I22" s="21" t="str">
        <f>IF(LOOKUP($F22,BaseDeCalcul!$D$6:$W$6,BaseDeCalcul!$D$5:$W$5)&gt;0,LOOKUP($F22,BaseDeCalcul!$D$6:$W$6,BaseDeCalcul!$D$2:$W$2),"-")</f>
        <v>-</v>
      </c>
      <c r="J22" s="22" t="str">
        <f>IF(LOOKUP($F22,BaseDeCalcul!$D$6:$W$6,BaseDeCalcul!$D$5:$W$5)&gt;0,LOOKUP($F22,BaseDeCalcul!$D$6:$W$6,BaseDeCalcul!$D$3:$W$3),"-")</f>
        <v>-</v>
      </c>
      <c r="K22" s="23" t="str">
        <f>IF(LOOKUP($F22,BaseDeCalcul!$D$6:$W$6,BaseDeCalcul!$D$5:$W$5)&gt;0,LOOKUP($F22,BaseDeCalcul!$D$6:$W$6,BaseDeCalcul!$D$4:$W$4),"-")</f>
        <v>-</v>
      </c>
    </row>
    <row r="23" spans="1:19">
      <c r="F23" s="18" t="s">
        <v>108</v>
      </c>
      <c r="G23" s="26" t="str">
        <f>IF(Échantillon!B32&gt;"",Échantillon!B32,"")</f>
        <v>E20</v>
      </c>
      <c r="H23" s="20" t="str">
        <f>IF(LOOKUP($F23,BaseDeCalcul!$D$6:$W$6,BaseDeCalcul!$D$5:$W$5)&gt;0,LOOKUP($F23,BaseDeCalcul!$D$6:$W$6,BaseDeCalcul!$D$1:$W$1),"-")</f>
        <v>-</v>
      </c>
      <c r="I23" s="21" t="str">
        <f>IF(LOOKUP($F23,BaseDeCalcul!$D$6:$W$6,BaseDeCalcul!$D$5:$W$5)&gt;0,LOOKUP($F23,BaseDeCalcul!$D$6:$W$6,BaseDeCalcul!$D$2:$W$2),"-")</f>
        <v>-</v>
      </c>
      <c r="J23" s="22" t="str">
        <f>IF(LOOKUP($F23,BaseDeCalcul!$D$6:$W$6,BaseDeCalcul!$D$5:$W$5)&gt;0,LOOKUP($F23,BaseDeCalcul!$D$6:$W$6,BaseDeCalcul!$D$3:$W$3),"-")</f>
        <v>-</v>
      </c>
      <c r="K23" s="23" t="str">
        <f>IF(LOOKUP($F23,BaseDeCalcul!$D$6:$W$6,BaseDeCalcul!$D$5:$W$5)&gt;0,LOOKUP($F23,BaseDeCalcul!$D$6:$W$6,BaseDeCalcul!$D$4:$W$4),"-")</f>
        <v>-</v>
      </c>
    </row>
    <row r="24" spans="1:19">
      <c r="F24" s="137" t="s">
        <v>26</v>
      </c>
      <c r="G24" s="138"/>
      <c r="H24" s="138"/>
      <c r="I24" s="138"/>
      <c r="J24" s="138"/>
      <c r="K24" s="139"/>
    </row>
    <row r="25" spans="1:19">
      <c r="F25" s="140" t="s">
        <v>27</v>
      </c>
      <c r="G25" s="141"/>
      <c r="H25" s="141"/>
      <c r="I25" s="141"/>
      <c r="J25" s="141"/>
      <c r="K25" s="38" t="str">
        <f>IF(COUNTIF(K4:K23,"&lt;&gt;-")&gt;0,SUM(K4:K23)/COUNTIF(K4:K23,"&lt;&gt;-"),"-")</f>
        <v>-</v>
      </c>
    </row>
    <row r="26" spans="1:19" ht="18.5">
      <c r="H26" s="39"/>
      <c r="I26" s="39"/>
      <c r="J26" s="39"/>
      <c r="K26" s="39"/>
      <c r="L26" s="34"/>
      <c r="M26" s="34"/>
      <c r="N26" s="39"/>
      <c r="O26" s="39"/>
      <c r="P26" s="39"/>
      <c r="Q26" s="39"/>
    </row>
    <row r="27" spans="1:19">
      <c r="H27" s="40"/>
      <c r="I27" s="40"/>
      <c r="J27" s="40"/>
      <c r="K27" s="40"/>
      <c r="L27" s="35"/>
      <c r="M27" s="35"/>
      <c r="N27" s="40"/>
      <c r="O27" s="40"/>
      <c r="P27" s="40"/>
      <c r="Q27" s="40"/>
    </row>
    <row r="28" spans="1:19">
      <c r="H28" s="40"/>
      <c r="I28" s="40"/>
      <c r="J28" s="40"/>
      <c r="K28" s="40"/>
      <c r="L28" s="35"/>
      <c r="M28" s="35"/>
      <c r="N28" s="40"/>
      <c r="O28" s="40"/>
      <c r="P28" s="40"/>
      <c r="Q28" s="40"/>
    </row>
    <row r="29" spans="1:19">
      <c r="A29" s="41"/>
      <c r="B29" s="41"/>
      <c r="C29" s="41"/>
      <c r="D29" s="41"/>
      <c r="E29" s="35"/>
      <c r="F29" s="35"/>
      <c r="G29" s="35"/>
      <c r="H29" s="40"/>
      <c r="I29" s="40"/>
      <c r="J29" s="40"/>
      <c r="K29" s="40"/>
      <c r="L29" s="35"/>
      <c r="M29" s="35"/>
      <c r="N29" s="40"/>
      <c r="O29" s="40"/>
      <c r="P29" s="40"/>
      <c r="Q29" s="40"/>
    </row>
    <row r="30" spans="1:19">
      <c r="A30" s="41"/>
      <c r="B30" s="41"/>
      <c r="C30" s="41"/>
      <c r="D30" s="41"/>
      <c r="E30" s="35"/>
      <c r="F30" s="35"/>
      <c r="G30" s="35"/>
      <c r="H30" s="40"/>
      <c r="I30" s="40"/>
      <c r="J30" s="40"/>
      <c r="K30" s="40"/>
      <c r="L30" s="35"/>
      <c r="M30" s="35"/>
      <c r="N30" s="40"/>
      <c r="O30" s="40"/>
      <c r="P30" s="40"/>
      <c r="Q30" s="40"/>
    </row>
    <row r="31" spans="1:19">
      <c r="D31" s="35"/>
      <c r="E31" s="35"/>
      <c r="F31" s="35"/>
      <c r="G31" s="35"/>
      <c r="H31" s="40"/>
      <c r="I31" s="40"/>
      <c r="J31" s="40"/>
      <c r="K31" s="40"/>
      <c r="L31" s="35"/>
      <c r="M31" s="35"/>
      <c r="N31" s="40"/>
      <c r="O31" s="40"/>
      <c r="P31" s="40"/>
      <c r="Q31" s="40"/>
    </row>
    <row r="32" spans="1:19">
      <c r="D32" s="35"/>
      <c r="E32" s="35"/>
      <c r="F32" s="35"/>
      <c r="G32" s="35"/>
      <c r="H32" s="40"/>
      <c r="I32" s="40"/>
      <c r="J32" s="40"/>
      <c r="K32" s="40"/>
      <c r="L32" s="35"/>
      <c r="M32" s="35"/>
      <c r="N32" s="40"/>
      <c r="O32" s="40"/>
      <c r="P32" s="40"/>
      <c r="Q32" s="40"/>
    </row>
    <row r="33" spans="4:17">
      <c r="D33" s="35"/>
      <c r="E33" s="35"/>
      <c r="F33" s="35"/>
      <c r="G33" s="35"/>
      <c r="H33" s="40"/>
      <c r="I33" s="40"/>
      <c r="J33" s="40"/>
      <c r="K33" s="40"/>
      <c r="L33" s="35"/>
      <c r="M33" s="35"/>
      <c r="N33" s="40"/>
      <c r="O33" s="40"/>
      <c r="P33" s="40"/>
      <c r="Q33" s="40"/>
    </row>
    <row r="34" spans="4:17">
      <c r="D34" s="35"/>
      <c r="E34" s="35"/>
      <c r="F34" s="35"/>
      <c r="G34" s="35"/>
      <c r="H34" s="40"/>
      <c r="I34" s="40"/>
      <c r="J34" s="40"/>
      <c r="K34" s="40"/>
      <c r="L34" s="35"/>
      <c r="M34" s="35"/>
      <c r="N34" s="40"/>
      <c r="O34" s="40"/>
      <c r="P34" s="40"/>
      <c r="Q34" s="40"/>
    </row>
    <row r="35" spans="4:17">
      <c r="D35" s="35"/>
      <c r="E35" s="35"/>
      <c r="F35" s="35"/>
      <c r="G35" s="35"/>
      <c r="H35" s="40"/>
      <c r="I35" s="40"/>
      <c r="J35" s="40"/>
      <c r="K35" s="40"/>
      <c r="L35" s="35"/>
      <c r="M35" s="35"/>
      <c r="N35" s="40"/>
      <c r="O35" s="40"/>
      <c r="P35" s="40"/>
      <c r="Q35" s="40"/>
    </row>
    <row r="36" spans="4:17">
      <c r="D36" s="35"/>
      <c r="E36" s="35"/>
      <c r="F36" s="35"/>
      <c r="G36" s="35"/>
      <c r="H36" s="40"/>
      <c r="I36" s="40"/>
      <c r="J36" s="40"/>
      <c r="K36" s="40"/>
      <c r="L36" s="35"/>
      <c r="M36" s="35"/>
      <c r="N36" s="40"/>
      <c r="O36" s="40"/>
      <c r="P36" s="40"/>
      <c r="Q36" s="40"/>
    </row>
    <row r="37" spans="4:17">
      <c r="D37" s="35"/>
      <c r="E37" s="35"/>
      <c r="F37" s="35"/>
      <c r="G37" s="35"/>
      <c r="H37" s="40"/>
      <c r="I37" s="40"/>
      <c r="J37" s="40"/>
      <c r="K37" s="40"/>
      <c r="L37" s="35"/>
      <c r="M37" s="35"/>
      <c r="N37" s="40"/>
      <c r="O37" s="40"/>
      <c r="P37" s="40"/>
      <c r="Q37" s="40"/>
    </row>
  </sheetData>
  <mergeCells count="13">
    <mergeCell ref="F24:K24"/>
    <mergeCell ref="F25:J25"/>
    <mergeCell ref="F3:G3"/>
    <mergeCell ref="A7:D7"/>
    <mergeCell ref="A1:Q1"/>
    <mergeCell ref="A3:D3"/>
    <mergeCell ref="A4:B4"/>
    <mergeCell ref="A5:B5"/>
    <mergeCell ref="C4:D4"/>
    <mergeCell ref="C5:D5"/>
    <mergeCell ref="A8:B8"/>
    <mergeCell ref="A9:B9"/>
    <mergeCell ref="A10:B10"/>
  </mergeCells>
  <phoneticPr fontId="8" type="noConversion"/>
  <conditionalFormatting sqref="K4:K23">
    <cfRule type="cellIs" dxfId="128" priority="1" operator="equal">
      <formula>0</formula>
    </cfRule>
    <cfRule type="cellIs" dxfId="127" priority="4" operator="notEqual">
      <formula>"-"</formula>
    </cfRule>
  </conditionalFormatting>
  <conditionalFormatting sqref="K25">
    <cfRule type="cellIs" dxfId="126" priority="3" operator="greaterThan">
      <formula>0</formula>
    </cfRule>
  </conditionalFormatting>
  <pageMargins left="0.7" right="0.7" top="0.75" bottom="0.75" header="0.3" footer="0.3"/>
  <pageSetup paperSize="9" orientation="portrait" horizontalDpi="4294967293" verticalDpi="4294967293"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11"/>
  <sheetViews>
    <sheetView showGridLines="0" topLeftCell="B101" zoomScaleNormal="100" workbookViewId="0">
      <selection activeCell="F111" sqref="F111"/>
    </sheetView>
  </sheetViews>
  <sheetFormatPr defaultColWidth="8.453125" defaultRowHeight="14.5"/>
  <cols>
    <col min="1" max="1" width="0" hidden="1" customWidth="1"/>
    <col min="2" max="2" width="16" style="57" customWidth="1"/>
    <col min="3" max="4" width="8.26953125" style="1" customWidth="1"/>
    <col min="5" max="5" width="47.26953125" style="62" customWidth="1"/>
    <col min="6" max="25" width="5.453125" style="7" customWidth="1"/>
    <col min="26" max="26" width="8.453125" style="7"/>
  </cols>
  <sheetData>
    <row r="1" spans="1:26" s="6" customFormat="1" ht="10.5">
      <c r="B1" s="157" t="s">
        <v>23</v>
      </c>
      <c r="C1" s="157"/>
      <c r="D1" s="157"/>
      <c r="E1" s="157"/>
      <c r="F1" s="157"/>
      <c r="G1" s="157"/>
      <c r="H1" s="157"/>
      <c r="I1" s="157"/>
      <c r="J1" s="157"/>
      <c r="K1" s="157"/>
      <c r="L1" s="157"/>
      <c r="M1" s="157"/>
      <c r="N1" s="157"/>
      <c r="O1" s="157"/>
      <c r="P1" s="157"/>
      <c r="Q1" s="157"/>
      <c r="R1" s="157"/>
      <c r="S1" s="157"/>
      <c r="T1" s="157"/>
      <c r="U1" s="157"/>
      <c r="V1" s="157"/>
      <c r="W1" s="157"/>
      <c r="X1" s="157"/>
      <c r="Y1" s="157"/>
      <c r="Z1" s="157"/>
    </row>
    <row r="2" spans="1:26">
      <c r="E2" s="114" t="s">
        <v>316</v>
      </c>
      <c r="F2" s="115">
        <f>COUNTIF('E01'!$G$4:$G$111,"D")</f>
        <v>0</v>
      </c>
      <c r="G2" s="115">
        <f>COUNTIF('E02'!$G$4:$G$111,"D")</f>
        <v>0</v>
      </c>
      <c r="H2" s="115">
        <f>COUNTIF('E03'!$G$4:$G$111,"D")</f>
        <v>0</v>
      </c>
      <c r="I2" s="115">
        <f>COUNTIF('E04'!$G$4:$G$111,"D")</f>
        <v>0</v>
      </c>
      <c r="J2" s="115">
        <f>COUNTIF('E05'!$G$4:$G$111,"D")</f>
        <v>0</v>
      </c>
      <c r="K2" s="115">
        <f>COUNTIF('E06'!$G$4:$G$111,"D")</f>
        <v>0</v>
      </c>
      <c r="L2" s="115">
        <f>COUNTIF('E07'!$G$4:$G$111,"D")</f>
        <v>0</v>
      </c>
      <c r="M2" s="115">
        <f>COUNTIF('E08'!$G$4:$G$111,"D")</f>
        <v>0</v>
      </c>
      <c r="N2" s="115">
        <f>COUNTIF('E09'!$G$4:$G$111,"D")</f>
        <v>0</v>
      </c>
      <c r="O2" s="115">
        <f>COUNTIF('E10'!$G$4:$G$111,"D")</f>
        <v>0</v>
      </c>
      <c r="P2" s="115">
        <f>COUNTIF('E11'!$G$4:$G$111,"D")</f>
        <v>0</v>
      </c>
      <c r="Q2" s="115">
        <f>COUNTIF('E12'!$G$4:$G$111,"D")</f>
        <v>0</v>
      </c>
      <c r="R2" s="115">
        <f>COUNTIF('E13'!$G$4:$G$111,"D")</f>
        <v>0</v>
      </c>
      <c r="S2" s="115">
        <f>COUNTIF('E14'!$G$4:$G$111,"D")</f>
        <v>0</v>
      </c>
      <c r="T2" s="115">
        <f>COUNTIF('E15'!$G$4:$G$111,"D")</f>
        <v>0</v>
      </c>
      <c r="U2" s="115">
        <f>COUNTIF('E16'!$G$4:$G$111,"D")</f>
        <v>0</v>
      </c>
      <c r="V2" s="115">
        <f>COUNTIF('E17'!$G$4:$G$111,"D")</f>
        <v>0</v>
      </c>
      <c r="W2" s="115">
        <f>COUNTIF('E18'!$G$4:$G$111,"D")</f>
        <v>0</v>
      </c>
      <c r="X2" s="115">
        <f>COUNTIF('E19'!$G$4:$G$111,"D")</f>
        <v>0</v>
      </c>
      <c r="Y2" s="115">
        <f>COUNTIF('E20'!$G$4:$G$111,"D")</f>
        <v>0</v>
      </c>
      <c r="Z2" s="115">
        <f>SUM(F2:Y2)</f>
        <v>0</v>
      </c>
    </row>
    <row r="3" spans="1:26">
      <c r="E3" s="114" t="s">
        <v>317</v>
      </c>
      <c r="F3" s="115">
        <f>COUNTIF('E01'!$G$4:$G$111,"E")</f>
        <v>0</v>
      </c>
      <c r="G3" s="115">
        <f>COUNTIF('E02'!$G$4:$G$111,"E")</f>
        <v>0</v>
      </c>
      <c r="H3" s="115">
        <f>COUNTIF('E03'!$G$4:$G$111,"E")</f>
        <v>0</v>
      </c>
      <c r="I3" s="115">
        <f>COUNTIF('E04'!$G$4:$G$111,"E")</f>
        <v>0</v>
      </c>
      <c r="J3" s="115">
        <f>COUNTIF('E05'!$G$4:$G$111,"E")</f>
        <v>0</v>
      </c>
      <c r="K3" s="115">
        <f>COUNTIF('E06'!$G$4:$G$111,"E")</f>
        <v>0</v>
      </c>
      <c r="L3" s="115">
        <f>COUNTIF('E07'!$G$4:$G$111,"E")</f>
        <v>0</v>
      </c>
      <c r="M3" s="115">
        <f>COUNTIF('E08'!$G$4:$G$111,"E")</f>
        <v>0</v>
      </c>
      <c r="N3" s="115">
        <f>COUNTIF('E09'!$G$4:$G$111,"E")</f>
        <v>0</v>
      </c>
      <c r="O3" s="115">
        <f>COUNTIF('E10'!$G$4:$G$111,"E")</f>
        <v>0</v>
      </c>
      <c r="P3" s="115">
        <f>COUNTIF('E11'!$G$4:$G$111,"E")</f>
        <v>0</v>
      </c>
      <c r="Q3" s="115">
        <f>COUNTIF('E12'!$G$4:$G$111,"E")</f>
        <v>0</v>
      </c>
      <c r="R3" s="115">
        <f>COUNTIF('E13'!$G$4:$G$111,"E")</f>
        <v>0</v>
      </c>
      <c r="S3" s="115">
        <f>COUNTIF('E14'!$G$4:$G$111,"E")</f>
        <v>0</v>
      </c>
      <c r="T3" s="115">
        <f>COUNTIF('E15'!$G$4:$G$111,"E")</f>
        <v>0</v>
      </c>
      <c r="U3" s="115">
        <f>COUNTIF('E16'!$G$4:$G$111,"E")</f>
        <v>0</v>
      </c>
      <c r="V3" s="115">
        <f>COUNTIF('E17'!$G$4:$G$111,"E")</f>
        <v>0</v>
      </c>
      <c r="W3" s="115">
        <f>COUNTIF('E18'!$G$4:$G$111,"E")</f>
        <v>0</v>
      </c>
      <c r="X3" s="115">
        <f>COUNTIF('E19'!$G$4:$G$111,"E")</f>
        <v>0</v>
      </c>
      <c r="Y3" s="115">
        <f>COUNTIF('E20'!$G$4:$G$111,"E")</f>
        <v>0</v>
      </c>
      <c r="Z3" s="115">
        <f>SUM(F3:Y3)</f>
        <v>0</v>
      </c>
    </row>
    <row r="4" spans="1:26" s="6" customFormat="1" ht="10.5">
      <c r="B4" s="58" t="s">
        <v>9</v>
      </c>
      <c r="C4" s="58" t="s">
        <v>50</v>
      </c>
      <c r="D4" s="58" t="s">
        <v>51</v>
      </c>
      <c r="E4" s="58" t="s">
        <v>52</v>
      </c>
      <c r="F4" s="58" t="s">
        <v>89</v>
      </c>
      <c r="G4" s="58" t="s">
        <v>90</v>
      </c>
      <c r="H4" s="58" t="s">
        <v>91</v>
      </c>
      <c r="I4" s="58" t="s">
        <v>92</v>
      </c>
      <c r="J4" s="58" t="s">
        <v>93</v>
      </c>
      <c r="K4" s="58" t="s">
        <v>94</v>
      </c>
      <c r="L4" s="58" t="s">
        <v>95</v>
      </c>
      <c r="M4" s="58" t="s">
        <v>96</v>
      </c>
      <c r="N4" s="58" t="s">
        <v>97</v>
      </c>
      <c r="O4" s="58" t="s">
        <v>98</v>
      </c>
      <c r="P4" s="58" t="s">
        <v>99</v>
      </c>
      <c r="Q4" s="58" t="s">
        <v>100</v>
      </c>
      <c r="R4" s="58" t="s">
        <v>101</v>
      </c>
      <c r="S4" s="58" t="s">
        <v>102</v>
      </c>
      <c r="T4" s="58" t="s">
        <v>103</v>
      </c>
      <c r="U4" s="58" t="s">
        <v>104</v>
      </c>
      <c r="V4" s="58" t="s">
        <v>105</v>
      </c>
      <c r="W4" s="58" t="s">
        <v>106</v>
      </c>
      <c r="X4" s="58" t="s">
        <v>107</v>
      </c>
      <c r="Y4" s="58" t="s">
        <v>108</v>
      </c>
      <c r="Z4" s="58" t="s">
        <v>24</v>
      </c>
    </row>
    <row r="5" spans="1:26" ht="21">
      <c r="B5" s="58" t="str">
        <f>Critères!A3</f>
        <v>Eléments graphiques</v>
      </c>
      <c r="C5" s="61" t="str">
        <f>Critères!B3</f>
        <v>1.1</v>
      </c>
      <c r="D5" s="61" t="str">
        <f>Critères!C3</f>
        <v>A</v>
      </c>
      <c r="E5" s="63" t="str">
        <f>Critères!D3</f>
        <v>Chaque élément graphique de décoration est-il ignoré par les technologies d’assistance ?</v>
      </c>
      <c r="F5" s="59" t="str">
        <f>BaseDeCalcul!D7</f>
        <v>NT</v>
      </c>
      <c r="G5" s="59" t="str">
        <f>BaseDeCalcul!E7</f>
        <v>NT</v>
      </c>
      <c r="H5" s="59" t="str">
        <f>BaseDeCalcul!F7</f>
        <v>NT</v>
      </c>
      <c r="I5" s="59" t="str">
        <f>BaseDeCalcul!G7</f>
        <v>NT</v>
      </c>
      <c r="J5" s="59" t="str">
        <f>BaseDeCalcul!H7</f>
        <v>NT</v>
      </c>
      <c r="K5" s="59" t="str">
        <f>BaseDeCalcul!I7</f>
        <v>NT</v>
      </c>
      <c r="L5" s="59" t="str">
        <f>BaseDeCalcul!J7</f>
        <v>NT</v>
      </c>
      <c r="M5" s="59" t="str">
        <f>BaseDeCalcul!K7</f>
        <v>NT</v>
      </c>
      <c r="N5" s="59" t="str">
        <f>BaseDeCalcul!L7</f>
        <v>NT</v>
      </c>
      <c r="O5" s="59" t="str">
        <f>BaseDeCalcul!M7</f>
        <v>NT</v>
      </c>
      <c r="P5" s="59" t="str">
        <f>BaseDeCalcul!N7</f>
        <v>NT</v>
      </c>
      <c r="Q5" s="59" t="str">
        <f>BaseDeCalcul!O7</f>
        <v>NT</v>
      </c>
      <c r="R5" s="59" t="str">
        <f>BaseDeCalcul!P7</f>
        <v>NT</v>
      </c>
      <c r="S5" s="59" t="str">
        <f>BaseDeCalcul!Q7</f>
        <v>NT</v>
      </c>
      <c r="T5" s="59" t="str">
        <f>BaseDeCalcul!R7</f>
        <v>NT</v>
      </c>
      <c r="U5" s="59" t="str">
        <f>BaseDeCalcul!S7</f>
        <v>NT</v>
      </c>
      <c r="V5" s="59" t="str">
        <f>BaseDeCalcul!T7</f>
        <v>NT</v>
      </c>
      <c r="W5" s="59" t="str">
        <f>BaseDeCalcul!U7</f>
        <v>NT</v>
      </c>
      <c r="X5" s="59" t="str">
        <f>BaseDeCalcul!V7</f>
        <v>NT</v>
      </c>
      <c r="Y5" s="59" t="str">
        <f>BaseDeCalcul!W7</f>
        <v>NT</v>
      </c>
      <c r="Z5" s="60" t="str">
        <f>BaseDeCalcul!Y7</f>
        <v>NT</v>
      </c>
    </row>
    <row r="6" spans="1:26" ht="21">
      <c r="B6" s="58" t="str">
        <f>Critères!A4</f>
        <v>Eléments graphiques</v>
      </c>
      <c r="C6" s="61" t="str">
        <f>Critères!B4</f>
        <v>1.2</v>
      </c>
      <c r="D6" s="61" t="str">
        <f>Critères!C4</f>
        <v>A</v>
      </c>
      <c r="E6" s="63" t="str">
        <f>Critères!D4</f>
        <v>Chaque élément graphique porteur d’information possède-t-il une alternative accessible aux technologies d’assistance ?</v>
      </c>
      <c r="F6" s="59" t="str">
        <f>BaseDeCalcul!D8</f>
        <v>NT</v>
      </c>
      <c r="G6" s="59" t="str">
        <f>BaseDeCalcul!E8</f>
        <v>NT</v>
      </c>
      <c r="H6" s="59" t="str">
        <f>BaseDeCalcul!F8</f>
        <v>NT</v>
      </c>
      <c r="I6" s="59" t="str">
        <f>BaseDeCalcul!G8</f>
        <v>NT</v>
      </c>
      <c r="J6" s="59" t="str">
        <f>BaseDeCalcul!H8</f>
        <v>NT</v>
      </c>
      <c r="K6" s="59" t="str">
        <f>BaseDeCalcul!I8</f>
        <v>NT</v>
      </c>
      <c r="L6" s="59" t="str">
        <f>BaseDeCalcul!J8</f>
        <v>NT</v>
      </c>
      <c r="M6" s="59" t="str">
        <f>BaseDeCalcul!K8</f>
        <v>NT</v>
      </c>
      <c r="N6" s="59" t="str">
        <f>BaseDeCalcul!L8</f>
        <v>NT</v>
      </c>
      <c r="O6" s="59" t="str">
        <f>BaseDeCalcul!M8</f>
        <v>NT</v>
      </c>
      <c r="P6" s="59" t="str">
        <f>BaseDeCalcul!N8</f>
        <v>NT</v>
      </c>
      <c r="Q6" s="59" t="str">
        <f>BaseDeCalcul!O8</f>
        <v>NT</v>
      </c>
      <c r="R6" s="59" t="str">
        <f>BaseDeCalcul!P8</f>
        <v>NT</v>
      </c>
      <c r="S6" s="59" t="str">
        <f>BaseDeCalcul!Q8</f>
        <v>NT</v>
      </c>
      <c r="T6" s="59" t="str">
        <f>BaseDeCalcul!R8</f>
        <v>NT</v>
      </c>
      <c r="U6" s="59" t="str">
        <f>BaseDeCalcul!S8</f>
        <v>NT</v>
      </c>
      <c r="V6" s="59" t="str">
        <f>BaseDeCalcul!T8</f>
        <v>NT</v>
      </c>
      <c r="W6" s="59" t="str">
        <f>BaseDeCalcul!U8</f>
        <v>NT</v>
      </c>
      <c r="X6" s="59" t="str">
        <f>BaseDeCalcul!V8</f>
        <v>NT</v>
      </c>
      <c r="Y6" s="59" t="str">
        <f>BaseDeCalcul!W8</f>
        <v>NT</v>
      </c>
      <c r="Z6" s="60" t="str">
        <f>BaseDeCalcul!Y8</f>
        <v>NT</v>
      </c>
    </row>
    <row r="7" spans="1:26" ht="31.5">
      <c r="A7">
        <v>1</v>
      </c>
      <c r="B7" s="58" t="str">
        <f>Critères!A5</f>
        <v>Eléments graphiques</v>
      </c>
      <c r="C7" s="61" t="str">
        <f>Critères!B5</f>
        <v>1.3</v>
      </c>
      <c r="D7" s="61" t="str">
        <f>Critères!C5</f>
        <v>A</v>
      </c>
      <c r="E7" s="63" t="str">
        <f>Critères!D5</f>
        <v>Pour chaque élément graphique porteur d’information, l’alternative accessible aux technologies d’assistance est-elle pertinente (hors cas particuliers) ?</v>
      </c>
      <c r="F7" s="59" t="str">
        <f>BaseDeCalcul!D9</f>
        <v>NT</v>
      </c>
      <c r="G7" s="59" t="str">
        <f>BaseDeCalcul!E9</f>
        <v>NT</v>
      </c>
      <c r="H7" s="59" t="str">
        <f>BaseDeCalcul!F9</f>
        <v>NT</v>
      </c>
      <c r="I7" s="59" t="str">
        <f>BaseDeCalcul!G9</f>
        <v>NT</v>
      </c>
      <c r="J7" s="59" t="str">
        <f>BaseDeCalcul!H9</f>
        <v>NT</v>
      </c>
      <c r="K7" s="59" t="str">
        <f>BaseDeCalcul!I9</f>
        <v>NT</v>
      </c>
      <c r="L7" s="59" t="str">
        <f>BaseDeCalcul!J9</f>
        <v>NT</v>
      </c>
      <c r="M7" s="59" t="str">
        <f>BaseDeCalcul!K9</f>
        <v>NT</v>
      </c>
      <c r="N7" s="59" t="str">
        <f>BaseDeCalcul!L9</f>
        <v>NT</v>
      </c>
      <c r="O7" s="59" t="str">
        <f>BaseDeCalcul!M9</f>
        <v>NT</v>
      </c>
      <c r="P7" s="59" t="str">
        <f>BaseDeCalcul!N9</f>
        <v>NT</v>
      </c>
      <c r="Q7" s="59" t="str">
        <f>BaseDeCalcul!O9</f>
        <v>NT</v>
      </c>
      <c r="R7" s="59" t="str">
        <f>BaseDeCalcul!P9</f>
        <v>NT</v>
      </c>
      <c r="S7" s="59" t="str">
        <f>BaseDeCalcul!Q9</f>
        <v>NT</v>
      </c>
      <c r="T7" s="59" t="str">
        <f>BaseDeCalcul!R9</f>
        <v>NT</v>
      </c>
      <c r="U7" s="59" t="str">
        <f>BaseDeCalcul!S9</f>
        <v>NT</v>
      </c>
      <c r="V7" s="59" t="str">
        <f>BaseDeCalcul!T9</f>
        <v>NT</v>
      </c>
      <c r="W7" s="59" t="str">
        <f>BaseDeCalcul!U9</f>
        <v>NT</v>
      </c>
      <c r="X7" s="59" t="str">
        <f>BaseDeCalcul!V9</f>
        <v>NT</v>
      </c>
      <c r="Y7" s="59" t="str">
        <f>BaseDeCalcul!W9</f>
        <v>NT</v>
      </c>
      <c r="Z7" s="60" t="str">
        <f>BaseDeCalcul!Y9</f>
        <v>NT</v>
      </c>
    </row>
    <row r="8" spans="1:26" ht="31.5">
      <c r="A8">
        <v>1</v>
      </c>
      <c r="B8" s="58" t="str">
        <f>Critères!A6</f>
        <v>Eléments graphiques</v>
      </c>
      <c r="C8" s="61" t="str">
        <f>Critères!B6</f>
        <v>1.4</v>
      </c>
      <c r="D8" s="61" t="str">
        <f>Critères!C6</f>
        <v>A</v>
      </c>
      <c r="E8" s="63" t="str">
        <f>Critères!D6</f>
        <v>Pour chaque élément graphique utilisé comme CAPTCHA ou comme élément graphique de test, l’alternative restituée par les technologies d’assistance permet-elle d’identifier la nature et la fonction de l’élément graphique ?</v>
      </c>
      <c r="F8" s="59" t="str">
        <f>BaseDeCalcul!D10</f>
        <v>NT</v>
      </c>
      <c r="G8" s="59" t="str">
        <f>BaseDeCalcul!E10</f>
        <v>NT</v>
      </c>
      <c r="H8" s="59" t="str">
        <f>BaseDeCalcul!F10</f>
        <v>NT</v>
      </c>
      <c r="I8" s="59" t="str">
        <f>BaseDeCalcul!G10</f>
        <v>NT</v>
      </c>
      <c r="J8" s="59" t="str">
        <f>BaseDeCalcul!H10</f>
        <v>NT</v>
      </c>
      <c r="K8" s="59" t="str">
        <f>BaseDeCalcul!I10</f>
        <v>NT</v>
      </c>
      <c r="L8" s="59" t="str">
        <f>BaseDeCalcul!J10</f>
        <v>NT</v>
      </c>
      <c r="M8" s="59" t="str">
        <f>BaseDeCalcul!K10</f>
        <v>NT</v>
      </c>
      <c r="N8" s="59" t="str">
        <f>BaseDeCalcul!L10</f>
        <v>NT</v>
      </c>
      <c r="O8" s="59" t="str">
        <f>BaseDeCalcul!M10</f>
        <v>NT</v>
      </c>
      <c r="P8" s="59" t="str">
        <f>BaseDeCalcul!N10</f>
        <v>NT</v>
      </c>
      <c r="Q8" s="59" t="str">
        <f>BaseDeCalcul!O10</f>
        <v>NT</v>
      </c>
      <c r="R8" s="59" t="str">
        <f>BaseDeCalcul!P10</f>
        <v>NT</v>
      </c>
      <c r="S8" s="59" t="str">
        <f>BaseDeCalcul!Q10</f>
        <v>NT</v>
      </c>
      <c r="T8" s="59" t="str">
        <f>BaseDeCalcul!R10</f>
        <v>NT</v>
      </c>
      <c r="U8" s="59" t="str">
        <f>BaseDeCalcul!S10</f>
        <v>NT</v>
      </c>
      <c r="V8" s="59" t="str">
        <f>BaseDeCalcul!T10</f>
        <v>NT</v>
      </c>
      <c r="W8" s="59" t="str">
        <f>BaseDeCalcul!U10</f>
        <v>NT</v>
      </c>
      <c r="X8" s="59" t="str">
        <f>BaseDeCalcul!V10</f>
        <v>NT</v>
      </c>
      <c r="Y8" s="59" t="str">
        <f>BaseDeCalcul!W10</f>
        <v>NT</v>
      </c>
      <c r="Z8" s="60" t="str">
        <f>BaseDeCalcul!Y10</f>
        <v>NT</v>
      </c>
    </row>
    <row r="9" spans="1:26" ht="21">
      <c r="A9">
        <v>1</v>
      </c>
      <c r="B9" s="58" t="str">
        <f>Critères!A7</f>
        <v>Eléments graphiques</v>
      </c>
      <c r="C9" s="61" t="str">
        <f>Critères!B7</f>
        <v>1.5</v>
      </c>
      <c r="D9" s="61" t="str">
        <f>Critères!C7</f>
        <v>A</v>
      </c>
      <c r="E9" s="63" t="str">
        <f>Critères!D7</f>
        <v>Chaque élément graphique utilisé comme CAPTCHA possède-t-il une alternative ?</v>
      </c>
      <c r="F9" s="59" t="str">
        <f>BaseDeCalcul!D11</f>
        <v>NT</v>
      </c>
      <c r="G9" s="59" t="str">
        <f>BaseDeCalcul!E11</f>
        <v>NT</v>
      </c>
      <c r="H9" s="59" t="str">
        <f>BaseDeCalcul!F11</f>
        <v>NT</v>
      </c>
      <c r="I9" s="59" t="str">
        <f>BaseDeCalcul!G11</f>
        <v>NT</v>
      </c>
      <c r="J9" s="59" t="str">
        <f>BaseDeCalcul!H11</f>
        <v>NT</v>
      </c>
      <c r="K9" s="59" t="str">
        <f>BaseDeCalcul!I11</f>
        <v>NT</v>
      </c>
      <c r="L9" s="59" t="str">
        <f>BaseDeCalcul!J11</f>
        <v>NT</v>
      </c>
      <c r="M9" s="59" t="str">
        <f>BaseDeCalcul!K11</f>
        <v>NT</v>
      </c>
      <c r="N9" s="59" t="str">
        <f>BaseDeCalcul!L11</f>
        <v>NT</v>
      </c>
      <c r="O9" s="59" t="str">
        <f>BaseDeCalcul!M11</f>
        <v>NT</v>
      </c>
      <c r="P9" s="59" t="str">
        <f>BaseDeCalcul!N11</f>
        <v>NT</v>
      </c>
      <c r="Q9" s="59" t="str">
        <f>BaseDeCalcul!O11</f>
        <v>NT</v>
      </c>
      <c r="R9" s="59" t="str">
        <f>BaseDeCalcul!P11</f>
        <v>NT</v>
      </c>
      <c r="S9" s="59" t="str">
        <f>BaseDeCalcul!Q11</f>
        <v>NT</v>
      </c>
      <c r="T9" s="59" t="str">
        <f>BaseDeCalcul!R11</f>
        <v>NT</v>
      </c>
      <c r="U9" s="59" t="str">
        <f>BaseDeCalcul!S11</f>
        <v>NT</v>
      </c>
      <c r="V9" s="59" t="str">
        <f>BaseDeCalcul!T11</f>
        <v>NT</v>
      </c>
      <c r="W9" s="59" t="str">
        <f>BaseDeCalcul!U11</f>
        <v>NT</v>
      </c>
      <c r="X9" s="59" t="str">
        <f>BaseDeCalcul!V11</f>
        <v>NT</v>
      </c>
      <c r="Y9" s="59" t="str">
        <f>BaseDeCalcul!W11</f>
        <v>NT</v>
      </c>
      <c r="Z9" s="60" t="str">
        <f>BaseDeCalcul!Y11</f>
        <v>NT</v>
      </c>
    </row>
    <row r="10" spans="1:26" ht="21">
      <c r="A10">
        <v>1</v>
      </c>
      <c r="B10" s="58" t="str">
        <f>Critères!A8</f>
        <v>Eléments graphiques</v>
      </c>
      <c r="C10" s="61" t="str">
        <f>Critères!B8</f>
        <v>1.6</v>
      </c>
      <c r="D10" s="61" t="str">
        <f>Critères!C8</f>
        <v>A</v>
      </c>
      <c r="E10" s="63" t="str">
        <f>Critères!D8</f>
        <v>Chaque élément graphique porteur d’information a-t-il, si nécessaire, une description détaillée ?</v>
      </c>
      <c r="F10" s="59" t="str">
        <f>BaseDeCalcul!D12</f>
        <v>NT</v>
      </c>
      <c r="G10" s="59" t="str">
        <f>BaseDeCalcul!E12</f>
        <v>NT</v>
      </c>
      <c r="H10" s="59" t="str">
        <f>BaseDeCalcul!F12</f>
        <v>NT</v>
      </c>
      <c r="I10" s="59" t="str">
        <f>BaseDeCalcul!G12</f>
        <v>NT</v>
      </c>
      <c r="J10" s="59" t="str">
        <f>BaseDeCalcul!H12</f>
        <v>NT</v>
      </c>
      <c r="K10" s="59" t="str">
        <f>BaseDeCalcul!I12</f>
        <v>NT</v>
      </c>
      <c r="L10" s="59" t="str">
        <f>BaseDeCalcul!J12</f>
        <v>NT</v>
      </c>
      <c r="M10" s="59" t="str">
        <f>BaseDeCalcul!K12</f>
        <v>NT</v>
      </c>
      <c r="N10" s="59" t="str">
        <f>BaseDeCalcul!L12</f>
        <v>NT</v>
      </c>
      <c r="O10" s="59" t="str">
        <f>BaseDeCalcul!M12</f>
        <v>NT</v>
      </c>
      <c r="P10" s="59" t="str">
        <f>BaseDeCalcul!N12</f>
        <v>NT</v>
      </c>
      <c r="Q10" s="59" t="str">
        <f>BaseDeCalcul!O12</f>
        <v>NT</v>
      </c>
      <c r="R10" s="59" t="str">
        <f>BaseDeCalcul!P12</f>
        <v>NT</v>
      </c>
      <c r="S10" s="59" t="str">
        <f>BaseDeCalcul!Q12</f>
        <v>NT</v>
      </c>
      <c r="T10" s="59" t="str">
        <f>BaseDeCalcul!R12</f>
        <v>NT</v>
      </c>
      <c r="U10" s="59" t="str">
        <f>BaseDeCalcul!S12</f>
        <v>NT</v>
      </c>
      <c r="V10" s="59" t="str">
        <f>BaseDeCalcul!T12</f>
        <v>NT</v>
      </c>
      <c r="W10" s="59" t="str">
        <f>BaseDeCalcul!U12</f>
        <v>NT</v>
      </c>
      <c r="X10" s="59" t="str">
        <f>BaseDeCalcul!V12</f>
        <v>NT</v>
      </c>
      <c r="Y10" s="59" t="str">
        <f>BaseDeCalcul!W12</f>
        <v>NT</v>
      </c>
      <c r="Z10" s="60" t="str">
        <f>BaseDeCalcul!Y12</f>
        <v>NT</v>
      </c>
    </row>
    <row r="11" spans="1:26" ht="21">
      <c r="A11">
        <v>1</v>
      </c>
      <c r="B11" s="58" t="str">
        <f>Critères!A9</f>
        <v>Eléments graphiques</v>
      </c>
      <c r="C11" s="61" t="str">
        <f>Critères!B9</f>
        <v>1.7</v>
      </c>
      <c r="D11" s="61" t="str">
        <f>Critères!C9</f>
        <v>A</v>
      </c>
      <c r="E11" s="63" t="str">
        <f>Critères!D9</f>
        <v>Pour chaque élément graphique porteur d’information ayant une description détaillée, celle-ci est-elle pertinente ?</v>
      </c>
      <c r="F11" s="59" t="str">
        <f>BaseDeCalcul!D13</f>
        <v>NT</v>
      </c>
      <c r="G11" s="59" t="str">
        <f>BaseDeCalcul!E13</f>
        <v>NT</v>
      </c>
      <c r="H11" s="59" t="str">
        <f>BaseDeCalcul!F13</f>
        <v>NT</v>
      </c>
      <c r="I11" s="59" t="str">
        <f>BaseDeCalcul!G13</f>
        <v>NT</v>
      </c>
      <c r="J11" s="59" t="str">
        <f>BaseDeCalcul!H13</f>
        <v>NT</v>
      </c>
      <c r="K11" s="59" t="str">
        <f>BaseDeCalcul!I13</f>
        <v>NT</v>
      </c>
      <c r="L11" s="59" t="str">
        <f>BaseDeCalcul!J13</f>
        <v>NT</v>
      </c>
      <c r="M11" s="59" t="str">
        <f>BaseDeCalcul!K13</f>
        <v>NT</v>
      </c>
      <c r="N11" s="59" t="str">
        <f>BaseDeCalcul!L13</f>
        <v>NT</v>
      </c>
      <c r="O11" s="59" t="str">
        <f>BaseDeCalcul!M13</f>
        <v>NT</v>
      </c>
      <c r="P11" s="59" t="str">
        <f>BaseDeCalcul!N13</f>
        <v>NT</v>
      </c>
      <c r="Q11" s="59" t="str">
        <f>BaseDeCalcul!O13</f>
        <v>NT</v>
      </c>
      <c r="R11" s="59" t="str">
        <f>BaseDeCalcul!P13</f>
        <v>NT</v>
      </c>
      <c r="S11" s="59" t="str">
        <f>BaseDeCalcul!Q13</f>
        <v>NT</v>
      </c>
      <c r="T11" s="59" t="str">
        <f>BaseDeCalcul!R13</f>
        <v>NT</v>
      </c>
      <c r="U11" s="59" t="str">
        <f>BaseDeCalcul!S13</f>
        <v>NT</v>
      </c>
      <c r="V11" s="59" t="str">
        <f>BaseDeCalcul!T13</f>
        <v>NT</v>
      </c>
      <c r="W11" s="59" t="str">
        <f>BaseDeCalcul!U13</f>
        <v>NT</v>
      </c>
      <c r="X11" s="59" t="str">
        <f>BaseDeCalcul!V13</f>
        <v>NT</v>
      </c>
      <c r="Y11" s="59" t="str">
        <f>BaseDeCalcul!W13</f>
        <v>NT</v>
      </c>
      <c r="Z11" s="60" t="str">
        <f>BaseDeCalcul!Y13</f>
        <v>NT</v>
      </c>
    </row>
    <row r="12" spans="1:26" ht="31.5">
      <c r="A12">
        <v>1</v>
      </c>
      <c r="B12" s="58" t="str">
        <f>Critères!A10</f>
        <v>Eléments graphiques</v>
      </c>
      <c r="C12" s="61" t="str">
        <f>Critères!B10</f>
        <v>1.8</v>
      </c>
      <c r="D12" s="61" t="str">
        <f>Critères!C10</f>
        <v>AA</v>
      </c>
      <c r="E12" s="63" t="str">
        <f>Critères!D10</f>
        <v>Chaque élément graphique texte porteur d’information, en l’absence d’un mécanisme de remplacement, doit, si possible être remplacé par du texte stylé. Cette règle est-elle respectée (hors cas particuliers) ?</v>
      </c>
      <c r="F12" s="59" t="str">
        <f>BaseDeCalcul!D14</f>
        <v>NT</v>
      </c>
      <c r="G12" s="59" t="str">
        <f>BaseDeCalcul!E14</f>
        <v>NT</v>
      </c>
      <c r="H12" s="59" t="str">
        <f>BaseDeCalcul!F14</f>
        <v>NT</v>
      </c>
      <c r="I12" s="59" t="str">
        <f>BaseDeCalcul!G14</f>
        <v>NT</v>
      </c>
      <c r="J12" s="59" t="str">
        <f>BaseDeCalcul!H14</f>
        <v>NT</v>
      </c>
      <c r="K12" s="59" t="str">
        <f>BaseDeCalcul!I14</f>
        <v>NT</v>
      </c>
      <c r="L12" s="59" t="str">
        <f>BaseDeCalcul!J14</f>
        <v>NT</v>
      </c>
      <c r="M12" s="59" t="str">
        <f>BaseDeCalcul!K14</f>
        <v>NT</v>
      </c>
      <c r="N12" s="59" t="str">
        <f>BaseDeCalcul!L14</f>
        <v>NT</v>
      </c>
      <c r="O12" s="59" t="str">
        <f>BaseDeCalcul!M14</f>
        <v>NT</v>
      </c>
      <c r="P12" s="59" t="str">
        <f>BaseDeCalcul!N14</f>
        <v>NT</v>
      </c>
      <c r="Q12" s="59" t="str">
        <f>BaseDeCalcul!O14</f>
        <v>NT</v>
      </c>
      <c r="R12" s="59" t="str">
        <f>BaseDeCalcul!P14</f>
        <v>NT</v>
      </c>
      <c r="S12" s="59" t="str">
        <f>BaseDeCalcul!Q14</f>
        <v>NT</v>
      </c>
      <c r="T12" s="59" t="str">
        <f>BaseDeCalcul!R14</f>
        <v>NT</v>
      </c>
      <c r="U12" s="59" t="str">
        <f>BaseDeCalcul!S14</f>
        <v>NT</v>
      </c>
      <c r="V12" s="59" t="str">
        <f>BaseDeCalcul!T14</f>
        <v>NT</v>
      </c>
      <c r="W12" s="59" t="str">
        <f>BaseDeCalcul!U14</f>
        <v>NT</v>
      </c>
      <c r="X12" s="59" t="str">
        <f>BaseDeCalcul!V14</f>
        <v>NT</v>
      </c>
      <c r="Y12" s="59" t="str">
        <f>BaseDeCalcul!W14</f>
        <v>NT</v>
      </c>
      <c r="Z12" s="60" t="str">
        <f>BaseDeCalcul!Y14</f>
        <v>NT</v>
      </c>
    </row>
    <row r="13" spans="1:26" ht="21">
      <c r="A13">
        <v>1</v>
      </c>
      <c r="B13" s="58" t="str">
        <f>Critères!A11</f>
        <v>Eléments graphiques</v>
      </c>
      <c r="C13" s="61" t="str">
        <f>Critères!B11</f>
        <v>1.9</v>
      </c>
      <c r="D13" s="61" t="str">
        <f>Critères!C11</f>
        <v>AA</v>
      </c>
      <c r="E13" s="63" t="str">
        <f>Critères!D11</f>
        <v>Chaque élément graphique légendé est-il correctement restitué par les technologies d’assistance ?</v>
      </c>
      <c r="F13" s="59" t="str">
        <f>BaseDeCalcul!D15</f>
        <v>NT</v>
      </c>
      <c r="G13" s="59" t="str">
        <f>BaseDeCalcul!E15</f>
        <v>NT</v>
      </c>
      <c r="H13" s="59" t="str">
        <f>BaseDeCalcul!F15</f>
        <v>NT</v>
      </c>
      <c r="I13" s="59" t="str">
        <f>BaseDeCalcul!G15</f>
        <v>NT</v>
      </c>
      <c r="J13" s="59" t="str">
        <f>BaseDeCalcul!H15</f>
        <v>NT</v>
      </c>
      <c r="K13" s="59" t="str">
        <f>BaseDeCalcul!I15</f>
        <v>NT</v>
      </c>
      <c r="L13" s="59" t="str">
        <f>BaseDeCalcul!J15</f>
        <v>NT</v>
      </c>
      <c r="M13" s="59" t="str">
        <f>BaseDeCalcul!K15</f>
        <v>NT</v>
      </c>
      <c r="N13" s="59" t="str">
        <f>BaseDeCalcul!L15</f>
        <v>NT</v>
      </c>
      <c r="O13" s="59" t="str">
        <f>BaseDeCalcul!M15</f>
        <v>NT</v>
      </c>
      <c r="P13" s="59" t="str">
        <f>BaseDeCalcul!N15</f>
        <v>NT</v>
      </c>
      <c r="Q13" s="59" t="str">
        <f>BaseDeCalcul!O15</f>
        <v>NT</v>
      </c>
      <c r="R13" s="59" t="str">
        <f>BaseDeCalcul!P15</f>
        <v>NT</v>
      </c>
      <c r="S13" s="59" t="str">
        <f>BaseDeCalcul!Q15</f>
        <v>NT</v>
      </c>
      <c r="T13" s="59" t="str">
        <f>BaseDeCalcul!R15</f>
        <v>NT</v>
      </c>
      <c r="U13" s="59" t="str">
        <f>BaseDeCalcul!S15</f>
        <v>NT</v>
      </c>
      <c r="V13" s="59" t="str">
        <f>BaseDeCalcul!T15</f>
        <v>NT</v>
      </c>
      <c r="W13" s="59" t="str">
        <f>BaseDeCalcul!U15</f>
        <v>NT</v>
      </c>
      <c r="X13" s="59" t="str">
        <f>BaseDeCalcul!V15</f>
        <v>NT</v>
      </c>
      <c r="Y13" s="59" t="str">
        <f>BaseDeCalcul!W15</f>
        <v>NT</v>
      </c>
      <c r="Z13" s="60" t="str">
        <f>BaseDeCalcul!Y15</f>
        <v>NT</v>
      </c>
    </row>
    <row r="14" spans="1:26" ht="21">
      <c r="A14">
        <v>1</v>
      </c>
      <c r="B14" s="58" t="str">
        <f>Critères!A12</f>
        <v>Couleurs</v>
      </c>
      <c r="C14" s="61" t="str">
        <f>Critères!B12</f>
        <v>2.1</v>
      </c>
      <c r="D14" s="61" t="str">
        <f>Critères!C12</f>
        <v>A</v>
      </c>
      <c r="E14" s="63" t="str">
        <f>Critères!D12</f>
        <v>Dans chaque écran, l’information ne doit pas être donnée uniquement par la couleur. Cette règle est-elle respectée ?</v>
      </c>
      <c r="F14" s="59" t="str">
        <f>BaseDeCalcul!D16</f>
        <v>NT</v>
      </c>
      <c r="G14" s="59" t="str">
        <f>BaseDeCalcul!E16</f>
        <v>NT</v>
      </c>
      <c r="H14" s="59" t="str">
        <f>BaseDeCalcul!F16</f>
        <v>NT</v>
      </c>
      <c r="I14" s="59" t="str">
        <f>BaseDeCalcul!G16</f>
        <v>NT</v>
      </c>
      <c r="J14" s="59" t="str">
        <f>BaseDeCalcul!H16</f>
        <v>NT</v>
      </c>
      <c r="K14" s="59" t="str">
        <f>BaseDeCalcul!I16</f>
        <v>NT</v>
      </c>
      <c r="L14" s="59" t="str">
        <f>BaseDeCalcul!J16</f>
        <v>NT</v>
      </c>
      <c r="M14" s="59" t="str">
        <f>BaseDeCalcul!K16</f>
        <v>NT</v>
      </c>
      <c r="N14" s="59" t="str">
        <f>BaseDeCalcul!L16</f>
        <v>NT</v>
      </c>
      <c r="O14" s="59" t="str">
        <f>BaseDeCalcul!M16</f>
        <v>NT</v>
      </c>
      <c r="P14" s="59" t="str">
        <f>BaseDeCalcul!N16</f>
        <v>NT</v>
      </c>
      <c r="Q14" s="59" t="str">
        <f>BaseDeCalcul!O16</f>
        <v>NT</v>
      </c>
      <c r="R14" s="59" t="str">
        <f>BaseDeCalcul!P16</f>
        <v>NT</v>
      </c>
      <c r="S14" s="59" t="str">
        <f>BaseDeCalcul!Q16</f>
        <v>NT</v>
      </c>
      <c r="T14" s="59" t="str">
        <f>BaseDeCalcul!R16</f>
        <v>NT</v>
      </c>
      <c r="U14" s="59" t="str">
        <f>BaseDeCalcul!S16</f>
        <v>NT</v>
      </c>
      <c r="V14" s="59" t="str">
        <f>BaseDeCalcul!T16</f>
        <v>NT</v>
      </c>
      <c r="W14" s="59" t="str">
        <f>BaseDeCalcul!U16</f>
        <v>NT</v>
      </c>
      <c r="X14" s="59" t="str">
        <f>BaseDeCalcul!V16</f>
        <v>NT</v>
      </c>
      <c r="Y14" s="59" t="str">
        <f>BaseDeCalcul!W16</f>
        <v>NT</v>
      </c>
      <c r="Z14" s="60" t="str">
        <f>BaseDeCalcul!Y16</f>
        <v>NT</v>
      </c>
    </row>
    <row r="15" spans="1:26" ht="21">
      <c r="A15">
        <v>1</v>
      </c>
      <c r="B15" s="58" t="str">
        <f>Critères!A13</f>
        <v>Couleurs</v>
      </c>
      <c r="C15" s="61" t="str">
        <f>Critères!B13</f>
        <v>2.2</v>
      </c>
      <c r="D15" s="61" t="str">
        <f>Critères!C13</f>
        <v>AA</v>
      </c>
      <c r="E15" s="63" t="str">
        <f>Critères!D13</f>
        <v>Dans chaque écran, le contraste entre la couleur du texte et la couleur de son arrière-plan est-il suffisamment élevé (hors cas particuliers) ?</v>
      </c>
      <c r="F15" s="59" t="str">
        <f>BaseDeCalcul!D17</f>
        <v>NT</v>
      </c>
      <c r="G15" s="59" t="str">
        <f>BaseDeCalcul!E17</f>
        <v>NT</v>
      </c>
      <c r="H15" s="59" t="str">
        <f>BaseDeCalcul!F17</f>
        <v>NT</v>
      </c>
      <c r="I15" s="59" t="str">
        <f>BaseDeCalcul!G17</f>
        <v>NT</v>
      </c>
      <c r="J15" s="59" t="str">
        <f>BaseDeCalcul!H17</f>
        <v>NT</v>
      </c>
      <c r="K15" s="59" t="str">
        <f>BaseDeCalcul!I17</f>
        <v>NT</v>
      </c>
      <c r="L15" s="59" t="str">
        <f>BaseDeCalcul!J17</f>
        <v>NT</v>
      </c>
      <c r="M15" s="59" t="str">
        <f>BaseDeCalcul!K17</f>
        <v>NT</v>
      </c>
      <c r="N15" s="59" t="str">
        <f>BaseDeCalcul!L17</f>
        <v>NT</v>
      </c>
      <c r="O15" s="59" t="str">
        <f>BaseDeCalcul!M17</f>
        <v>NT</v>
      </c>
      <c r="P15" s="59" t="str">
        <f>BaseDeCalcul!N17</f>
        <v>NT</v>
      </c>
      <c r="Q15" s="59" t="str">
        <f>BaseDeCalcul!O17</f>
        <v>NT</v>
      </c>
      <c r="R15" s="59" t="str">
        <f>BaseDeCalcul!P17</f>
        <v>NT</v>
      </c>
      <c r="S15" s="59" t="str">
        <f>BaseDeCalcul!Q17</f>
        <v>NT</v>
      </c>
      <c r="T15" s="59" t="str">
        <f>BaseDeCalcul!R17</f>
        <v>NT</v>
      </c>
      <c r="U15" s="59" t="str">
        <f>BaseDeCalcul!S17</f>
        <v>NT</v>
      </c>
      <c r="V15" s="59" t="str">
        <f>BaseDeCalcul!T17</f>
        <v>NT</v>
      </c>
      <c r="W15" s="59" t="str">
        <f>BaseDeCalcul!U17</f>
        <v>NT</v>
      </c>
      <c r="X15" s="59" t="str">
        <f>BaseDeCalcul!V17</f>
        <v>NT</v>
      </c>
      <c r="Y15" s="59" t="str">
        <f>BaseDeCalcul!W17</f>
        <v>NT</v>
      </c>
      <c r="Z15" s="60" t="str">
        <f>BaseDeCalcul!Y17</f>
        <v>NT</v>
      </c>
    </row>
    <row r="16" spans="1:26" ht="31.5">
      <c r="A16">
        <v>2</v>
      </c>
      <c r="B16" s="58" t="str">
        <f>Critères!A14</f>
        <v>Couleurs</v>
      </c>
      <c r="C16" s="61" t="str">
        <f>Critères!B14</f>
        <v>2.3</v>
      </c>
      <c r="D16" s="61" t="str">
        <f>Critères!C14</f>
        <v>AA</v>
      </c>
      <c r="E16" s="63" t="str">
        <f>Critères!D14</f>
        <v>Dans chaque écran, les couleurs utilisées dans les composants d’interface et les éléments graphiques porteurs d’informations sont-elles suffisamment contrastées (hors cas particuliers) ?</v>
      </c>
      <c r="F16" s="59" t="str">
        <f>BaseDeCalcul!D18</f>
        <v>NT</v>
      </c>
      <c r="G16" s="59" t="str">
        <f>BaseDeCalcul!E18</f>
        <v>NT</v>
      </c>
      <c r="H16" s="59" t="str">
        <f>BaseDeCalcul!F18</f>
        <v>NT</v>
      </c>
      <c r="I16" s="59" t="str">
        <f>BaseDeCalcul!G18</f>
        <v>NT</v>
      </c>
      <c r="J16" s="59" t="str">
        <f>BaseDeCalcul!H18</f>
        <v>NT</v>
      </c>
      <c r="K16" s="59" t="str">
        <f>BaseDeCalcul!I18</f>
        <v>NT</v>
      </c>
      <c r="L16" s="59" t="str">
        <f>BaseDeCalcul!J18</f>
        <v>NT</v>
      </c>
      <c r="M16" s="59" t="str">
        <f>BaseDeCalcul!K18</f>
        <v>NT</v>
      </c>
      <c r="N16" s="59" t="str">
        <f>BaseDeCalcul!L18</f>
        <v>NT</v>
      </c>
      <c r="O16" s="59" t="str">
        <f>BaseDeCalcul!M18</f>
        <v>NT</v>
      </c>
      <c r="P16" s="59" t="str">
        <f>BaseDeCalcul!N18</f>
        <v>NT</v>
      </c>
      <c r="Q16" s="59" t="str">
        <f>BaseDeCalcul!O18</f>
        <v>NT</v>
      </c>
      <c r="R16" s="59" t="str">
        <f>BaseDeCalcul!P18</f>
        <v>NT</v>
      </c>
      <c r="S16" s="59" t="str">
        <f>BaseDeCalcul!Q18</f>
        <v>NT</v>
      </c>
      <c r="T16" s="59" t="str">
        <f>BaseDeCalcul!R18</f>
        <v>NT</v>
      </c>
      <c r="U16" s="59" t="str">
        <f>BaseDeCalcul!S18</f>
        <v>NT</v>
      </c>
      <c r="V16" s="59" t="str">
        <f>BaseDeCalcul!T18</f>
        <v>NT</v>
      </c>
      <c r="W16" s="59" t="str">
        <f>BaseDeCalcul!U18</f>
        <v>NT</v>
      </c>
      <c r="X16" s="59" t="str">
        <f>BaseDeCalcul!V18</f>
        <v>NT</v>
      </c>
      <c r="Y16" s="59" t="str">
        <f>BaseDeCalcul!W18</f>
        <v>NT</v>
      </c>
      <c r="Z16" s="60" t="str">
        <f>BaseDeCalcul!Y18</f>
        <v>NT</v>
      </c>
    </row>
    <row r="17" spans="1:26" ht="31.5">
      <c r="A17">
        <v>2</v>
      </c>
      <c r="B17" s="58" t="str">
        <f>Critères!A15</f>
        <v>Couleurs</v>
      </c>
      <c r="C17" s="61" t="str">
        <f>Critères!B15</f>
        <v>2.4</v>
      </c>
      <c r="D17" s="61" t="str">
        <f>Critères!C15</f>
        <v>AA</v>
      </c>
      <c r="E17" s="63" t="str">
        <f>Critères!D15</f>
        <v>Le rapport de contraste de chaque mécanisme de remplacement qui permet d’afficher l’écran avec un rapport de contraste conforme est-il suffisamment élevé ?</v>
      </c>
      <c r="F17" s="59" t="str">
        <f>BaseDeCalcul!D19</f>
        <v>NT</v>
      </c>
      <c r="G17" s="59" t="str">
        <f>BaseDeCalcul!E19</f>
        <v>NT</v>
      </c>
      <c r="H17" s="59" t="str">
        <f>BaseDeCalcul!F19</f>
        <v>NT</v>
      </c>
      <c r="I17" s="59" t="str">
        <f>BaseDeCalcul!G19</f>
        <v>NT</v>
      </c>
      <c r="J17" s="59" t="str">
        <f>BaseDeCalcul!H19</f>
        <v>NT</v>
      </c>
      <c r="K17" s="59" t="str">
        <f>BaseDeCalcul!I19</f>
        <v>NT</v>
      </c>
      <c r="L17" s="59" t="str">
        <f>BaseDeCalcul!J19</f>
        <v>NT</v>
      </c>
      <c r="M17" s="59" t="str">
        <f>BaseDeCalcul!K19</f>
        <v>NT</v>
      </c>
      <c r="N17" s="59" t="str">
        <f>BaseDeCalcul!L19</f>
        <v>NT</v>
      </c>
      <c r="O17" s="59" t="str">
        <f>BaseDeCalcul!M19</f>
        <v>NT</v>
      </c>
      <c r="P17" s="59" t="str">
        <f>BaseDeCalcul!N19</f>
        <v>NT</v>
      </c>
      <c r="Q17" s="59" t="str">
        <f>BaseDeCalcul!O19</f>
        <v>NT</v>
      </c>
      <c r="R17" s="59" t="str">
        <f>BaseDeCalcul!P19</f>
        <v>NT</v>
      </c>
      <c r="S17" s="59" t="str">
        <f>BaseDeCalcul!Q19</f>
        <v>NT</v>
      </c>
      <c r="T17" s="59" t="str">
        <f>BaseDeCalcul!R19</f>
        <v>NT</v>
      </c>
      <c r="U17" s="59" t="str">
        <f>BaseDeCalcul!S19</f>
        <v>NT</v>
      </c>
      <c r="V17" s="59" t="str">
        <f>BaseDeCalcul!T19</f>
        <v>NT</v>
      </c>
      <c r="W17" s="59" t="str">
        <f>BaseDeCalcul!U19</f>
        <v>NT</v>
      </c>
      <c r="X17" s="59" t="str">
        <f>BaseDeCalcul!V19</f>
        <v>NT</v>
      </c>
      <c r="Y17" s="59" t="str">
        <f>BaseDeCalcul!W19</f>
        <v>NT</v>
      </c>
      <c r="Z17" s="60" t="str">
        <f>BaseDeCalcul!Y19</f>
        <v>NT</v>
      </c>
    </row>
    <row r="18" spans="1:26" ht="31.5">
      <c r="A18">
        <v>3</v>
      </c>
      <c r="B18" s="58" t="str">
        <f>Critères!A16</f>
        <v>Multimédia</v>
      </c>
      <c r="C18" s="61" t="str">
        <f>Critères!B16</f>
        <v>3.1</v>
      </c>
      <c r="D18" s="61" t="str">
        <f>Critères!C16</f>
        <v>A</v>
      </c>
      <c r="E18" s="63" t="str">
        <f>Critères!D16</f>
        <v>Chaque média temporel pré-enregistré seulement audio a-t-il, si nécessaire, une transcription textuelle adjacente clairement identifiable (hors cas particuliers) ?</v>
      </c>
      <c r="F18" s="59" t="str">
        <f>BaseDeCalcul!D20</f>
        <v>NT</v>
      </c>
      <c r="G18" s="59" t="str">
        <f>BaseDeCalcul!E20</f>
        <v>NT</v>
      </c>
      <c r="H18" s="59" t="str">
        <f>BaseDeCalcul!F20</f>
        <v>NT</v>
      </c>
      <c r="I18" s="59" t="str">
        <f>BaseDeCalcul!G20</f>
        <v>NT</v>
      </c>
      <c r="J18" s="59" t="str">
        <f>BaseDeCalcul!H20</f>
        <v>NT</v>
      </c>
      <c r="K18" s="59" t="str">
        <f>BaseDeCalcul!I20</f>
        <v>NT</v>
      </c>
      <c r="L18" s="59" t="str">
        <f>BaseDeCalcul!J20</f>
        <v>NT</v>
      </c>
      <c r="M18" s="59" t="str">
        <f>BaseDeCalcul!K20</f>
        <v>NT</v>
      </c>
      <c r="N18" s="59" t="str">
        <f>BaseDeCalcul!L20</f>
        <v>NT</v>
      </c>
      <c r="O18" s="59" t="str">
        <f>BaseDeCalcul!M20</f>
        <v>NT</v>
      </c>
      <c r="P18" s="59" t="str">
        <f>BaseDeCalcul!N20</f>
        <v>NT</v>
      </c>
      <c r="Q18" s="59" t="str">
        <f>BaseDeCalcul!O20</f>
        <v>NT</v>
      </c>
      <c r="R18" s="59" t="str">
        <f>BaseDeCalcul!P20</f>
        <v>NT</v>
      </c>
      <c r="S18" s="59" t="str">
        <f>BaseDeCalcul!Q20</f>
        <v>NT</v>
      </c>
      <c r="T18" s="59" t="str">
        <f>BaseDeCalcul!R20</f>
        <v>NT</v>
      </c>
      <c r="U18" s="59" t="str">
        <f>BaseDeCalcul!S20</f>
        <v>NT</v>
      </c>
      <c r="V18" s="59" t="str">
        <f>BaseDeCalcul!T20</f>
        <v>NT</v>
      </c>
      <c r="W18" s="59" t="str">
        <f>BaseDeCalcul!U20</f>
        <v>NT</v>
      </c>
      <c r="X18" s="59" t="str">
        <f>BaseDeCalcul!V20</f>
        <v>NT</v>
      </c>
      <c r="Y18" s="59" t="str">
        <f>BaseDeCalcul!W20</f>
        <v>NT</v>
      </c>
      <c r="Z18" s="60" t="str">
        <f>BaseDeCalcul!Y20</f>
        <v>NT</v>
      </c>
    </row>
    <row r="19" spans="1:26" ht="21">
      <c r="A19">
        <v>3</v>
      </c>
      <c r="B19" s="58" t="str">
        <f>Critères!A17</f>
        <v>Multimédia</v>
      </c>
      <c r="C19" s="61" t="str">
        <f>Critères!B17</f>
        <v>3.2</v>
      </c>
      <c r="D19" s="61" t="str">
        <f>Critères!C17</f>
        <v>A</v>
      </c>
      <c r="E19" s="63" t="str">
        <f>Critères!D17</f>
        <v>Pour chaque média temporel pré-enregistré seulement audio ayant une transcription textuelle, celle-ci est-elle pertinente (hors cas particuliers) ?</v>
      </c>
      <c r="F19" s="59" t="str">
        <f>BaseDeCalcul!D21</f>
        <v>NT</v>
      </c>
      <c r="G19" s="59" t="str">
        <f>BaseDeCalcul!E21</f>
        <v>NT</v>
      </c>
      <c r="H19" s="59" t="str">
        <f>BaseDeCalcul!F21</f>
        <v>NT</v>
      </c>
      <c r="I19" s="59" t="str">
        <f>BaseDeCalcul!G21</f>
        <v>NT</v>
      </c>
      <c r="J19" s="59" t="str">
        <f>BaseDeCalcul!H21</f>
        <v>NT</v>
      </c>
      <c r="K19" s="59" t="str">
        <f>BaseDeCalcul!I21</f>
        <v>NT</v>
      </c>
      <c r="L19" s="59" t="str">
        <f>BaseDeCalcul!J21</f>
        <v>NT</v>
      </c>
      <c r="M19" s="59" t="str">
        <f>BaseDeCalcul!K21</f>
        <v>NT</v>
      </c>
      <c r="N19" s="59" t="str">
        <f>BaseDeCalcul!L21</f>
        <v>NT</v>
      </c>
      <c r="O19" s="59" t="str">
        <f>BaseDeCalcul!M21</f>
        <v>NT</v>
      </c>
      <c r="P19" s="59" t="str">
        <f>BaseDeCalcul!N21</f>
        <v>NT</v>
      </c>
      <c r="Q19" s="59" t="str">
        <f>BaseDeCalcul!O21</f>
        <v>NT</v>
      </c>
      <c r="R19" s="59" t="str">
        <f>BaseDeCalcul!P21</f>
        <v>NT</v>
      </c>
      <c r="S19" s="59" t="str">
        <f>BaseDeCalcul!Q21</f>
        <v>NT</v>
      </c>
      <c r="T19" s="59" t="str">
        <f>BaseDeCalcul!R21</f>
        <v>NT</v>
      </c>
      <c r="U19" s="59" t="str">
        <f>BaseDeCalcul!S21</f>
        <v>NT</v>
      </c>
      <c r="V19" s="59" t="str">
        <f>BaseDeCalcul!T21</f>
        <v>NT</v>
      </c>
      <c r="W19" s="59" t="str">
        <f>BaseDeCalcul!U21</f>
        <v>NT</v>
      </c>
      <c r="X19" s="59" t="str">
        <f>BaseDeCalcul!V21</f>
        <v>NT</v>
      </c>
      <c r="Y19" s="59" t="str">
        <f>BaseDeCalcul!W21</f>
        <v>NT</v>
      </c>
      <c r="Z19" s="60" t="str">
        <f>BaseDeCalcul!Y21</f>
        <v>NT</v>
      </c>
    </row>
    <row r="20" spans="1:26" ht="21">
      <c r="A20">
        <v>3</v>
      </c>
      <c r="B20" s="58" t="str">
        <f>Critères!A18</f>
        <v>Multimédia</v>
      </c>
      <c r="C20" s="61" t="str">
        <f>Critères!B18</f>
        <v>3.3</v>
      </c>
      <c r="D20" s="61" t="str">
        <f>Critères!C18</f>
        <v>A</v>
      </c>
      <c r="E20" s="63" t="str">
        <f>Critères!D18</f>
        <v>Chaque média temporel pré-enregistré seulement vidéo a-t-il, si nécessaire, une alternative (hors cas particuliers) ?</v>
      </c>
      <c r="F20" s="59" t="str">
        <f>BaseDeCalcul!D22</f>
        <v>NT</v>
      </c>
      <c r="G20" s="59" t="str">
        <f>BaseDeCalcul!E22</f>
        <v>NT</v>
      </c>
      <c r="H20" s="59" t="str">
        <f>BaseDeCalcul!F22</f>
        <v>NT</v>
      </c>
      <c r="I20" s="59" t="str">
        <f>BaseDeCalcul!G22</f>
        <v>NT</v>
      </c>
      <c r="J20" s="59" t="str">
        <f>BaseDeCalcul!H22</f>
        <v>NT</v>
      </c>
      <c r="K20" s="59" t="str">
        <f>BaseDeCalcul!I22</f>
        <v>NT</v>
      </c>
      <c r="L20" s="59" t="str">
        <f>BaseDeCalcul!J22</f>
        <v>NT</v>
      </c>
      <c r="M20" s="59" t="str">
        <f>BaseDeCalcul!K22</f>
        <v>NT</v>
      </c>
      <c r="N20" s="59" t="str">
        <f>BaseDeCalcul!L22</f>
        <v>NT</v>
      </c>
      <c r="O20" s="59" t="str">
        <f>BaseDeCalcul!M22</f>
        <v>NT</v>
      </c>
      <c r="P20" s="59" t="str">
        <f>BaseDeCalcul!N22</f>
        <v>NT</v>
      </c>
      <c r="Q20" s="59" t="str">
        <f>BaseDeCalcul!O22</f>
        <v>NT</v>
      </c>
      <c r="R20" s="59" t="str">
        <f>BaseDeCalcul!P22</f>
        <v>NT</v>
      </c>
      <c r="S20" s="59" t="str">
        <f>BaseDeCalcul!Q22</f>
        <v>NT</v>
      </c>
      <c r="T20" s="59" t="str">
        <f>BaseDeCalcul!R22</f>
        <v>NT</v>
      </c>
      <c r="U20" s="59" t="str">
        <f>BaseDeCalcul!S22</f>
        <v>NT</v>
      </c>
      <c r="V20" s="59" t="str">
        <f>BaseDeCalcul!T22</f>
        <v>NT</v>
      </c>
      <c r="W20" s="59" t="str">
        <f>BaseDeCalcul!U22</f>
        <v>NT</v>
      </c>
      <c r="X20" s="59" t="str">
        <f>BaseDeCalcul!V22</f>
        <v>NT</v>
      </c>
      <c r="Y20" s="59" t="str">
        <f>BaseDeCalcul!W22</f>
        <v>NT</v>
      </c>
      <c r="Z20" s="60" t="str">
        <f>BaseDeCalcul!Y22</f>
        <v>NT</v>
      </c>
    </row>
    <row r="21" spans="1:26" ht="21">
      <c r="A21">
        <v>3</v>
      </c>
      <c r="B21" s="58" t="str">
        <f>Critères!A19</f>
        <v>Multimédia</v>
      </c>
      <c r="C21" s="61" t="str">
        <f>Critères!B19</f>
        <v>3.4</v>
      </c>
      <c r="D21" s="61" t="str">
        <f>Critères!C19</f>
        <v>A</v>
      </c>
      <c r="E21" s="63" t="str">
        <f>Critères!D19</f>
        <v>Pour chaque média temporel pré-enregistré seulement vidéo ayant une alternative, celle-ci est-elle pertinente (hors cas particuliers) ?</v>
      </c>
      <c r="F21" s="59" t="str">
        <f>BaseDeCalcul!D23</f>
        <v>NT</v>
      </c>
      <c r="G21" s="59" t="str">
        <f>BaseDeCalcul!E23</f>
        <v>NT</v>
      </c>
      <c r="H21" s="59" t="str">
        <f>BaseDeCalcul!F23</f>
        <v>NT</v>
      </c>
      <c r="I21" s="59" t="str">
        <f>BaseDeCalcul!G23</f>
        <v>NT</v>
      </c>
      <c r="J21" s="59" t="str">
        <f>BaseDeCalcul!H23</f>
        <v>NT</v>
      </c>
      <c r="K21" s="59" t="str">
        <f>BaseDeCalcul!I23</f>
        <v>NT</v>
      </c>
      <c r="L21" s="59" t="str">
        <f>BaseDeCalcul!J23</f>
        <v>NT</v>
      </c>
      <c r="M21" s="59" t="str">
        <f>BaseDeCalcul!K23</f>
        <v>NT</v>
      </c>
      <c r="N21" s="59" t="str">
        <f>BaseDeCalcul!L23</f>
        <v>NT</v>
      </c>
      <c r="O21" s="59" t="str">
        <f>BaseDeCalcul!M23</f>
        <v>NT</v>
      </c>
      <c r="P21" s="59" t="str">
        <f>BaseDeCalcul!N23</f>
        <v>NT</v>
      </c>
      <c r="Q21" s="59" t="str">
        <f>BaseDeCalcul!O23</f>
        <v>NT</v>
      </c>
      <c r="R21" s="59" t="str">
        <f>BaseDeCalcul!P23</f>
        <v>NT</v>
      </c>
      <c r="S21" s="59" t="str">
        <f>BaseDeCalcul!Q23</f>
        <v>NT</v>
      </c>
      <c r="T21" s="59" t="str">
        <f>BaseDeCalcul!R23</f>
        <v>NT</v>
      </c>
      <c r="U21" s="59" t="str">
        <f>BaseDeCalcul!S23</f>
        <v>NT</v>
      </c>
      <c r="V21" s="59" t="str">
        <f>BaseDeCalcul!T23</f>
        <v>NT</v>
      </c>
      <c r="W21" s="59" t="str">
        <f>BaseDeCalcul!U23</f>
        <v>NT</v>
      </c>
      <c r="X21" s="59" t="str">
        <f>BaseDeCalcul!V23</f>
        <v>NT</v>
      </c>
      <c r="Y21" s="59" t="str">
        <f>BaseDeCalcul!W23</f>
        <v>NT</v>
      </c>
      <c r="Z21" s="60" t="str">
        <f>BaseDeCalcul!Y23</f>
        <v>NT</v>
      </c>
    </row>
    <row r="22" spans="1:26" ht="21">
      <c r="A22">
        <v>4</v>
      </c>
      <c r="B22" s="58" t="str">
        <f>Critères!A20</f>
        <v>Multimédia</v>
      </c>
      <c r="C22" s="61" t="str">
        <f>Critères!B20</f>
        <v>3.5</v>
      </c>
      <c r="D22" s="61" t="str">
        <f>Critères!C20</f>
        <v>A</v>
      </c>
      <c r="E22" s="63" t="str">
        <f>Critères!D20</f>
        <v>Chaque média temporel synchronisé pré-enregistré a-t-il, si nécessaire, une alternative (hors cas particuliers) ?</v>
      </c>
      <c r="F22" s="59" t="str">
        <f>BaseDeCalcul!D24</f>
        <v>NT</v>
      </c>
      <c r="G22" s="59" t="str">
        <f>BaseDeCalcul!E24</f>
        <v>NT</v>
      </c>
      <c r="H22" s="59" t="str">
        <f>BaseDeCalcul!F24</f>
        <v>NT</v>
      </c>
      <c r="I22" s="59" t="str">
        <f>BaseDeCalcul!G24</f>
        <v>NT</v>
      </c>
      <c r="J22" s="59" t="str">
        <f>BaseDeCalcul!H24</f>
        <v>NT</v>
      </c>
      <c r="K22" s="59" t="str">
        <f>BaseDeCalcul!I24</f>
        <v>NT</v>
      </c>
      <c r="L22" s="59" t="str">
        <f>BaseDeCalcul!J24</f>
        <v>NT</v>
      </c>
      <c r="M22" s="59" t="str">
        <f>BaseDeCalcul!K24</f>
        <v>NT</v>
      </c>
      <c r="N22" s="59" t="str">
        <f>BaseDeCalcul!L24</f>
        <v>NT</v>
      </c>
      <c r="O22" s="59" t="str">
        <f>BaseDeCalcul!M24</f>
        <v>NT</v>
      </c>
      <c r="P22" s="59" t="str">
        <f>BaseDeCalcul!N24</f>
        <v>NT</v>
      </c>
      <c r="Q22" s="59" t="str">
        <f>BaseDeCalcul!O24</f>
        <v>NT</v>
      </c>
      <c r="R22" s="59" t="str">
        <f>BaseDeCalcul!P24</f>
        <v>NT</v>
      </c>
      <c r="S22" s="59" t="str">
        <f>BaseDeCalcul!Q24</f>
        <v>NT</v>
      </c>
      <c r="T22" s="59" t="str">
        <f>BaseDeCalcul!R24</f>
        <v>NT</v>
      </c>
      <c r="U22" s="59" t="str">
        <f>BaseDeCalcul!S24</f>
        <v>NT</v>
      </c>
      <c r="V22" s="59" t="str">
        <f>BaseDeCalcul!T24</f>
        <v>NT</v>
      </c>
      <c r="W22" s="59" t="str">
        <f>BaseDeCalcul!U24</f>
        <v>NT</v>
      </c>
      <c r="X22" s="59" t="str">
        <f>BaseDeCalcul!V24</f>
        <v>NT</v>
      </c>
      <c r="Y22" s="59" t="str">
        <f>BaseDeCalcul!W24</f>
        <v>NT</v>
      </c>
      <c r="Z22" s="60" t="str">
        <f>BaseDeCalcul!Y24</f>
        <v>NT</v>
      </c>
    </row>
    <row r="23" spans="1:26" ht="21">
      <c r="A23">
        <v>4</v>
      </c>
      <c r="B23" s="58" t="str">
        <f>Critères!A21</f>
        <v>Multimédia</v>
      </c>
      <c r="C23" s="61" t="str">
        <f>Critères!B21</f>
        <v>3.6</v>
      </c>
      <c r="D23" s="61" t="str">
        <f>Critères!C21</f>
        <v>A</v>
      </c>
      <c r="E23" s="63" t="str">
        <f>Critères!D21</f>
        <v>Pour chaque média temporel synchronisé pré-enregistré ayant une alternative, celle-ci est-elle pertinente (hors cas particuliers) ?</v>
      </c>
      <c r="F23" s="59" t="str">
        <f>BaseDeCalcul!D25</f>
        <v>NT</v>
      </c>
      <c r="G23" s="59" t="str">
        <f>BaseDeCalcul!E25</f>
        <v>NT</v>
      </c>
      <c r="H23" s="59" t="str">
        <f>BaseDeCalcul!F25</f>
        <v>NT</v>
      </c>
      <c r="I23" s="59" t="str">
        <f>BaseDeCalcul!G25</f>
        <v>NT</v>
      </c>
      <c r="J23" s="59" t="str">
        <f>BaseDeCalcul!H25</f>
        <v>NT</v>
      </c>
      <c r="K23" s="59" t="str">
        <f>BaseDeCalcul!I25</f>
        <v>NT</v>
      </c>
      <c r="L23" s="59" t="str">
        <f>BaseDeCalcul!J25</f>
        <v>NT</v>
      </c>
      <c r="M23" s="59" t="str">
        <f>BaseDeCalcul!K25</f>
        <v>NT</v>
      </c>
      <c r="N23" s="59" t="str">
        <f>BaseDeCalcul!L25</f>
        <v>NT</v>
      </c>
      <c r="O23" s="59" t="str">
        <f>BaseDeCalcul!M25</f>
        <v>NT</v>
      </c>
      <c r="P23" s="59" t="str">
        <f>BaseDeCalcul!N25</f>
        <v>NT</v>
      </c>
      <c r="Q23" s="59" t="str">
        <f>BaseDeCalcul!O25</f>
        <v>NT</v>
      </c>
      <c r="R23" s="59" t="str">
        <f>BaseDeCalcul!P25</f>
        <v>NT</v>
      </c>
      <c r="S23" s="59" t="str">
        <f>BaseDeCalcul!Q25</f>
        <v>NT</v>
      </c>
      <c r="T23" s="59" t="str">
        <f>BaseDeCalcul!R25</f>
        <v>NT</v>
      </c>
      <c r="U23" s="59" t="str">
        <f>BaseDeCalcul!S25</f>
        <v>NT</v>
      </c>
      <c r="V23" s="59" t="str">
        <f>BaseDeCalcul!T25</f>
        <v>NT</v>
      </c>
      <c r="W23" s="59" t="str">
        <f>BaseDeCalcul!U25</f>
        <v>NT</v>
      </c>
      <c r="X23" s="59" t="str">
        <f>BaseDeCalcul!V25</f>
        <v>NT</v>
      </c>
      <c r="Y23" s="59" t="str">
        <f>BaseDeCalcul!W25</f>
        <v>NT</v>
      </c>
      <c r="Z23" s="60" t="str">
        <f>BaseDeCalcul!Y25</f>
        <v>NT</v>
      </c>
    </row>
    <row r="24" spans="1:26" ht="21">
      <c r="A24">
        <v>4</v>
      </c>
      <c r="B24" s="58" t="str">
        <f>Critères!A22</f>
        <v>Multimédia</v>
      </c>
      <c r="C24" s="61" t="str">
        <f>Critères!B22</f>
        <v>3.7</v>
      </c>
      <c r="D24" s="61" t="str">
        <f>Critères!C22</f>
        <v>A</v>
      </c>
      <c r="E24" s="63" t="str">
        <f>Critères!D22</f>
        <v>Chaque média temporel synchronisé a-t-il, si nécessaire, des sous-titres synchronisés (hors cas particuliers) ?</v>
      </c>
      <c r="F24" s="59" t="str">
        <f>BaseDeCalcul!D26</f>
        <v>NT</v>
      </c>
      <c r="G24" s="59" t="str">
        <f>BaseDeCalcul!E26</f>
        <v>NT</v>
      </c>
      <c r="H24" s="59" t="str">
        <f>BaseDeCalcul!F26</f>
        <v>NT</v>
      </c>
      <c r="I24" s="59" t="str">
        <f>BaseDeCalcul!G26</f>
        <v>NT</v>
      </c>
      <c r="J24" s="59" t="str">
        <f>BaseDeCalcul!H26</f>
        <v>NT</v>
      </c>
      <c r="K24" s="59" t="str">
        <f>BaseDeCalcul!I26</f>
        <v>NT</v>
      </c>
      <c r="L24" s="59" t="str">
        <f>BaseDeCalcul!J26</f>
        <v>NT</v>
      </c>
      <c r="M24" s="59" t="str">
        <f>BaseDeCalcul!K26</f>
        <v>NT</v>
      </c>
      <c r="N24" s="59" t="str">
        <f>BaseDeCalcul!L26</f>
        <v>NT</v>
      </c>
      <c r="O24" s="59" t="str">
        <f>BaseDeCalcul!M26</f>
        <v>NT</v>
      </c>
      <c r="P24" s="59" t="str">
        <f>BaseDeCalcul!N26</f>
        <v>NT</v>
      </c>
      <c r="Q24" s="59" t="str">
        <f>BaseDeCalcul!O26</f>
        <v>NT</v>
      </c>
      <c r="R24" s="59" t="str">
        <f>BaseDeCalcul!P26</f>
        <v>NT</v>
      </c>
      <c r="S24" s="59" t="str">
        <f>BaseDeCalcul!Q26</f>
        <v>NT</v>
      </c>
      <c r="T24" s="59" t="str">
        <f>BaseDeCalcul!R26</f>
        <v>NT</v>
      </c>
      <c r="U24" s="59" t="str">
        <f>BaseDeCalcul!S26</f>
        <v>NT</v>
      </c>
      <c r="V24" s="59" t="str">
        <f>BaseDeCalcul!T26</f>
        <v>NT</v>
      </c>
      <c r="W24" s="59" t="str">
        <f>BaseDeCalcul!U26</f>
        <v>NT</v>
      </c>
      <c r="X24" s="59" t="str">
        <f>BaseDeCalcul!V26</f>
        <v>NT</v>
      </c>
      <c r="Y24" s="59" t="str">
        <f>BaseDeCalcul!W26</f>
        <v>NT</v>
      </c>
      <c r="Z24" s="60" t="str">
        <f>BaseDeCalcul!Y26</f>
        <v>NT</v>
      </c>
    </row>
    <row r="25" spans="1:26" ht="21">
      <c r="A25">
        <v>4</v>
      </c>
      <c r="B25" s="58" t="str">
        <f>Critères!A23</f>
        <v>Multimédia</v>
      </c>
      <c r="C25" s="61" t="str">
        <f>Critères!B23</f>
        <v>3.8</v>
      </c>
      <c r="D25" s="61" t="str">
        <f>Critères!C23</f>
        <v>A</v>
      </c>
      <c r="E25" s="63" t="str">
        <f>Critères!D23</f>
        <v>Pour chaque média temporel synchronisé ayant des sous-titres synchronisés, ceux-ci sont-ils pertinents (hors cas particuliers) ?</v>
      </c>
      <c r="F25" s="59" t="str">
        <f>BaseDeCalcul!D27</f>
        <v>NT</v>
      </c>
      <c r="G25" s="59" t="str">
        <f>BaseDeCalcul!E27</f>
        <v>NT</v>
      </c>
      <c r="H25" s="59" t="str">
        <f>BaseDeCalcul!F27</f>
        <v>NT</v>
      </c>
      <c r="I25" s="59" t="str">
        <f>BaseDeCalcul!G27</f>
        <v>NT</v>
      </c>
      <c r="J25" s="59" t="str">
        <f>BaseDeCalcul!H27</f>
        <v>NT</v>
      </c>
      <c r="K25" s="59" t="str">
        <f>BaseDeCalcul!I27</f>
        <v>NT</v>
      </c>
      <c r="L25" s="59" t="str">
        <f>BaseDeCalcul!J27</f>
        <v>NT</v>
      </c>
      <c r="M25" s="59" t="str">
        <f>BaseDeCalcul!K27</f>
        <v>NT</v>
      </c>
      <c r="N25" s="59" t="str">
        <f>BaseDeCalcul!L27</f>
        <v>NT</v>
      </c>
      <c r="O25" s="59" t="str">
        <f>BaseDeCalcul!M27</f>
        <v>NT</v>
      </c>
      <c r="P25" s="59" t="str">
        <f>BaseDeCalcul!N27</f>
        <v>NT</v>
      </c>
      <c r="Q25" s="59" t="str">
        <f>BaseDeCalcul!O27</f>
        <v>NT</v>
      </c>
      <c r="R25" s="59" t="str">
        <f>BaseDeCalcul!P27</f>
        <v>NT</v>
      </c>
      <c r="S25" s="59" t="str">
        <f>BaseDeCalcul!Q27</f>
        <v>NT</v>
      </c>
      <c r="T25" s="59" t="str">
        <f>BaseDeCalcul!R27</f>
        <v>NT</v>
      </c>
      <c r="U25" s="59" t="str">
        <f>BaseDeCalcul!S27</f>
        <v>NT</v>
      </c>
      <c r="V25" s="59" t="str">
        <f>BaseDeCalcul!T27</f>
        <v>NT</v>
      </c>
      <c r="W25" s="59" t="str">
        <f>BaseDeCalcul!U27</f>
        <v>NT</v>
      </c>
      <c r="X25" s="59" t="str">
        <f>BaseDeCalcul!V27</f>
        <v>NT</v>
      </c>
      <c r="Y25" s="59" t="str">
        <f>BaseDeCalcul!W27</f>
        <v>NT</v>
      </c>
      <c r="Z25" s="60" t="str">
        <f>BaseDeCalcul!Y27</f>
        <v>NT</v>
      </c>
    </row>
    <row r="26" spans="1:26" ht="21">
      <c r="A26">
        <v>4</v>
      </c>
      <c r="B26" s="58" t="str">
        <f>Critères!A24</f>
        <v>Multimédia</v>
      </c>
      <c r="C26" s="61" t="str">
        <f>Critères!B24</f>
        <v>3.9</v>
      </c>
      <c r="D26" s="61" t="str">
        <f>Critères!C24</f>
        <v>AA</v>
      </c>
      <c r="E26" s="63" t="str">
        <f>Critères!D24</f>
        <v>Chaque média temporel pré-enregistré (seulement vidéo ou synchronisé) a-t-il, si nécessaire, une audiodescription synchronisée (hors cas particuliers) ?</v>
      </c>
      <c r="F26" s="59" t="str">
        <f>BaseDeCalcul!D28</f>
        <v>NT</v>
      </c>
      <c r="G26" s="59" t="str">
        <f>BaseDeCalcul!E28</f>
        <v>NT</v>
      </c>
      <c r="H26" s="59" t="str">
        <f>BaseDeCalcul!F28</f>
        <v>NT</v>
      </c>
      <c r="I26" s="59" t="str">
        <f>BaseDeCalcul!G28</f>
        <v>NT</v>
      </c>
      <c r="J26" s="59" t="str">
        <f>BaseDeCalcul!H28</f>
        <v>NT</v>
      </c>
      <c r="K26" s="59" t="str">
        <f>BaseDeCalcul!I28</f>
        <v>NT</v>
      </c>
      <c r="L26" s="59" t="str">
        <f>BaseDeCalcul!J28</f>
        <v>NT</v>
      </c>
      <c r="M26" s="59" t="str">
        <f>BaseDeCalcul!K28</f>
        <v>NT</v>
      </c>
      <c r="N26" s="59" t="str">
        <f>BaseDeCalcul!L28</f>
        <v>NT</v>
      </c>
      <c r="O26" s="59" t="str">
        <f>BaseDeCalcul!M28</f>
        <v>NT</v>
      </c>
      <c r="P26" s="59" t="str">
        <f>BaseDeCalcul!N28</f>
        <v>NT</v>
      </c>
      <c r="Q26" s="59" t="str">
        <f>BaseDeCalcul!O28</f>
        <v>NT</v>
      </c>
      <c r="R26" s="59" t="str">
        <f>BaseDeCalcul!P28</f>
        <v>NT</v>
      </c>
      <c r="S26" s="59" t="str">
        <f>BaseDeCalcul!Q28</f>
        <v>NT</v>
      </c>
      <c r="T26" s="59" t="str">
        <f>BaseDeCalcul!R28</f>
        <v>NT</v>
      </c>
      <c r="U26" s="59" t="str">
        <f>BaseDeCalcul!S28</f>
        <v>NT</v>
      </c>
      <c r="V26" s="59" t="str">
        <f>BaseDeCalcul!T28</f>
        <v>NT</v>
      </c>
      <c r="W26" s="59" t="str">
        <f>BaseDeCalcul!U28</f>
        <v>NT</v>
      </c>
      <c r="X26" s="59" t="str">
        <f>BaseDeCalcul!V28</f>
        <v>NT</v>
      </c>
      <c r="Y26" s="59" t="str">
        <f>BaseDeCalcul!W28</f>
        <v>NT</v>
      </c>
      <c r="Z26" s="60" t="str">
        <f>BaseDeCalcul!Y28</f>
        <v>NT</v>
      </c>
    </row>
    <row r="27" spans="1:26" ht="31.5">
      <c r="A27">
        <v>4</v>
      </c>
      <c r="B27" s="58" t="str">
        <f>Critères!A25</f>
        <v>Multimédia</v>
      </c>
      <c r="C27" s="61" t="str">
        <f>Critères!B25</f>
        <v>3.10</v>
      </c>
      <c r="D27" s="61" t="str">
        <f>Critères!C25</f>
        <v>AA</v>
      </c>
      <c r="E27" s="63" t="str">
        <f>Critères!D25</f>
        <v>Pour chaque média temporel pré-enregistré (seulement vidéo ou synchronisé) ayant une audiodescription synchronisée, celle-ci est-elle pertinente ?</v>
      </c>
      <c r="F27" s="59" t="str">
        <f>BaseDeCalcul!D29</f>
        <v>NT</v>
      </c>
      <c r="G27" s="59" t="str">
        <f>BaseDeCalcul!E29</f>
        <v>NT</v>
      </c>
      <c r="H27" s="59" t="str">
        <f>BaseDeCalcul!F29</f>
        <v>NT</v>
      </c>
      <c r="I27" s="59" t="str">
        <f>BaseDeCalcul!G29</f>
        <v>NT</v>
      </c>
      <c r="J27" s="59" t="str">
        <f>BaseDeCalcul!H29</f>
        <v>NT</v>
      </c>
      <c r="K27" s="59" t="str">
        <f>BaseDeCalcul!I29</f>
        <v>NT</v>
      </c>
      <c r="L27" s="59" t="str">
        <f>BaseDeCalcul!J29</f>
        <v>NT</v>
      </c>
      <c r="M27" s="59" t="str">
        <f>BaseDeCalcul!K29</f>
        <v>NT</v>
      </c>
      <c r="N27" s="59" t="str">
        <f>BaseDeCalcul!L29</f>
        <v>NT</v>
      </c>
      <c r="O27" s="59" t="str">
        <f>BaseDeCalcul!M29</f>
        <v>NT</v>
      </c>
      <c r="P27" s="59" t="str">
        <f>BaseDeCalcul!N29</f>
        <v>NT</v>
      </c>
      <c r="Q27" s="59" t="str">
        <f>BaseDeCalcul!O29</f>
        <v>NT</v>
      </c>
      <c r="R27" s="59" t="str">
        <f>BaseDeCalcul!P29</f>
        <v>NT</v>
      </c>
      <c r="S27" s="59" t="str">
        <f>BaseDeCalcul!Q29</f>
        <v>NT</v>
      </c>
      <c r="T27" s="59" t="str">
        <f>BaseDeCalcul!R29</f>
        <v>NT</v>
      </c>
      <c r="U27" s="59" t="str">
        <f>BaseDeCalcul!S29</f>
        <v>NT</v>
      </c>
      <c r="V27" s="59" t="str">
        <f>BaseDeCalcul!T29</f>
        <v>NT</v>
      </c>
      <c r="W27" s="59" t="str">
        <f>BaseDeCalcul!U29</f>
        <v>NT</v>
      </c>
      <c r="X27" s="59" t="str">
        <f>BaseDeCalcul!V29</f>
        <v>NT</v>
      </c>
      <c r="Y27" s="59" t="str">
        <f>BaseDeCalcul!W29</f>
        <v>NT</v>
      </c>
      <c r="Z27" s="60" t="str">
        <f>BaseDeCalcul!Y29</f>
        <v>NT</v>
      </c>
    </row>
    <row r="28" spans="1:26" ht="21">
      <c r="A28">
        <v>4</v>
      </c>
      <c r="B28" s="58" t="str">
        <f>Critères!A26</f>
        <v>Multimédia</v>
      </c>
      <c r="C28" s="61" t="str">
        <f>Critères!B26</f>
        <v>3.11</v>
      </c>
      <c r="D28" s="61" t="str">
        <f>Critères!C26</f>
        <v>A</v>
      </c>
      <c r="E28" s="63" t="str">
        <f>Critères!D26</f>
        <v>Pour chaque média temporel pré-enregistré, le contenu textuel adjacent permet-il d’identifier clairement le média temporel (hors cas particuliers) ?</v>
      </c>
      <c r="F28" s="59" t="str">
        <f>BaseDeCalcul!D30</f>
        <v>NT</v>
      </c>
      <c r="G28" s="59" t="str">
        <f>BaseDeCalcul!E30</f>
        <v>NT</v>
      </c>
      <c r="H28" s="59" t="str">
        <f>BaseDeCalcul!F30</f>
        <v>NT</v>
      </c>
      <c r="I28" s="59" t="str">
        <f>BaseDeCalcul!G30</f>
        <v>NT</v>
      </c>
      <c r="J28" s="59" t="str">
        <f>BaseDeCalcul!H30</f>
        <v>NT</v>
      </c>
      <c r="K28" s="59" t="str">
        <f>BaseDeCalcul!I30</f>
        <v>NT</v>
      </c>
      <c r="L28" s="59" t="str">
        <f>BaseDeCalcul!J30</f>
        <v>NT</v>
      </c>
      <c r="M28" s="59" t="str">
        <f>BaseDeCalcul!K30</f>
        <v>NT</v>
      </c>
      <c r="N28" s="59" t="str">
        <f>BaseDeCalcul!L30</f>
        <v>NT</v>
      </c>
      <c r="O28" s="59" t="str">
        <f>BaseDeCalcul!M30</f>
        <v>NT</v>
      </c>
      <c r="P28" s="59" t="str">
        <f>BaseDeCalcul!N30</f>
        <v>NT</v>
      </c>
      <c r="Q28" s="59" t="str">
        <f>BaseDeCalcul!O30</f>
        <v>NT</v>
      </c>
      <c r="R28" s="59" t="str">
        <f>BaseDeCalcul!P30</f>
        <v>NT</v>
      </c>
      <c r="S28" s="59" t="str">
        <f>BaseDeCalcul!Q30</f>
        <v>NT</v>
      </c>
      <c r="T28" s="59" t="str">
        <f>BaseDeCalcul!R30</f>
        <v>NT</v>
      </c>
      <c r="U28" s="59" t="str">
        <f>BaseDeCalcul!S30</f>
        <v>NT</v>
      </c>
      <c r="V28" s="59" t="str">
        <f>BaseDeCalcul!T30</f>
        <v>NT</v>
      </c>
      <c r="W28" s="59" t="str">
        <f>BaseDeCalcul!U30</f>
        <v>NT</v>
      </c>
      <c r="X28" s="59" t="str">
        <f>BaseDeCalcul!V30</f>
        <v>NT</v>
      </c>
      <c r="Y28" s="59" t="str">
        <f>BaseDeCalcul!W30</f>
        <v>NT</v>
      </c>
      <c r="Z28" s="60" t="str">
        <f>BaseDeCalcul!Y30</f>
        <v>NT</v>
      </c>
    </row>
    <row r="29" spans="1:26" ht="21">
      <c r="A29">
        <v>4</v>
      </c>
      <c r="B29" s="58" t="str">
        <f>Critères!A27</f>
        <v>Multimédia</v>
      </c>
      <c r="C29" s="61" t="str">
        <f>Critères!B27</f>
        <v>3.12</v>
      </c>
      <c r="D29" s="61" t="str">
        <f>Critères!C27</f>
        <v>A</v>
      </c>
      <c r="E29" s="63" t="str">
        <f>Critères!D27</f>
        <v>Chaque séquence sonore déclenchée automatiquement est-elle contrôlable par l’utilisateur ?</v>
      </c>
      <c r="F29" s="59" t="str">
        <f>BaseDeCalcul!D31</f>
        <v>NT</v>
      </c>
      <c r="G29" s="59" t="str">
        <f>BaseDeCalcul!E31</f>
        <v>NT</v>
      </c>
      <c r="H29" s="59" t="str">
        <f>BaseDeCalcul!F31</f>
        <v>NT</v>
      </c>
      <c r="I29" s="59" t="str">
        <f>BaseDeCalcul!G31</f>
        <v>NT</v>
      </c>
      <c r="J29" s="59" t="str">
        <f>BaseDeCalcul!H31</f>
        <v>NT</v>
      </c>
      <c r="K29" s="59" t="str">
        <f>BaseDeCalcul!I31</f>
        <v>NT</v>
      </c>
      <c r="L29" s="59" t="str">
        <f>BaseDeCalcul!J31</f>
        <v>NT</v>
      </c>
      <c r="M29" s="59" t="str">
        <f>BaseDeCalcul!K31</f>
        <v>NT</v>
      </c>
      <c r="N29" s="59" t="str">
        <f>BaseDeCalcul!L31</f>
        <v>NT</v>
      </c>
      <c r="O29" s="59" t="str">
        <f>BaseDeCalcul!M31</f>
        <v>NT</v>
      </c>
      <c r="P29" s="59" t="str">
        <f>BaseDeCalcul!N31</f>
        <v>NT</v>
      </c>
      <c r="Q29" s="59" t="str">
        <f>BaseDeCalcul!O31</f>
        <v>NT</v>
      </c>
      <c r="R29" s="59" t="str">
        <f>BaseDeCalcul!P31</f>
        <v>NT</v>
      </c>
      <c r="S29" s="59" t="str">
        <f>BaseDeCalcul!Q31</f>
        <v>NT</v>
      </c>
      <c r="T29" s="59" t="str">
        <f>BaseDeCalcul!R31</f>
        <v>NT</v>
      </c>
      <c r="U29" s="59" t="str">
        <f>BaseDeCalcul!S31</f>
        <v>NT</v>
      </c>
      <c r="V29" s="59" t="str">
        <f>BaseDeCalcul!T31</f>
        <v>NT</v>
      </c>
      <c r="W29" s="59" t="str">
        <f>BaseDeCalcul!U31</f>
        <v>NT</v>
      </c>
      <c r="X29" s="59" t="str">
        <f>BaseDeCalcul!V31</f>
        <v>NT</v>
      </c>
      <c r="Y29" s="59" t="str">
        <f>BaseDeCalcul!W31</f>
        <v>NT</v>
      </c>
      <c r="Z29" s="60" t="str">
        <f>BaseDeCalcul!Y31</f>
        <v>NT</v>
      </c>
    </row>
    <row r="30" spans="1:26" ht="21">
      <c r="A30">
        <v>4</v>
      </c>
      <c r="B30" s="58" t="str">
        <f>Critères!A28</f>
        <v>Multimédia</v>
      </c>
      <c r="C30" s="61" t="str">
        <f>Critères!B28</f>
        <v>3.13</v>
      </c>
      <c r="D30" s="61" t="str">
        <f>Critères!C28</f>
        <v>A</v>
      </c>
      <c r="E30" s="63" t="str">
        <f>Critères!D28</f>
        <v>Chaque média temporel a-t-il, si nécessaire, les fonctionnalités de contrôle de sa consultation ?</v>
      </c>
      <c r="F30" s="59" t="str">
        <f>BaseDeCalcul!D32</f>
        <v>NT</v>
      </c>
      <c r="G30" s="59" t="str">
        <f>BaseDeCalcul!E32</f>
        <v>NT</v>
      </c>
      <c r="H30" s="59" t="str">
        <f>BaseDeCalcul!F32</f>
        <v>NT</v>
      </c>
      <c r="I30" s="59" t="str">
        <f>BaseDeCalcul!G32</f>
        <v>NT</v>
      </c>
      <c r="J30" s="59" t="str">
        <f>BaseDeCalcul!H32</f>
        <v>NT</v>
      </c>
      <c r="K30" s="59" t="str">
        <f>BaseDeCalcul!I32</f>
        <v>NT</v>
      </c>
      <c r="L30" s="59" t="str">
        <f>BaseDeCalcul!J32</f>
        <v>NT</v>
      </c>
      <c r="M30" s="59" t="str">
        <f>BaseDeCalcul!K32</f>
        <v>NT</v>
      </c>
      <c r="N30" s="59" t="str">
        <f>BaseDeCalcul!L32</f>
        <v>NT</v>
      </c>
      <c r="O30" s="59" t="str">
        <f>BaseDeCalcul!M32</f>
        <v>NT</v>
      </c>
      <c r="P30" s="59" t="str">
        <f>BaseDeCalcul!N32</f>
        <v>NT</v>
      </c>
      <c r="Q30" s="59" t="str">
        <f>BaseDeCalcul!O32</f>
        <v>NT</v>
      </c>
      <c r="R30" s="59" t="str">
        <f>BaseDeCalcul!P32</f>
        <v>NT</v>
      </c>
      <c r="S30" s="59" t="str">
        <f>BaseDeCalcul!Q32</f>
        <v>NT</v>
      </c>
      <c r="T30" s="59" t="str">
        <f>BaseDeCalcul!R32</f>
        <v>NT</v>
      </c>
      <c r="U30" s="59" t="str">
        <f>BaseDeCalcul!S32</f>
        <v>NT</v>
      </c>
      <c r="V30" s="59" t="str">
        <f>BaseDeCalcul!T32</f>
        <v>NT</v>
      </c>
      <c r="W30" s="59" t="str">
        <f>BaseDeCalcul!U32</f>
        <v>NT</v>
      </c>
      <c r="X30" s="59" t="str">
        <f>BaseDeCalcul!V32</f>
        <v>NT</v>
      </c>
      <c r="Y30" s="59" t="str">
        <f>BaseDeCalcul!W32</f>
        <v>NT</v>
      </c>
      <c r="Z30" s="60" t="str">
        <f>BaseDeCalcul!Y32</f>
        <v>NT</v>
      </c>
    </row>
    <row r="31" spans="1:26" ht="42">
      <c r="A31">
        <v>4</v>
      </c>
      <c r="B31" s="58" t="str">
        <f>Critères!A29</f>
        <v>Multimédia</v>
      </c>
      <c r="C31" s="61" t="str">
        <f>Critères!B29</f>
        <v>3.14</v>
      </c>
      <c r="D31" s="61" t="str">
        <f>Critères!C29</f>
        <v>AA</v>
      </c>
      <c r="E31" s="63" t="str">
        <f>Critères!D29</f>
        <v>Pour chaque média temporel synchronisé pré-enregistré qui dispose d’une piste de sous-titres synchronisés ou d’une audiodescription, les fonctionnalités de contrôle de ces alternatives sont-elles présentées au même niveau que les fonctionnalités principales ?</v>
      </c>
      <c r="F31" s="59" t="str">
        <f>BaseDeCalcul!D33</f>
        <v>NT</v>
      </c>
      <c r="G31" s="59" t="str">
        <f>BaseDeCalcul!E33</f>
        <v>NT</v>
      </c>
      <c r="H31" s="59" t="str">
        <f>BaseDeCalcul!F33</f>
        <v>NT</v>
      </c>
      <c r="I31" s="59" t="str">
        <f>BaseDeCalcul!G33</f>
        <v>NT</v>
      </c>
      <c r="J31" s="59" t="str">
        <f>BaseDeCalcul!H33</f>
        <v>NT</v>
      </c>
      <c r="K31" s="59" t="str">
        <f>BaseDeCalcul!I33</f>
        <v>NT</v>
      </c>
      <c r="L31" s="59" t="str">
        <f>BaseDeCalcul!J33</f>
        <v>NT</v>
      </c>
      <c r="M31" s="59" t="str">
        <f>BaseDeCalcul!K33</f>
        <v>NT</v>
      </c>
      <c r="N31" s="59" t="str">
        <f>BaseDeCalcul!L33</f>
        <v>NT</v>
      </c>
      <c r="O31" s="59" t="str">
        <f>BaseDeCalcul!M33</f>
        <v>NT</v>
      </c>
      <c r="P31" s="59" t="str">
        <f>BaseDeCalcul!N33</f>
        <v>NT</v>
      </c>
      <c r="Q31" s="59" t="str">
        <f>BaseDeCalcul!O33</f>
        <v>NT</v>
      </c>
      <c r="R31" s="59" t="str">
        <f>BaseDeCalcul!P33</f>
        <v>NT</v>
      </c>
      <c r="S31" s="59" t="str">
        <f>BaseDeCalcul!Q33</f>
        <v>NT</v>
      </c>
      <c r="T31" s="59" t="str">
        <f>BaseDeCalcul!R33</f>
        <v>NT</v>
      </c>
      <c r="U31" s="59" t="str">
        <f>BaseDeCalcul!S33</f>
        <v>NT</v>
      </c>
      <c r="V31" s="59" t="str">
        <f>BaseDeCalcul!T33</f>
        <v>NT</v>
      </c>
      <c r="W31" s="59" t="str">
        <f>BaseDeCalcul!U33</f>
        <v>NT</v>
      </c>
      <c r="X31" s="59" t="str">
        <f>BaseDeCalcul!V33</f>
        <v>NT</v>
      </c>
      <c r="Y31" s="59" t="str">
        <f>BaseDeCalcul!W33</f>
        <v>NT</v>
      </c>
      <c r="Z31" s="60" t="str">
        <f>BaseDeCalcul!Y33</f>
        <v>NT</v>
      </c>
    </row>
    <row r="32" spans="1:26" ht="42">
      <c r="A32">
        <v>4</v>
      </c>
      <c r="B32" s="58" t="str">
        <f>Critères!A30</f>
        <v>Multimédia</v>
      </c>
      <c r="C32" s="61" t="str">
        <f>Critères!B30</f>
        <v>3.15</v>
      </c>
      <c r="D32" s="61" t="str">
        <f>Critères!C30</f>
        <v>AA</v>
      </c>
      <c r="E32" s="63" t="str">
        <f>Critères!D30</f>
        <v>Pour chaque fonctionnalité qui transmet, convertit ou enregistre un média temporel synchronisé pré-enregistré qui possède une piste de sous-titres synchronisés, à l’issue du processus, les sous-titres sont-ils correctement conservés ?</v>
      </c>
      <c r="F32" s="59" t="str">
        <f>BaseDeCalcul!D34</f>
        <v>NT</v>
      </c>
      <c r="G32" s="59" t="str">
        <f>BaseDeCalcul!E34</f>
        <v>NT</v>
      </c>
      <c r="H32" s="59" t="str">
        <f>BaseDeCalcul!F34</f>
        <v>NT</v>
      </c>
      <c r="I32" s="59" t="str">
        <f>BaseDeCalcul!G34</f>
        <v>NT</v>
      </c>
      <c r="J32" s="59" t="str">
        <f>BaseDeCalcul!H34</f>
        <v>NT</v>
      </c>
      <c r="K32" s="59" t="str">
        <f>BaseDeCalcul!I34</f>
        <v>NT</v>
      </c>
      <c r="L32" s="59" t="str">
        <f>BaseDeCalcul!J34</f>
        <v>NT</v>
      </c>
      <c r="M32" s="59" t="str">
        <f>BaseDeCalcul!K34</f>
        <v>NT</v>
      </c>
      <c r="N32" s="59" t="str">
        <f>BaseDeCalcul!L34</f>
        <v>NT</v>
      </c>
      <c r="O32" s="59" t="str">
        <f>BaseDeCalcul!M34</f>
        <v>NT</v>
      </c>
      <c r="P32" s="59" t="str">
        <f>BaseDeCalcul!N34</f>
        <v>NT</v>
      </c>
      <c r="Q32" s="59" t="str">
        <f>BaseDeCalcul!O34</f>
        <v>NT</v>
      </c>
      <c r="R32" s="59" t="str">
        <f>BaseDeCalcul!P34</f>
        <v>NT</v>
      </c>
      <c r="S32" s="59" t="str">
        <f>BaseDeCalcul!Q34</f>
        <v>NT</v>
      </c>
      <c r="T32" s="59" t="str">
        <f>BaseDeCalcul!R34</f>
        <v>NT</v>
      </c>
      <c r="U32" s="59" t="str">
        <f>BaseDeCalcul!S34</f>
        <v>NT</v>
      </c>
      <c r="V32" s="59" t="str">
        <f>BaseDeCalcul!T34</f>
        <v>NT</v>
      </c>
      <c r="W32" s="59" t="str">
        <f>BaseDeCalcul!U34</f>
        <v>NT</v>
      </c>
      <c r="X32" s="59" t="str">
        <f>BaseDeCalcul!V34</f>
        <v>NT</v>
      </c>
      <c r="Y32" s="59" t="str">
        <f>BaseDeCalcul!W34</f>
        <v>NT</v>
      </c>
      <c r="Z32" s="60" t="str">
        <f>BaseDeCalcul!Y34</f>
        <v>NT</v>
      </c>
    </row>
    <row r="33" spans="1:26" ht="42">
      <c r="A33">
        <v>4</v>
      </c>
      <c r="B33" s="58" t="str">
        <f>Critères!A31</f>
        <v>Multimédia</v>
      </c>
      <c r="C33" s="61" t="str">
        <f>Critères!B31</f>
        <v>3.16</v>
      </c>
      <c r="D33" s="61" t="str">
        <f>Critères!C31</f>
        <v>AA</v>
      </c>
      <c r="E33" s="63" t="str">
        <f>Critères!D31</f>
        <v>Pour chaque fonctionnalité qui transmet, convertit ou enregistre un média temporel synchronisé pré-enregistré avec une audiodescription synchronisée, à l’issue du processus, l’audiodescription est-elle correctement conservée ?</v>
      </c>
      <c r="F33" s="59" t="str">
        <f>BaseDeCalcul!D35</f>
        <v>NT</v>
      </c>
      <c r="G33" s="59" t="str">
        <f>BaseDeCalcul!E35</f>
        <v>NT</v>
      </c>
      <c r="H33" s="59" t="str">
        <f>BaseDeCalcul!F35</f>
        <v>NT</v>
      </c>
      <c r="I33" s="59" t="str">
        <f>BaseDeCalcul!G35</f>
        <v>NT</v>
      </c>
      <c r="J33" s="59" t="str">
        <f>BaseDeCalcul!H35</f>
        <v>NT</v>
      </c>
      <c r="K33" s="59" t="str">
        <f>BaseDeCalcul!I35</f>
        <v>NT</v>
      </c>
      <c r="L33" s="59" t="str">
        <f>BaseDeCalcul!J35</f>
        <v>NT</v>
      </c>
      <c r="M33" s="59" t="str">
        <f>BaseDeCalcul!K35</f>
        <v>NT</v>
      </c>
      <c r="N33" s="59" t="str">
        <f>BaseDeCalcul!L35</f>
        <v>NT</v>
      </c>
      <c r="O33" s="59" t="str">
        <f>BaseDeCalcul!M35</f>
        <v>NT</v>
      </c>
      <c r="P33" s="59" t="str">
        <f>BaseDeCalcul!N35</f>
        <v>NT</v>
      </c>
      <c r="Q33" s="59" t="str">
        <f>BaseDeCalcul!O35</f>
        <v>NT</v>
      </c>
      <c r="R33" s="59" t="str">
        <f>BaseDeCalcul!P35</f>
        <v>NT</v>
      </c>
      <c r="S33" s="59" t="str">
        <f>BaseDeCalcul!Q35</f>
        <v>NT</v>
      </c>
      <c r="T33" s="59" t="str">
        <f>BaseDeCalcul!R35</f>
        <v>NT</v>
      </c>
      <c r="U33" s="59" t="str">
        <f>BaseDeCalcul!S35</f>
        <v>NT</v>
      </c>
      <c r="V33" s="59" t="str">
        <f>BaseDeCalcul!T35</f>
        <v>NT</v>
      </c>
      <c r="W33" s="59" t="str">
        <f>BaseDeCalcul!U35</f>
        <v>NT</v>
      </c>
      <c r="X33" s="59" t="str">
        <f>BaseDeCalcul!V35</f>
        <v>NT</v>
      </c>
      <c r="Y33" s="59" t="str">
        <f>BaseDeCalcul!W35</f>
        <v>NT</v>
      </c>
      <c r="Z33" s="60" t="str">
        <f>BaseDeCalcul!Y35</f>
        <v>NT</v>
      </c>
    </row>
    <row r="34" spans="1:26" ht="21">
      <c r="A34">
        <v>4</v>
      </c>
      <c r="B34" s="58" t="str">
        <f>Critères!A32</f>
        <v>Multimédia</v>
      </c>
      <c r="C34" s="61" t="str">
        <f>Critères!B32</f>
        <v>3.17</v>
      </c>
      <c r="D34" s="61" t="str">
        <f>Critères!C32</f>
        <v>AA</v>
      </c>
      <c r="E34" s="63" t="str">
        <f>Critères!D32</f>
        <v>Pour chaque média temporel pré-enregistré, la présentation des sous-titres est-elle contrôlable par l’utilisateur (hors cas particuliers) ?</v>
      </c>
      <c r="F34" s="59" t="str">
        <f>BaseDeCalcul!D36</f>
        <v>NT</v>
      </c>
      <c r="G34" s="59" t="str">
        <f>BaseDeCalcul!E36</f>
        <v>NT</v>
      </c>
      <c r="H34" s="59" t="str">
        <f>BaseDeCalcul!F36</f>
        <v>NT</v>
      </c>
      <c r="I34" s="59" t="str">
        <f>BaseDeCalcul!G36</f>
        <v>NT</v>
      </c>
      <c r="J34" s="59" t="str">
        <f>BaseDeCalcul!H36</f>
        <v>NT</v>
      </c>
      <c r="K34" s="59" t="str">
        <f>BaseDeCalcul!I36</f>
        <v>NT</v>
      </c>
      <c r="L34" s="59" t="str">
        <f>BaseDeCalcul!J36</f>
        <v>NT</v>
      </c>
      <c r="M34" s="59" t="str">
        <f>BaseDeCalcul!K36</f>
        <v>NT</v>
      </c>
      <c r="N34" s="59" t="str">
        <f>BaseDeCalcul!L36</f>
        <v>NT</v>
      </c>
      <c r="O34" s="59" t="str">
        <f>BaseDeCalcul!M36</f>
        <v>NT</v>
      </c>
      <c r="P34" s="59" t="str">
        <f>BaseDeCalcul!N36</f>
        <v>NT</v>
      </c>
      <c r="Q34" s="59" t="str">
        <f>BaseDeCalcul!O36</f>
        <v>NT</v>
      </c>
      <c r="R34" s="59" t="str">
        <f>BaseDeCalcul!P36</f>
        <v>NT</v>
      </c>
      <c r="S34" s="59" t="str">
        <f>BaseDeCalcul!Q36</f>
        <v>NT</v>
      </c>
      <c r="T34" s="59" t="str">
        <f>BaseDeCalcul!R36</f>
        <v>NT</v>
      </c>
      <c r="U34" s="59" t="str">
        <f>BaseDeCalcul!S36</f>
        <v>NT</v>
      </c>
      <c r="V34" s="59" t="str">
        <f>BaseDeCalcul!T36</f>
        <v>NT</v>
      </c>
      <c r="W34" s="59" t="str">
        <f>BaseDeCalcul!U36</f>
        <v>NT</v>
      </c>
      <c r="X34" s="59" t="str">
        <f>BaseDeCalcul!V36</f>
        <v>NT</v>
      </c>
      <c r="Y34" s="59" t="str">
        <f>BaseDeCalcul!W36</f>
        <v>NT</v>
      </c>
      <c r="Z34" s="60" t="str">
        <f>BaseDeCalcul!Y36</f>
        <v>NT</v>
      </c>
    </row>
    <row r="35" spans="1:26" ht="31.5">
      <c r="A35">
        <v>4</v>
      </c>
      <c r="B35" s="58" t="str">
        <f>Critères!A33</f>
        <v>Multimédia</v>
      </c>
      <c r="C35" s="61" t="str">
        <f>Critères!B33</f>
        <v>3.18</v>
      </c>
      <c r="D35" s="61" t="str">
        <f>Critères!C33</f>
        <v>AA</v>
      </c>
      <c r="E35" s="63" t="str">
        <f>Critères!D33</f>
        <v>Pour chaque média temporel synchronisé pré-enregistré qui possède des sous-titres de traduction synchronisés, ceux-ci peuvent-ils être vocalisés (hors cas particuliers) ?</v>
      </c>
      <c r="F35" s="59" t="str">
        <f>BaseDeCalcul!D37</f>
        <v>NT</v>
      </c>
      <c r="G35" s="59" t="str">
        <f>BaseDeCalcul!E37</f>
        <v>NT</v>
      </c>
      <c r="H35" s="59" t="str">
        <f>BaseDeCalcul!F37</f>
        <v>NT</v>
      </c>
      <c r="I35" s="59" t="str">
        <f>BaseDeCalcul!G37</f>
        <v>NT</v>
      </c>
      <c r="J35" s="59" t="str">
        <f>BaseDeCalcul!H37</f>
        <v>NT</v>
      </c>
      <c r="K35" s="59" t="str">
        <f>BaseDeCalcul!I37</f>
        <v>NT</v>
      </c>
      <c r="L35" s="59" t="str">
        <f>BaseDeCalcul!J37</f>
        <v>NT</v>
      </c>
      <c r="M35" s="59" t="str">
        <f>BaseDeCalcul!K37</f>
        <v>NT</v>
      </c>
      <c r="N35" s="59" t="str">
        <f>BaseDeCalcul!L37</f>
        <v>NT</v>
      </c>
      <c r="O35" s="59" t="str">
        <f>BaseDeCalcul!M37</f>
        <v>NT</v>
      </c>
      <c r="P35" s="59" t="str">
        <f>BaseDeCalcul!N37</f>
        <v>NT</v>
      </c>
      <c r="Q35" s="59" t="str">
        <f>BaseDeCalcul!O37</f>
        <v>NT</v>
      </c>
      <c r="R35" s="59" t="str">
        <f>BaseDeCalcul!P37</f>
        <v>NT</v>
      </c>
      <c r="S35" s="59" t="str">
        <f>BaseDeCalcul!Q37</f>
        <v>NT</v>
      </c>
      <c r="T35" s="59" t="str">
        <f>BaseDeCalcul!R37</f>
        <v>NT</v>
      </c>
      <c r="U35" s="59" t="str">
        <f>BaseDeCalcul!S37</f>
        <v>NT</v>
      </c>
      <c r="V35" s="59" t="str">
        <f>BaseDeCalcul!T37</f>
        <v>NT</v>
      </c>
      <c r="W35" s="59" t="str">
        <f>BaseDeCalcul!U37</f>
        <v>NT</v>
      </c>
      <c r="X35" s="59" t="str">
        <f>BaseDeCalcul!V37</f>
        <v>NT</v>
      </c>
      <c r="Y35" s="59" t="str">
        <f>BaseDeCalcul!W37</f>
        <v>NT</v>
      </c>
      <c r="Z35" s="60" t="str">
        <f>BaseDeCalcul!Y37</f>
        <v>NT</v>
      </c>
    </row>
    <row r="36" spans="1:26">
      <c r="A36">
        <v>4</v>
      </c>
      <c r="B36" s="58" t="str">
        <f>Critères!A34</f>
        <v>Tableau</v>
      </c>
      <c r="C36" s="61" t="str">
        <f>Critères!B34</f>
        <v>4.1</v>
      </c>
      <c r="D36" s="61" t="str">
        <f>Critères!C34</f>
        <v>A</v>
      </c>
      <c r="E36" s="63" t="str">
        <f>Critères!D34</f>
        <v>Chaque tableau de données complexe a-t-il un résumé ?</v>
      </c>
      <c r="F36" s="59" t="str">
        <f>BaseDeCalcul!D38</f>
        <v>NT</v>
      </c>
      <c r="G36" s="59" t="str">
        <f>BaseDeCalcul!E38</f>
        <v>NT</v>
      </c>
      <c r="H36" s="59" t="str">
        <f>BaseDeCalcul!F38</f>
        <v>NT</v>
      </c>
      <c r="I36" s="59" t="str">
        <f>BaseDeCalcul!G38</f>
        <v>NT</v>
      </c>
      <c r="J36" s="59" t="str">
        <f>BaseDeCalcul!H38</f>
        <v>NT</v>
      </c>
      <c r="K36" s="59" t="str">
        <f>BaseDeCalcul!I38</f>
        <v>NT</v>
      </c>
      <c r="L36" s="59" t="str">
        <f>BaseDeCalcul!J38</f>
        <v>NT</v>
      </c>
      <c r="M36" s="59" t="str">
        <f>BaseDeCalcul!K38</f>
        <v>NT</v>
      </c>
      <c r="N36" s="59" t="str">
        <f>BaseDeCalcul!L38</f>
        <v>NT</v>
      </c>
      <c r="O36" s="59" t="str">
        <f>BaseDeCalcul!M38</f>
        <v>NT</v>
      </c>
      <c r="P36" s="59" t="str">
        <f>BaseDeCalcul!N38</f>
        <v>NT</v>
      </c>
      <c r="Q36" s="59" t="str">
        <f>BaseDeCalcul!O38</f>
        <v>NT</v>
      </c>
      <c r="R36" s="59" t="str">
        <f>BaseDeCalcul!P38</f>
        <v>NT</v>
      </c>
      <c r="S36" s="59" t="str">
        <f>BaseDeCalcul!Q38</f>
        <v>NT</v>
      </c>
      <c r="T36" s="59" t="str">
        <f>BaseDeCalcul!R38</f>
        <v>NT</v>
      </c>
      <c r="U36" s="59" t="str">
        <f>BaseDeCalcul!S38</f>
        <v>NT</v>
      </c>
      <c r="V36" s="59" t="str">
        <f>BaseDeCalcul!T38</f>
        <v>NT</v>
      </c>
      <c r="W36" s="59" t="str">
        <f>BaseDeCalcul!U38</f>
        <v>NT</v>
      </c>
      <c r="X36" s="59" t="str">
        <f>BaseDeCalcul!V38</f>
        <v>NT</v>
      </c>
      <c r="Y36" s="59" t="str">
        <f>BaseDeCalcul!W38</f>
        <v>NT</v>
      </c>
      <c r="Z36" s="60" t="str">
        <f>BaseDeCalcul!Y38</f>
        <v>NT</v>
      </c>
    </row>
    <row r="37" spans="1:26" ht="21">
      <c r="A37">
        <v>4</v>
      </c>
      <c r="B37" s="58" t="str">
        <f>Critères!A35</f>
        <v>Tableau</v>
      </c>
      <c r="C37" s="61" t="str">
        <f>Critères!B35</f>
        <v>4.2</v>
      </c>
      <c r="D37" s="61" t="str">
        <f>Critères!C35</f>
        <v>A</v>
      </c>
      <c r="E37" s="63" t="str">
        <f>Critères!D35</f>
        <v>Pour chaque tableau de données complexe ayant un résumé, celui-ci est-il pertinent ?</v>
      </c>
      <c r="F37" s="59" t="str">
        <f>BaseDeCalcul!D39</f>
        <v>NT</v>
      </c>
      <c r="G37" s="59" t="str">
        <f>BaseDeCalcul!E39</f>
        <v>NT</v>
      </c>
      <c r="H37" s="59" t="str">
        <f>BaseDeCalcul!F39</f>
        <v>NT</v>
      </c>
      <c r="I37" s="59" t="str">
        <f>BaseDeCalcul!G39</f>
        <v>NT</v>
      </c>
      <c r="J37" s="59" t="str">
        <f>BaseDeCalcul!H39</f>
        <v>NT</v>
      </c>
      <c r="K37" s="59" t="str">
        <f>BaseDeCalcul!I39</f>
        <v>NT</v>
      </c>
      <c r="L37" s="59" t="str">
        <f>BaseDeCalcul!J39</f>
        <v>NT</v>
      </c>
      <c r="M37" s="59" t="str">
        <f>BaseDeCalcul!K39</f>
        <v>NT</v>
      </c>
      <c r="N37" s="59" t="str">
        <f>BaseDeCalcul!L39</f>
        <v>NT</v>
      </c>
      <c r="O37" s="59" t="str">
        <f>BaseDeCalcul!M39</f>
        <v>NT</v>
      </c>
      <c r="P37" s="59" t="str">
        <f>BaseDeCalcul!N39</f>
        <v>NT</v>
      </c>
      <c r="Q37" s="59" t="str">
        <f>BaseDeCalcul!O39</f>
        <v>NT</v>
      </c>
      <c r="R37" s="59" t="str">
        <f>BaseDeCalcul!P39</f>
        <v>NT</v>
      </c>
      <c r="S37" s="59" t="str">
        <f>BaseDeCalcul!Q39</f>
        <v>NT</v>
      </c>
      <c r="T37" s="59" t="str">
        <f>BaseDeCalcul!R39</f>
        <v>NT</v>
      </c>
      <c r="U37" s="59" t="str">
        <f>BaseDeCalcul!S39</f>
        <v>NT</v>
      </c>
      <c r="V37" s="59" t="str">
        <f>BaseDeCalcul!T39</f>
        <v>NT</v>
      </c>
      <c r="W37" s="59" t="str">
        <f>BaseDeCalcul!U39</f>
        <v>NT</v>
      </c>
      <c r="X37" s="59" t="str">
        <f>BaseDeCalcul!V39</f>
        <v>NT</v>
      </c>
      <c r="Y37" s="59" t="str">
        <f>BaseDeCalcul!W39</f>
        <v>NT</v>
      </c>
      <c r="Z37" s="60" t="str">
        <f>BaseDeCalcul!Y39</f>
        <v>NT</v>
      </c>
    </row>
    <row r="38" spans="1:26">
      <c r="A38">
        <v>4</v>
      </c>
      <c r="B38" s="58" t="str">
        <f>Critères!A36</f>
        <v>Tableau</v>
      </c>
      <c r="C38" s="61" t="str">
        <f>Critères!B36</f>
        <v>4.3</v>
      </c>
      <c r="D38" s="61" t="str">
        <f>Critères!C36</f>
        <v>A</v>
      </c>
      <c r="E38" s="63" t="str">
        <f>Critères!D36</f>
        <v>Chaque tableau de données a-t-il un titre ?</v>
      </c>
      <c r="F38" s="59" t="str">
        <f>BaseDeCalcul!D40</f>
        <v>NT</v>
      </c>
      <c r="G38" s="59" t="str">
        <f>BaseDeCalcul!E40</f>
        <v>NT</v>
      </c>
      <c r="H38" s="59" t="str">
        <f>BaseDeCalcul!F40</f>
        <v>NT</v>
      </c>
      <c r="I38" s="59" t="str">
        <f>BaseDeCalcul!G40</f>
        <v>NT</v>
      </c>
      <c r="J38" s="59" t="str">
        <f>BaseDeCalcul!H40</f>
        <v>NT</v>
      </c>
      <c r="K38" s="59" t="str">
        <f>BaseDeCalcul!I40</f>
        <v>NT</v>
      </c>
      <c r="L38" s="59" t="str">
        <f>BaseDeCalcul!J40</f>
        <v>NT</v>
      </c>
      <c r="M38" s="59" t="str">
        <f>BaseDeCalcul!K40</f>
        <v>NT</v>
      </c>
      <c r="N38" s="59" t="str">
        <f>BaseDeCalcul!L40</f>
        <v>NT</v>
      </c>
      <c r="O38" s="59" t="str">
        <f>BaseDeCalcul!M40</f>
        <v>NT</v>
      </c>
      <c r="P38" s="59" t="str">
        <f>BaseDeCalcul!N40</f>
        <v>NT</v>
      </c>
      <c r="Q38" s="59" t="str">
        <f>BaseDeCalcul!O40</f>
        <v>NT</v>
      </c>
      <c r="R38" s="59" t="str">
        <f>BaseDeCalcul!P40</f>
        <v>NT</v>
      </c>
      <c r="S38" s="59" t="str">
        <f>BaseDeCalcul!Q40</f>
        <v>NT</v>
      </c>
      <c r="T38" s="59" t="str">
        <f>BaseDeCalcul!R40</f>
        <v>NT</v>
      </c>
      <c r="U38" s="59" t="str">
        <f>BaseDeCalcul!S40</f>
        <v>NT</v>
      </c>
      <c r="V38" s="59" t="str">
        <f>BaseDeCalcul!T40</f>
        <v>NT</v>
      </c>
      <c r="W38" s="59" t="str">
        <f>BaseDeCalcul!U40</f>
        <v>NT</v>
      </c>
      <c r="X38" s="59" t="str">
        <f>BaseDeCalcul!V40</f>
        <v>NT</v>
      </c>
      <c r="Y38" s="59" t="str">
        <f>BaseDeCalcul!W40</f>
        <v>NT</v>
      </c>
      <c r="Z38" s="60" t="str">
        <f>BaseDeCalcul!Y40</f>
        <v>NT</v>
      </c>
    </row>
    <row r="39" spans="1:26">
      <c r="A39">
        <v>4</v>
      </c>
      <c r="B39" s="58" t="str">
        <f>Critères!A37</f>
        <v>Tableau</v>
      </c>
      <c r="C39" s="61" t="str">
        <f>Critères!B37</f>
        <v>4.4</v>
      </c>
      <c r="D39" s="61" t="str">
        <f>Critères!C37</f>
        <v>A</v>
      </c>
      <c r="E39" s="63" t="str">
        <f>Critères!D37</f>
        <v>Pour chaque tableau de données ayant un titre, celui-ci est-il pertinent ?</v>
      </c>
      <c r="F39" s="59" t="str">
        <f>BaseDeCalcul!D41</f>
        <v>NT</v>
      </c>
      <c r="G39" s="59" t="str">
        <f>BaseDeCalcul!E41</f>
        <v>NT</v>
      </c>
      <c r="H39" s="59" t="str">
        <f>BaseDeCalcul!F41</f>
        <v>NT</v>
      </c>
      <c r="I39" s="59" t="str">
        <f>BaseDeCalcul!G41</f>
        <v>NT</v>
      </c>
      <c r="J39" s="59" t="str">
        <f>BaseDeCalcul!H41</f>
        <v>NT</v>
      </c>
      <c r="K39" s="59" t="str">
        <f>BaseDeCalcul!I41</f>
        <v>NT</v>
      </c>
      <c r="L39" s="59" t="str">
        <f>BaseDeCalcul!J41</f>
        <v>NT</v>
      </c>
      <c r="M39" s="59" t="str">
        <f>BaseDeCalcul!K41</f>
        <v>NT</v>
      </c>
      <c r="N39" s="59" t="str">
        <f>BaseDeCalcul!L41</f>
        <v>NT</v>
      </c>
      <c r="O39" s="59" t="str">
        <f>BaseDeCalcul!M41</f>
        <v>NT</v>
      </c>
      <c r="P39" s="59" t="str">
        <f>BaseDeCalcul!N41</f>
        <v>NT</v>
      </c>
      <c r="Q39" s="59" t="str">
        <f>BaseDeCalcul!O41</f>
        <v>NT</v>
      </c>
      <c r="R39" s="59" t="str">
        <f>BaseDeCalcul!P41</f>
        <v>NT</v>
      </c>
      <c r="S39" s="59" t="str">
        <f>BaseDeCalcul!Q41</f>
        <v>NT</v>
      </c>
      <c r="T39" s="59" t="str">
        <f>BaseDeCalcul!R41</f>
        <v>NT</v>
      </c>
      <c r="U39" s="59" t="str">
        <f>BaseDeCalcul!S41</f>
        <v>NT</v>
      </c>
      <c r="V39" s="59" t="str">
        <f>BaseDeCalcul!T41</f>
        <v>NT</v>
      </c>
      <c r="W39" s="59" t="str">
        <f>BaseDeCalcul!U41</f>
        <v>NT</v>
      </c>
      <c r="X39" s="59" t="str">
        <f>BaseDeCalcul!V41</f>
        <v>NT</v>
      </c>
      <c r="Y39" s="59" t="str">
        <f>BaseDeCalcul!W41</f>
        <v>NT</v>
      </c>
      <c r="Z39" s="60" t="str">
        <f>BaseDeCalcul!Y41</f>
        <v>NT</v>
      </c>
    </row>
    <row r="40" spans="1:26" ht="21">
      <c r="A40">
        <v>4</v>
      </c>
      <c r="B40" s="58" t="str">
        <f>Critères!A38</f>
        <v>Tableau</v>
      </c>
      <c r="C40" s="61" t="str">
        <f>Critères!B38</f>
        <v>4.5</v>
      </c>
      <c r="D40" s="61" t="str">
        <f>Critères!C38</f>
        <v>A</v>
      </c>
      <c r="E40" s="63" t="str">
        <f>Critères!D38</f>
        <v>Pour chaque tableau de données, les entêtes de lignes et de colonnes sont-ils correctement reliés aux cellules de données ?</v>
      </c>
      <c r="F40" s="59" t="str">
        <f>BaseDeCalcul!D42</f>
        <v>NT</v>
      </c>
      <c r="G40" s="59" t="str">
        <f>BaseDeCalcul!E42</f>
        <v>NT</v>
      </c>
      <c r="H40" s="59" t="str">
        <f>BaseDeCalcul!F42</f>
        <v>NT</v>
      </c>
      <c r="I40" s="59" t="str">
        <f>BaseDeCalcul!G42</f>
        <v>NT</v>
      </c>
      <c r="J40" s="59" t="str">
        <f>BaseDeCalcul!H42</f>
        <v>NT</v>
      </c>
      <c r="K40" s="59" t="str">
        <f>BaseDeCalcul!I42</f>
        <v>NT</v>
      </c>
      <c r="L40" s="59" t="str">
        <f>BaseDeCalcul!J42</f>
        <v>NT</v>
      </c>
      <c r="M40" s="59" t="str">
        <f>BaseDeCalcul!K42</f>
        <v>NT</v>
      </c>
      <c r="N40" s="59" t="str">
        <f>BaseDeCalcul!L42</f>
        <v>NT</v>
      </c>
      <c r="O40" s="59" t="str">
        <f>BaseDeCalcul!M42</f>
        <v>NT</v>
      </c>
      <c r="P40" s="59" t="str">
        <f>BaseDeCalcul!N42</f>
        <v>NT</v>
      </c>
      <c r="Q40" s="59" t="str">
        <f>BaseDeCalcul!O42</f>
        <v>NT</v>
      </c>
      <c r="R40" s="59" t="str">
        <f>BaseDeCalcul!P42</f>
        <v>NT</v>
      </c>
      <c r="S40" s="59" t="str">
        <f>BaseDeCalcul!Q42</f>
        <v>NT</v>
      </c>
      <c r="T40" s="59" t="str">
        <f>BaseDeCalcul!R42</f>
        <v>NT</v>
      </c>
      <c r="U40" s="59" t="str">
        <f>BaseDeCalcul!S42</f>
        <v>NT</v>
      </c>
      <c r="V40" s="59" t="str">
        <f>BaseDeCalcul!T42</f>
        <v>NT</v>
      </c>
      <c r="W40" s="59" t="str">
        <f>BaseDeCalcul!U42</f>
        <v>NT</v>
      </c>
      <c r="X40" s="59" t="str">
        <f>BaseDeCalcul!V42</f>
        <v>NT</v>
      </c>
      <c r="Y40" s="59" t="str">
        <f>BaseDeCalcul!W42</f>
        <v>NT</v>
      </c>
      <c r="Z40" s="60" t="str">
        <f>BaseDeCalcul!Y42</f>
        <v>NT</v>
      </c>
    </row>
    <row r="41" spans="1:26" ht="21">
      <c r="A41">
        <v>4</v>
      </c>
      <c r="B41" s="58" t="str">
        <f>Critères!A39</f>
        <v>Composants intéractifs</v>
      </c>
      <c r="C41" s="61" t="str">
        <f>Critères!B39</f>
        <v>5.1</v>
      </c>
      <c r="D41" s="61" t="str">
        <f>Critères!C39</f>
        <v>A</v>
      </c>
      <c r="E41" s="63" t="str">
        <f>Critères!D39</f>
        <v>Chaque composant d’interface est-il, si nécessaire, compatible avec les technologies d’assistance (hors cas particuliers) ?</v>
      </c>
      <c r="F41" s="59" t="str">
        <f>BaseDeCalcul!D43</f>
        <v>NT</v>
      </c>
      <c r="G41" s="59" t="str">
        <f>BaseDeCalcul!E43</f>
        <v>NT</v>
      </c>
      <c r="H41" s="59" t="str">
        <f>BaseDeCalcul!F43</f>
        <v>NT</v>
      </c>
      <c r="I41" s="59" t="str">
        <f>BaseDeCalcul!G43</f>
        <v>NT</v>
      </c>
      <c r="J41" s="59" t="str">
        <f>BaseDeCalcul!H43</f>
        <v>NT</v>
      </c>
      <c r="K41" s="59" t="str">
        <f>BaseDeCalcul!I43</f>
        <v>NT</v>
      </c>
      <c r="L41" s="59" t="str">
        <f>BaseDeCalcul!J43</f>
        <v>NT</v>
      </c>
      <c r="M41" s="59" t="str">
        <f>BaseDeCalcul!K43</f>
        <v>NT</v>
      </c>
      <c r="N41" s="59" t="str">
        <f>BaseDeCalcul!L43</f>
        <v>NT</v>
      </c>
      <c r="O41" s="59" t="str">
        <f>BaseDeCalcul!M43</f>
        <v>NT</v>
      </c>
      <c r="P41" s="59" t="str">
        <f>BaseDeCalcul!N43</f>
        <v>NT</v>
      </c>
      <c r="Q41" s="59" t="str">
        <f>BaseDeCalcul!O43</f>
        <v>NT</v>
      </c>
      <c r="R41" s="59" t="str">
        <f>BaseDeCalcul!P43</f>
        <v>NT</v>
      </c>
      <c r="S41" s="59" t="str">
        <f>BaseDeCalcul!Q43</f>
        <v>NT</v>
      </c>
      <c r="T41" s="59" t="str">
        <f>BaseDeCalcul!R43</f>
        <v>NT</v>
      </c>
      <c r="U41" s="59" t="str">
        <f>BaseDeCalcul!S43</f>
        <v>NT</v>
      </c>
      <c r="V41" s="59" t="str">
        <f>BaseDeCalcul!T43</f>
        <v>NT</v>
      </c>
      <c r="W41" s="59" t="str">
        <f>BaseDeCalcul!U43</f>
        <v>NT</v>
      </c>
      <c r="X41" s="59" t="str">
        <f>BaseDeCalcul!V43</f>
        <v>NT</v>
      </c>
      <c r="Y41" s="59" t="str">
        <f>BaseDeCalcul!W43</f>
        <v>NT</v>
      </c>
      <c r="Z41" s="60" t="str">
        <f>BaseDeCalcul!Y43</f>
        <v>NT</v>
      </c>
    </row>
    <row r="42" spans="1:26" ht="21">
      <c r="A42">
        <v>4</v>
      </c>
      <c r="B42" s="58" t="str">
        <f>Critères!A40</f>
        <v>Composants intéractifs</v>
      </c>
      <c r="C42" s="61" t="str">
        <f>Critères!B40</f>
        <v>5.2</v>
      </c>
      <c r="D42" s="61" t="str">
        <f>Critères!C40</f>
        <v>A</v>
      </c>
      <c r="E42" s="63" t="str">
        <f>Critères!D40</f>
        <v>Chaque composant d’interface est-il contrôlable par le clavier et tout dispositif de pointage (hors cas particuliers) ?</v>
      </c>
      <c r="F42" s="59" t="str">
        <f>BaseDeCalcul!D44</f>
        <v>NT</v>
      </c>
      <c r="G42" s="59" t="str">
        <f>BaseDeCalcul!E44</f>
        <v>NT</v>
      </c>
      <c r="H42" s="59" t="str">
        <f>BaseDeCalcul!F44</f>
        <v>NT</v>
      </c>
      <c r="I42" s="59" t="str">
        <f>BaseDeCalcul!G44</f>
        <v>NT</v>
      </c>
      <c r="J42" s="59" t="str">
        <f>BaseDeCalcul!H44</f>
        <v>NT</v>
      </c>
      <c r="K42" s="59" t="str">
        <f>BaseDeCalcul!I44</f>
        <v>NT</v>
      </c>
      <c r="L42" s="59" t="str">
        <f>BaseDeCalcul!J44</f>
        <v>NT</v>
      </c>
      <c r="M42" s="59" t="str">
        <f>BaseDeCalcul!K44</f>
        <v>NT</v>
      </c>
      <c r="N42" s="59" t="str">
        <f>BaseDeCalcul!L44</f>
        <v>NT</v>
      </c>
      <c r="O42" s="59" t="str">
        <f>BaseDeCalcul!M44</f>
        <v>NT</v>
      </c>
      <c r="P42" s="59" t="str">
        <f>BaseDeCalcul!N44</f>
        <v>NT</v>
      </c>
      <c r="Q42" s="59" t="str">
        <f>BaseDeCalcul!O44</f>
        <v>NT</v>
      </c>
      <c r="R42" s="59" t="str">
        <f>BaseDeCalcul!P44</f>
        <v>NT</v>
      </c>
      <c r="S42" s="59" t="str">
        <f>BaseDeCalcul!Q44</f>
        <v>NT</v>
      </c>
      <c r="T42" s="59" t="str">
        <f>BaseDeCalcul!R44</f>
        <v>NT</v>
      </c>
      <c r="U42" s="59" t="str">
        <f>BaseDeCalcul!S44</f>
        <v>NT</v>
      </c>
      <c r="V42" s="59" t="str">
        <f>BaseDeCalcul!T44</f>
        <v>NT</v>
      </c>
      <c r="W42" s="59" t="str">
        <f>BaseDeCalcul!U44</f>
        <v>NT</v>
      </c>
      <c r="X42" s="59" t="str">
        <f>BaseDeCalcul!V44</f>
        <v>NT</v>
      </c>
      <c r="Y42" s="59" t="str">
        <f>BaseDeCalcul!W44</f>
        <v>NT</v>
      </c>
      <c r="Z42" s="60" t="str">
        <f>BaseDeCalcul!Y44</f>
        <v>NT</v>
      </c>
    </row>
    <row r="43" spans="1:26">
      <c r="A43">
        <v>4</v>
      </c>
      <c r="B43" s="58" t="str">
        <f>Critères!A41</f>
        <v>Composants intéractifs</v>
      </c>
      <c r="C43" s="61" t="str">
        <f>Critères!B41</f>
        <v>5.3</v>
      </c>
      <c r="D43" s="61" t="str">
        <f>Critères!C41</f>
        <v>A</v>
      </c>
      <c r="E43" s="63" t="str">
        <f>Critères!D41</f>
        <v>Chaque changement de contexte respecte-t-il une de ces conditions ?</v>
      </c>
      <c r="F43" s="59" t="str">
        <f>BaseDeCalcul!D45</f>
        <v>NT</v>
      </c>
      <c r="G43" s="59" t="str">
        <f>BaseDeCalcul!E45</f>
        <v>NT</v>
      </c>
      <c r="H43" s="59" t="str">
        <f>BaseDeCalcul!F45</f>
        <v>NT</v>
      </c>
      <c r="I43" s="59" t="str">
        <f>BaseDeCalcul!G45</f>
        <v>NT</v>
      </c>
      <c r="J43" s="59" t="str">
        <f>BaseDeCalcul!H45</f>
        <v>NT</v>
      </c>
      <c r="K43" s="59" t="str">
        <f>BaseDeCalcul!I45</f>
        <v>NT</v>
      </c>
      <c r="L43" s="59" t="str">
        <f>BaseDeCalcul!J45</f>
        <v>NT</v>
      </c>
      <c r="M43" s="59" t="str">
        <f>BaseDeCalcul!K45</f>
        <v>NT</v>
      </c>
      <c r="N43" s="59" t="str">
        <f>BaseDeCalcul!L45</f>
        <v>NT</v>
      </c>
      <c r="O43" s="59" t="str">
        <f>BaseDeCalcul!M45</f>
        <v>NT</v>
      </c>
      <c r="P43" s="59" t="str">
        <f>BaseDeCalcul!N45</f>
        <v>NT</v>
      </c>
      <c r="Q43" s="59" t="str">
        <f>BaseDeCalcul!O45</f>
        <v>NT</v>
      </c>
      <c r="R43" s="59" t="str">
        <f>BaseDeCalcul!P45</f>
        <v>NT</v>
      </c>
      <c r="S43" s="59" t="str">
        <f>BaseDeCalcul!Q45</f>
        <v>NT</v>
      </c>
      <c r="T43" s="59" t="str">
        <f>BaseDeCalcul!R45</f>
        <v>NT</v>
      </c>
      <c r="U43" s="59" t="str">
        <f>BaseDeCalcul!S45</f>
        <v>NT</v>
      </c>
      <c r="V43" s="59" t="str">
        <f>BaseDeCalcul!T45</f>
        <v>NT</v>
      </c>
      <c r="W43" s="59" t="str">
        <f>BaseDeCalcul!U45</f>
        <v>NT</v>
      </c>
      <c r="X43" s="59" t="str">
        <f>BaseDeCalcul!V45</f>
        <v>NT</v>
      </c>
      <c r="Y43" s="59" t="str">
        <f>BaseDeCalcul!W45</f>
        <v>NT</v>
      </c>
      <c r="Z43" s="60" t="str">
        <f>BaseDeCalcul!Y45</f>
        <v>NT</v>
      </c>
    </row>
    <row r="44" spans="1:26" ht="21">
      <c r="A44">
        <v>5</v>
      </c>
      <c r="B44" s="58" t="str">
        <f>Critères!A42</f>
        <v>Composants intéractifs</v>
      </c>
      <c r="C44" s="61" t="str">
        <f>Critères!B42</f>
        <v>5.4</v>
      </c>
      <c r="D44" s="61" t="str">
        <f>Critères!C42</f>
        <v>AA</v>
      </c>
      <c r="E44" s="63" t="str">
        <f>Critères!D42</f>
        <v>Dans chaque écran, les messages de statut sont-ils correctement restitués par les technologies d’assistance ?</v>
      </c>
      <c r="F44" s="59" t="str">
        <f>BaseDeCalcul!D46</f>
        <v>NT</v>
      </c>
      <c r="G44" s="59" t="str">
        <f>BaseDeCalcul!E46</f>
        <v>NT</v>
      </c>
      <c r="H44" s="59" t="str">
        <f>BaseDeCalcul!F46</f>
        <v>NT</v>
      </c>
      <c r="I44" s="59" t="str">
        <f>BaseDeCalcul!G46</f>
        <v>NT</v>
      </c>
      <c r="J44" s="59" t="str">
        <f>BaseDeCalcul!H46</f>
        <v>NT</v>
      </c>
      <c r="K44" s="59" t="str">
        <f>BaseDeCalcul!I46</f>
        <v>NT</v>
      </c>
      <c r="L44" s="59" t="str">
        <f>BaseDeCalcul!J46</f>
        <v>NT</v>
      </c>
      <c r="M44" s="59" t="str">
        <f>BaseDeCalcul!K46</f>
        <v>NT</v>
      </c>
      <c r="N44" s="59" t="str">
        <f>BaseDeCalcul!L46</f>
        <v>NT</v>
      </c>
      <c r="O44" s="59" t="str">
        <f>BaseDeCalcul!M46</f>
        <v>NT</v>
      </c>
      <c r="P44" s="59" t="str">
        <f>BaseDeCalcul!N46</f>
        <v>NT</v>
      </c>
      <c r="Q44" s="59" t="str">
        <f>BaseDeCalcul!O46</f>
        <v>NT</v>
      </c>
      <c r="R44" s="59" t="str">
        <f>BaseDeCalcul!P46</f>
        <v>NT</v>
      </c>
      <c r="S44" s="59" t="str">
        <f>BaseDeCalcul!Q46</f>
        <v>NT</v>
      </c>
      <c r="T44" s="59" t="str">
        <f>BaseDeCalcul!R46</f>
        <v>NT</v>
      </c>
      <c r="U44" s="59" t="str">
        <f>BaseDeCalcul!S46</f>
        <v>NT</v>
      </c>
      <c r="V44" s="59" t="str">
        <f>BaseDeCalcul!T46</f>
        <v>NT</v>
      </c>
      <c r="W44" s="59" t="str">
        <f>BaseDeCalcul!U46</f>
        <v>NT</v>
      </c>
      <c r="X44" s="59" t="str">
        <f>BaseDeCalcul!V46</f>
        <v>NT</v>
      </c>
      <c r="Y44" s="59" t="str">
        <f>BaseDeCalcul!W46</f>
        <v>NT</v>
      </c>
      <c r="Z44" s="60" t="str">
        <f>BaseDeCalcul!Y46</f>
        <v>NT</v>
      </c>
    </row>
    <row r="45" spans="1:26" ht="21">
      <c r="A45">
        <v>5</v>
      </c>
      <c r="B45" s="58" t="str">
        <f>Critères!A43</f>
        <v>Composants intéractifs</v>
      </c>
      <c r="C45" s="61" t="str">
        <f>Critères!B43</f>
        <v>5.5</v>
      </c>
      <c r="D45" s="61" t="str">
        <f>Critères!C43</f>
        <v>A</v>
      </c>
      <c r="E45" s="63" t="str">
        <f>Critères!D43</f>
        <v>Chaque état d’un contrôle à bascule présenté à l’utilisateur est-il perceptible ?</v>
      </c>
      <c r="F45" s="59" t="str">
        <f>BaseDeCalcul!D47</f>
        <v>NT</v>
      </c>
      <c r="G45" s="59" t="str">
        <f>BaseDeCalcul!E47</f>
        <v>NT</v>
      </c>
      <c r="H45" s="59" t="str">
        <f>BaseDeCalcul!F47</f>
        <v>NT</v>
      </c>
      <c r="I45" s="59" t="str">
        <f>BaseDeCalcul!G47</f>
        <v>NT</v>
      </c>
      <c r="J45" s="59" t="str">
        <f>BaseDeCalcul!H47</f>
        <v>NT</v>
      </c>
      <c r="K45" s="59" t="str">
        <f>BaseDeCalcul!I47</f>
        <v>NT</v>
      </c>
      <c r="L45" s="59" t="str">
        <f>BaseDeCalcul!J47</f>
        <v>NT</v>
      </c>
      <c r="M45" s="59" t="str">
        <f>BaseDeCalcul!K47</f>
        <v>NT</v>
      </c>
      <c r="N45" s="59" t="str">
        <f>BaseDeCalcul!L47</f>
        <v>NT</v>
      </c>
      <c r="O45" s="59" t="str">
        <f>BaseDeCalcul!M47</f>
        <v>NT</v>
      </c>
      <c r="P45" s="59" t="str">
        <f>BaseDeCalcul!N47</f>
        <v>NT</v>
      </c>
      <c r="Q45" s="59" t="str">
        <f>BaseDeCalcul!O47</f>
        <v>NT</v>
      </c>
      <c r="R45" s="59" t="str">
        <f>BaseDeCalcul!P47</f>
        <v>NT</v>
      </c>
      <c r="S45" s="59" t="str">
        <f>BaseDeCalcul!Q47</f>
        <v>NT</v>
      </c>
      <c r="T45" s="59" t="str">
        <f>BaseDeCalcul!R47</f>
        <v>NT</v>
      </c>
      <c r="U45" s="59" t="str">
        <f>BaseDeCalcul!S47</f>
        <v>NT</v>
      </c>
      <c r="V45" s="59" t="str">
        <f>BaseDeCalcul!T47</f>
        <v>NT</v>
      </c>
      <c r="W45" s="59" t="str">
        <f>BaseDeCalcul!U47</f>
        <v>NT</v>
      </c>
      <c r="X45" s="59" t="str">
        <f>BaseDeCalcul!V47</f>
        <v>NT</v>
      </c>
      <c r="Y45" s="59" t="str">
        <f>BaseDeCalcul!W47</f>
        <v>NT</v>
      </c>
      <c r="Z45" s="60" t="str">
        <f>BaseDeCalcul!Y47</f>
        <v>NT</v>
      </c>
    </row>
    <row r="46" spans="1:26" ht="21">
      <c r="A46">
        <v>5</v>
      </c>
      <c r="B46" s="58" t="str">
        <f>Critères!A44</f>
        <v>Eléments obligatoires</v>
      </c>
      <c r="C46" s="61" t="str">
        <f>Critères!B44</f>
        <v>6.1</v>
      </c>
      <c r="D46" s="61" t="str">
        <f>Critères!C44</f>
        <v>A</v>
      </c>
      <c r="E46" s="63" t="str">
        <f>Critères!D44</f>
        <v>Dans chaque écran, les textes sont-ils restitués par les technologies d’assistance dans la langue principale de l’écran ?</v>
      </c>
      <c r="F46" s="59" t="str">
        <f>BaseDeCalcul!D48</f>
        <v>NT</v>
      </c>
      <c r="G46" s="59" t="str">
        <f>BaseDeCalcul!E48</f>
        <v>NT</v>
      </c>
      <c r="H46" s="59" t="str">
        <f>BaseDeCalcul!F48</f>
        <v>NT</v>
      </c>
      <c r="I46" s="59" t="str">
        <f>BaseDeCalcul!G48</f>
        <v>NT</v>
      </c>
      <c r="J46" s="59" t="str">
        <f>BaseDeCalcul!H48</f>
        <v>NT</v>
      </c>
      <c r="K46" s="59" t="str">
        <f>BaseDeCalcul!I48</f>
        <v>NT</v>
      </c>
      <c r="L46" s="59" t="str">
        <f>BaseDeCalcul!J48</f>
        <v>NT</v>
      </c>
      <c r="M46" s="59" t="str">
        <f>BaseDeCalcul!K48</f>
        <v>NT</v>
      </c>
      <c r="N46" s="59" t="str">
        <f>BaseDeCalcul!L48</f>
        <v>NT</v>
      </c>
      <c r="O46" s="59" t="str">
        <f>BaseDeCalcul!M48</f>
        <v>NT</v>
      </c>
      <c r="P46" s="59" t="str">
        <f>BaseDeCalcul!N48</f>
        <v>NT</v>
      </c>
      <c r="Q46" s="59" t="str">
        <f>BaseDeCalcul!O48</f>
        <v>NT</v>
      </c>
      <c r="R46" s="59" t="str">
        <f>BaseDeCalcul!P48</f>
        <v>NT</v>
      </c>
      <c r="S46" s="59" t="str">
        <f>BaseDeCalcul!Q48</f>
        <v>NT</v>
      </c>
      <c r="T46" s="59" t="str">
        <f>BaseDeCalcul!R48</f>
        <v>NT</v>
      </c>
      <c r="U46" s="59" t="str">
        <f>BaseDeCalcul!S48</f>
        <v>NT</v>
      </c>
      <c r="V46" s="59" t="str">
        <f>BaseDeCalcul!T48</f>
        <v>NT</v>
      </c>
      <c r="W46" s="59" t="str">
        <f>BaseDeCalcul!U48</f>
        <v>NT</v>
      </c>
      <c r="X46" s="59" t="str">
        <f>BaseDeCalcul!V48</f>
        <v>NT</v>
      </c>
      <c r="Y46" s="59" t="str">
        <f>BaseDeCalcul!W48</f>
        <v>NT</v>
      </c>
      <c r="Z46" s="60" t="str">
        <f>BaseDeCalcul!Y48</f>
        <v>NT</v>
      </c>
    </row>
    <row r="47" spans="1:26" ht="21">
      <c r="A47">
        <v>5</v>
      </c>
      <c r="B47" s="58" t="str">
        <f>Critères!A45</f>
        <v>Eléments obligatoires</v>
      </c>
      <c r="C47" s="61" t="str">
        <f>Critères!B45</f>
        <v>6.2</v>
      </c>
      <c r="D47" s="61" t="str">
        <f>Critères!C45</f>
        <v>A</v>
      </c>
      <c r="E47" s="63" t="str">
        <f>Critères!D45</f>
        <v>Dans chaque écran, les éléments de l’interface ne doivent pas être utilisés uniquement à des fins de présentation. Cette règle est-elle respectée ?</v>
      </c>
      <c r="F47" s="59" t="str">
        <f>BaseDeCalcul!D49</f>
        <v>NT</v>
      </c>
      <c r="G47" s="59" t="str">
        <f>BaseDeCalcul!E49</f>
        <v>NT</v>
      </c>
      <c r="H47" s="59" t="str">
        <f>BaseDeCalcul!F49</f>
        <v>NT</v>
      </c>
      <c r="I47" s="59" t="str">
        <f>BaseDeCalcul!G49</f>
        <v>NT</v>
      </c>
      <c r="J47" s="59" t="str">
        <f>BaseDeCalcul!H49</f>
        <v>NT</v>
      </c>
      <c r="K47" s="59" t="str">
        <f>BaseDeCalcul!I49</f>
        <v>NT</v>
      </c>
      <c r="L47" s="59" t="str">
        <f>BaseDeCalcul!J49</f>
        <v>NT</v>
      </c>
      <c r="M47" s="59" t="str">
        <f>BaseDeCalcul!K49</f>
        <v>NT</v>
      </c>
      <c r="N47" s="59" t="str">
        <f>BaseDeCalcul!L49</f>
        <v>NT</v>
      </c>
      <c r="O47" s="59" t="str">
        <f>BaseDeCalcul!M49</f>
        <v>NT</v>
      </c>
      <c r="P47" s="59" t="str">
        <f>BaseDeCalcul!N49</f>
        <v>NT</v>
      </c>
      <c r="Q47" s="59" t="str">
        <f>BaseDeCalcul!O49</f>
        <v>NT</v>
      </c>
      <c r="R47" s="59" t="str">
        <f>BaseDeCalcul!P49</f>
        <v>NT</v>
      </c>
      <c r="S47" s="59" t="str">
        <f>BaseDeCalcul!Q49</f>
        <v>NT</v>
      </c>
      <c r="T47" s="59" t="str">
        <f>BaseDeCalcul!R49</f>
        <v>NT</v>
      </c>
      <c r="U47" s="59" t="str">
        <f>BaseDeCalcul!S49</f>
        <v>NT</v>
      </c>
      <c r="V47" s="59" t="str">
        <f>BaseDeCalcul!T49</f>
        <v>NT</v>
      </c>
      <c r="W47" s="59" t="str">
        <f>BaseDeCalcul!U49</f>
        <v>NT</v>
      </c>
      <c r="X47" s="59" t="str">
        <f>BaseDeCalcul!V49</f>
        <v>NT</v>
      </c>
      <c r="Y47" s="59" t="str">
        <f>BaseDeCalcul!W49</f>
        <v>NT</v>
      </c>
      <c r="Z47" s="60" t="str">
        <f>BaseDeCalcul!Y49</f>
        <v>NT</v>
      </c>
    </row>
    <row r="48" spans="1:26" ht="21">
      <c r="A48">
        <v>5</v>
      </c>
      <c r="B48" s="58" t="str">
        <f>Critères!A46</f>
        <v>Structuration</v>
      </c>
      <c r="C48" s="61" t="str">
        <f>Critères!B46</f>
        <v>7.1</v>
      </c>
      <c r="D48" s="61" t="str">
        <f>Critères!C46</f>
        <v>A</v>
      </c>
      <c r="E48" s="63" t="str">
        <f>Critères!D46</f>
        <v>Dans chaque écran, l’information est-elle structurée par l’utilisation appropriée de titres ?</v>
      </c>
      <c r="F48" s="59" t="str">
        <f>BaseDeCalcul!D50</f>
        <v>NT</v>
      </c>
      <c r="G48" s="59" t="str">
        <f>BaseDeCalcul!E50</f>
        <v>NT</v>
      </c>
      <c r="H48" s="59" t="str">
        <f>BaseDeCalcul!F50</f>
        <v>NT</v>
      </c>
      <c r="I48" s="59" t="str">
        <f>BaseDeCalcul!G50</f>
        <v>NT</v>
      </c>
      <c r="J48" s="59" t="str">
        <f>BaseDeCalcul!H50</f>
        <v>NT</v>
      </c>
      <c r="K48" s="59" t="str">
        <f>BaseDeCalcul!I50</f>
        <v>NT</v>
      </c>
      <c r="L48" s="59" t="str">
        <f>BaseDeCalcul!J50</f>
        <v>NT</v>
      </c>
      <c r="M48" s="59" t="str">
        <f>BaseDeCalcul!K50</f>
        <v>NT</v>
      </c>
      <c r="N48" s="59" t="str">
        <f>BaseDeCalcul!L50</f>
        <v>NT</v>
      </c>
      <c r="O48" s="59" t="str">
        <f>BaseDeCalcul!M50</f>
        <v>NT</v>
      </c>
      <c r="P48" s="59" t="str">
        <f>BaseDeCalcul!N50</f>
        <v>NT</v>
      </c>
      <c r="Q48" s="59" t="str">
        <f>BaseDeCalcul!O50</f>
        <v>NT</v>
      </c>
      <c r="R48" s="59" t="str">
        <f>BaseDeCalcul!P50</f>
        <v>NT</v>
      </c>
      <c r="S48" s="59" t="str">
        <f>BaseDeCalcul!Q50</f>
        <v>NT</v>
      </c>
      <c r="T48" s="59" t="str">
        <f>BaseDeCalcul!R50</f>
        <v>NT</v>
      </c>
      <c r="U48" s="59" t="str">
        <f>BaseDeCalcul!S50</f>
        <v>NT</v>
      </c>
      <c r="V48" s="59" t="str">
        <f>BaseDeCalcul!T50</f>
        <v>NT</v>
      </c>
      <c r="W48" s="59" t="str">
        <f>BaseDeCalcul!U50</f>
        <v>NT</v>
      </c>
      <c r="X48" s="59" t="str">
        <f>BaseDeCalcul!V50</f>
        <v>NT</v>
      </c>
      <c r="Y48" s="59" t="str">
        <f>BaseDeCalcul!W50</f>
        <v>NT</v>
      </c>
      <c r="Z48" s="60" t="str">
        <f>BaseDeCalcul!Y50</f>
        <v>NT</v>
      </c>
    </row>
    <row r="49" spans="1:26">
      <c r="A49">
        <v>5</v>
      </c>
      <c r="B49" s="58" t="str">
        <f>Critères!A47</f>
        <v>Structuration</v>
      </c>
      <c r="C49" s="61" t="str">
        <f>Critères!B47</f>
        <v>7.2</v>
      </c>
      <c r="D49" s="61" t="str">
        <f>Critères!C47</f>
        <v>A</v>
      </c>
      <c r="E49" s="63" t="str">
        <f>Critères!D47</f>
        <v>Dans chaque écran, chaque liste est-elle correctement structurée ?</v>
      </c>
      <c r="F49" s="59" t="str">
        <f>BaseDeCalcul!D51</f>
        <v>NT</v>
      </c>
      <c r="G49" s="59" t="str">
        <f>BaseDeCalcul!E51</f>
        <v>NT</v>
      </c>
      <c r="H49" s="59" t="str">
        <f>BaseDeCalcul!F51</f>
        <v>NT</v>
      </c>
      <c r="I49" s="59" t="str">
        <f>BaseDeCalcul!G51</f>
        <v>NT</v>
      </c>
      <c r="J49" s="59" t="str">
        <f>BaseDeCalcul!H51</f>
        <v>NT</v>
      </c>
      <c r="K49" s="59" t="str">
        <f>BaseDeCalcul!I51</f>
        <v>NT</v>
      </c>
      <c r="L49" s="59" t="str">
        <f>BaseDeCalcul!J51</f>
        <v>NT</v>
      </c>
      <c r="M49" s="59" t="str">
        <f>BaseDeCalcul!K51</f>
        <v>NT</v>
      </c>
      <c r="N49" s="59" t="str">
        <f>BaseDeCalcul!L51</f>
        <v>NT</v>
      </c>
      <c r="O49" s="59" t="str">
        <f>BaseDeCalcul!M51</f>
        <v>NT</v>
      </c>
      <c r="P49" s="59" t="str">
        <f>BaseDeCalcul!N51</f>
        <v>NT</v>
      </c>
      <c r="Q49" s="59" t="str">
        <f>BaseDeCalcul!O51</f>
        <v>NT</v>
      </c>
      <c r="R49" s="59" t="str">
        <f>BaseDeCalcul!P51</f>
        <v>NT</v>
      </c>
      <c r="S49" s="59" t="str">
        <f>BaseDeCalcul!Q51</f>
        <v>NT</v>
      </c>
      <c r="T49" s="59" t="str">
        <f>BaseDeCalcul!R51</f>
        <v>NT</v>
      </c>
      <c r="U49" s="59" t="str">
        <f>BaseDeCalcul!S51</f>
        <v>NT</v>
      </c>
      <c r="V49" s="59" t="str">
        <f>BaseDeCalcul!T51</f>
        <v>NT</v>
      </c>
      <c r="W49" s="59" t="str">
        <f>BaseDeCalcul!U51</f>
        <v>NT</v>
      </c>
      <c r="X49" s="59" t="str">
        <f>BaseDeCalcul!V51</f>
        <v>NT</v>
      </c>
      <c r="Y49" s="59" t="str">
        <f>BaseDeCalcul!W51</f>
        <v>NT</v>
      </c>
      <c r="Z49" s="60" t="str">
        <f>BaseDeCalcul!Y51</f>
        <v>NT</v>
      </c>
    </row>
    <row r="50" spans="1:26" ht="21">
      <c r="A50">
        <v>5</v>
      </c>
      <c r="B50" s="58" t="str">
        <f>Critères!A48</f>
        <v>Présentation</v>
      </c>
      <c r="C50" s="61" t="str">
        <f>Critères!B48</f>
        <v>8.1</v>
      </c>
      <c r="D50" s="61" t="str">
        <f>Critères!C48</f>
        <v>A</v>
      </c>
      <c r="E50" s="63" t="str">
        <f>Critères!D48</f>
        <v>Dans chaque écran, le contenu visible porteur d’information est-il accessible aux technologies d’assistance ?</v>
      </c>
      <c r="F50" s="59" t="str">
        <f>BaseDeCalcul!D52</f>
        <v>NT</v>
      </c>
      <c r="G50" s="59" t="str">
        <f>BaseDeCalcul!E52</f>
        <v>NT</v>
      </c>
      <c r="H50" s="59" t="str">
        <f>BaseDeCalcul!F52</f>
        <v>NT</v>
      </c>
      <c r="I50" s="59" t="str">
        <f>BaseDeCalcul!G52</f>
        <v>NT</v>
      </c>
      <c r="J50" s="59" t="str">
        <f>BaseDeCalcul!H52</f>
        <v>NT</v>
      </c>
      <c r="K50" s="59" t="str">
        <f>BaseDeCalcul!I52</f>
        <v>NT</v>
      </c>
      <c r="L50" s="59" t="str">
        <f>BaseDeCalcul!J52</f>
        <v>NT</v>
      </c>
      <c r="M50" s="59" t="str">
        <f>BaseDeCalcul!K52</f>
        <v>NT</v>
      </c>
      <c r="N50" s="59" t="str">
        <f>BaseDeCalcul!L52</f>
        <v>NT</v>
      </c>
      <c r="O50" s="59" t="str">
        <f>BaseDeCalcul!M52</f>
        <v>NT</v>
      </c>
      <c r="P50" s="59" t="str">
        <f>BaseDeCalcul!N52</f>
        <v>NT</v>
      </c>
      <c r="Q50" s="59" t="str">
        <f>BaseDeCalcul!O52</f>
        <v>NT</v>
      </c>
      <c r="R50" s="59" t="str">
        <f>BaseDeCalcul!P52</f>
        <v>NT</v>
      </c>
      <c r="S50" s="59" t="str">
        <f>BaseDeCalcul!Q52</f>
        <v>NT</v>
      </c>
      <c r="T50" s="59" t="str">
        <f>BaseDeCalcul!R52</f>
        <v>NT</v>
      </c>
      <c r="U50" s="59" t="str">
        <f>BaseDeCalcul!S52</f>
        <v>NT</v>
      </c>
      <c r="V50" s="59" t="str">
        <f>BaseDeCalcul!T52</f>
        <v>NT</v>
      </c>
      <c r="W50" s="59" t="str">
        <f>BaseDeCalcul!U52</f>
        <v>NT</v>
      </c>
      <c r="X50" s="59" t="str">
        <f>BaseDeCalcul!V52</f>
        <v>NT</v>
      </c>
      <c r="Y50" s="59" t="str">
        <f>BaseDeCalcul!W52</f>
        <v>NT</v>
      </c>
      <c r="Z50" s="60" t="str">
        <f>BaseDeCalcul!Y52</f>
        <v>NT</v>
      </c>
    </row>
    <row r="51" spans="1:26" ht="21">
      <c r="A51">
        <v>5</v>
      </c>
      <c r="B51" s="58" t="str">
        <f>Critères!A49</f>
        <v>Présentation</v>
      </c>
      <c r="C51" s="61" t="str">
        <f>Critères!B49</f>
        <v>8.2</v>
      </c>
      <c r="D51" s="61" t="str">
        <f>Critères!C49</f>
        <v>AA</v>
      </c>
      <c r="E51" s="63" t="str">
        <f>Critères!D49</f>
        <v>Dans chaque écran, l’utilisateur peut-il augmenter la taille des caractères de 200% au moins (hors cas particuliers) ?</v>
      </c>
      <c r="F51" s="59" t="str">
        <f>BaseDeCalcul!D53</f>
        <v>NT</v>
      </c>
      <c r="G51" s="59" t="str">
        <f>BaseDeCalcul!E53</f>
        <v>NT</v>
      </c>
      <c r="H51" s="59" t="str">
        <f>BaseDeCalcul!F53</f>
        <v>NT</v>
      </c>
      <c r="I51" s="59" t="str">
        <f>BaseDeCalcul!G53</f>
        <v>NT</v>
      </c>
      <c r="J51" s="59" t="str">
        <f>BaseDeCalcul!H53</f>
        <v>NT</v>
      </c>
      <c r="K51" s="59" t="str">
        <f>BaseDeCalcul!I53</f>
        <v>NT</v>
      </c>
      <c r="L51" s="59" t="str">
        <f>BaseDeCalcul!J53</f>
        <v>NT</v>
      </c>
      <c r="M51" s="59" t="str">
        <f>BaseDeCalcul!K53</f>
        <v>NT</v>
      </c>
      <c r="N51" s="59" t="str">
        <f>BaseDeCalcul!L53</f>
        <v>NT</v>
      </c>
      <c r="O51" s="59" t="str">
        <f>BaseDeCalcul!M53</f>
        <v>NT</v>
      </c>
      <c r="P51" s="59" t="str">
        <f>BaseDeCalcul!N53</f>
        <v>NT</v>
      </c>
      <c r="Q51" s="59" t="str">
        <f>BaseDeCalcul!O53</f>
        <v>NT</v>
      </c>
      <c r="R51" s="59" t="str">
        <f>BaseDeCalcul!P53</f>
        <v>NT</v>
      </c>
      <c r="S51" s="59" t="str">
        <f>BaseDeCalcul!Q53</f>
        <v>NT</v>
      </c>
      <c r="T51" s="59" t="str">
        <f>BaseDeCalcul!R53</f>
        <v>NT</v>
      </c>
      <c r="U51" s="59" t="str">
        <f>BaseDeCalcul!S53</f>
        <v>NT</v>
      </c>
      <c r="V51" s="59" t="str">
        <f>BaseDeCalcul!T53</f>
        <v>NT</v>
      </c>
      <c r="W51" s="59" t="str">
        <f>BaseDeCalcul!U53</f>
        <v>NT</v>
      </c>
      <c r="X51" s="59" t="str">
        <f>BaseDeCalcul!V53</f>
        <v>NT</v>
      </c>
      <c r="Y51" s="59" t="str">
        <f>BaseDeCalcul!W53</f>
        <v>NT</v>
      </c>
      <c r="Z51" s="60" t="str">
        <f>BaseDeCalcul!Y53</f>
        <v>NT</v>
      </c>
    </row>
    <row r="52" spans="1:26" ht="31.5">
      <c r="A52">
        <v>6</v>
      </c>
      <c r="B52" s="58" t="str">
        <f>Critères!A50</f>
        <v>Présentation</v>
      </c>
      <c r="C52" s="61" t="str">
        <f>Critères!B50</f>
        <v>8.3</v>
      </c>
      <c r="D52" s="61" t="str">
        <f>Critères!C50</f>
        <v>A</v>
      </c>
      <c r="E52" s="63" t="str">
        <f>Critères!D50</f>
        <v>Dans chaque écran, chaque composant en environnement de texte dont la nature n’est pas évidente a-t-il un rapport de contraste supérieur ou égal à 3:1 par rapport au texte environnant ?</v>
      </c>
      <c r="F52" s="59" t="str">
        <f>BaseDeCalcul!D54</f>
        <v>NT</v>
      </c>
      <c r="G52" s="59" t="str">
        <f>BaseDeCalcul!E54</f>
        <v>NT</v>
      </c>
      <c r="H52" s="59" t="str">
        <f>BaseDeCalcul!F54</f>
        <v>NT</v>
      </c>
      <c r="I52" s="59" t="str">
        <f>BaseDeCalcul!G54</f>
        <v>NT</v>
      </c>
      <c r="J52" s="59" t="str">
        <f>BaseDeCalcul!H54</f>
        <v>NT</v>
      </c>
      <c r="K52" s="59" t="str">
        <f>BaseDeCalcul!I54</f>
        <v>NT</v>
      </c>
      <c r="L52" s="59" t="str">
        <f>BaseDeCalcul!J54</f>
        <v>NT</v>
      </c>
      <c r="M52" s="59" t="str">
        <f>BaseDeCalcul!K54</f>
        <v>NT</v>
      </c>
      <c r="N52" s="59" t="str">
        <f>BaseDeCalcul!L54</f>
        <v>NT</v>
      </c>
      <c r="O52" s="59" t="str">
        <f>BaseDeCalcul!M54</f>
        <v>NT</v>
      </c>
      <c r="P52" s="59" t="str">
        <f>BaseDeCalcul!N54</f>
        <v>NT</v>
      </c>
      <c r="Q52" s="59" t="str">
        <f>BaseDeCalcul!O54</f>
        <v>NT</v>
      </c>
      <c r="R52" s="59" t="str">
        <f>BaseDeCalcul!P54</f>
        <v>NT</v>
      </c>
      <c r="S52" s="59" t="str">
        <f>BaseDeCalcul!Q54</f>
        <v>NT</v>
      </c>
      <c r="T52" s="59" t="str">
        <f>BaseDeCalcul!R54</f>
        <v>NT</v>
      </c>
      <c r="U52" s="59" t="str">
        <f>BaseDeCalcul!S54</f>
        <v>NT</v>
      </c>
      <c r="V52" s="59" t="str">
        <f>BaseDeCalcul!T54</f>
        <v>NT</v>
      </c>
      <c r="W52" s="59" t="str">
        <f>BaseDeCalcul!U54</f>
        <v>NT</v>
      </c>
      <c r="X52" s="59" t="str">
        <f>BaseDeCalcul!V54</f>
        <v>NT</v>
      </c>
      <c r="Y52" s="59" t="str">
        <f>BaseDeCalcul!W54</f>
        <v>NT</v>
      </c>
      <c r="Z52" s="60" t="str">
        <f>BaseDeCalcul!Y54</f>
        <v>NT</v>
      </c>
    </row>
    <row r="53" spans="1:26" ht="31.5">
      <c r="A53">
        <v>6</v>
      </c>
      <c r="B53" s="58" t="str">
        <f>Critères!A51</f>
        <v>Présentation</v>
      </c>
      <c r="C53" s="61" t="str">
        <f>Critères!B51</f>
        <v>8.4</v>
      </c>
      <c r="D53" s="61" t="str">
        <f>Critères!C51</f>
        <v>A</v>
      </c>
      <c r="E53" s="63" t="str">
        <f>Critères!D51</f>
        <v>Dans chaque écran, pour chaque composant en environnement de texte dont la nature n’est pas évidente, une indication autre que la couleur permet-elle de signaler la prise de focus et le survol à la souris ?</v>
      </c>
      <c r="F53" s="59" t="str">
        <f>BaseDeCalcul!D55</f>
        <v>NT</v>
      </c>
      <c r="G53" s="59" t="str">
        <f>BaseDeCalcul!E55</f>
        <v>NT</v>
      </c>
      <c r="H53" s="59" t="str">
        <f>BaseDeCalcul!F55</f>
        <v>NT</v>
      </c>
      <c r="I53" s="59" t="str">
        <f>BaseDeCalcul!G55</f>
        <v>NT</v>
      </c>
      <c r="J53" s="59" t="str">
        <f>BaseDeCalcul!H55</f>
        <v>NT</v>
      </c>
      <c r="K53" s="59" t="str">
        <f>BaseDeCalcul!I55</f>
        <v>NT</v>
      </c>
      <c r="L53" s="59" t="str">
        <f>BaseDeCalcul!J55</f>
        <v>NT</v>
      </c>
      <c r="M53" s="59" t="str">
        <f>BaseDeCalcul!K55</f>
        <v>NT</v>
      </c>
      <c r="N53" s="59" t="str">
        <f>BaseDeCalcul!L55</f>
        <v>NT</v>
      </c>
      <c r="O53" s="59" t="str">
        <f>BaseDeCalcul!M55</f>
        <v>NT</v>
      </c>
      <c r="P53" s="59" t="str">
        <f>BaseDeCalcul!N55</f>
        <v>NT</v>
      </c>
      <c r="Q53" s="59" t="str">
        <f>BaseDeCalcul!O55</f>
        <v>NT</v>
      </c>
      <c r="R53" s="59" t="str">
        <f>BaseDeCalcul!P55</f>
        <v>NT</v>
      </c>
      <c r="S53" s="59" t="str">
        <f>BaseDeCalcul!Q55</f>
        <v>NT</v>
      </c>
      <c r="T53" s="59" t="str">
        <f>BaseDeCalcul!R55</f>
        <v>NT</v>
      </c>
      <c r="U53" s="59" t="str">
        <f>BaseDeCalcul!S55</f>
        <v>NT</v>
      </c>
      <c r="V53" s="59" t="str">
        <f>BaseDeCalcul!T55</f>
        <v>NT</v>
      </c>
      <c r="W53" s="59" t="str">
        <f>BaseDeCalcul!U55</f>
        <v>NT</v>
      </c>
      <c r="X53" s="59" t="str">
        <f>BaseDeCalcul!V55</f>
        <v>NT</v>
      </c>
      <c r="Y53" s="59" t="str">
        <f>BaseDeCalcul!W55</f>
        <v>NT</v>
      </c>
      <c r="Z53" s="60" t="str">
        <f>BaseDeCalcul!Y55</f>
        <v>NT</v>
      </c>
    </row>
    <row r="54" spans="1:26" ht="21">
      <c r="A54">
        <v>6</v>
      </c>
      <c r="B54" s="58" t="str">
        <f>Critères!A52</f>
        <v>Présentation</v>
      </c>
      <c r="C54" s="61" t="str">
        <f>Critères!B52</f>
        <v>8.5</v>
      </c>
      <c r="D54" s="61" t="str">
        <f>Critères!C52</f>
        <v>A</v>
      </c>
      <c r="E54" s="63" t="str">
        <f>Critères!D52</f>
        <v>Dans chaque écran, pour chaque élément recevant le focus, la prise de focus est-elle visible ?</v>
      </c>
      <c r="F54" s="59" t="str">
        <f>BaseDeCalcul!D56</f>
        <v>NT</v>
      </c>
      <c r="G54" s="59" t="str">
        <f>BaseDeCalcul!E56</f>
        <v>NT</v>
      </c>
      <c r="H54" s="59" t="str">
        <f>BaseDeCalcul!F56</f>
        <v>NT</v>
      </c>
      <c r="I54" s="59" t="str">
        <f>BaseDeCalcul!G56</f>
        <v>NT</v>
      </c>
      <c r="J54" s="59" t="str">
        <f>BaseDeCalcul!H56</f>
        <v>NT</v>
      </c>
      <c r="K54" s="59" t="str">
        <f>BaseDeCalcul!I56</f>
        <v>NT</v>
      </c>
      <c r="L54" s="59" t="str">
        <f>BaseDeCalcul!J56</f>
        <v>NT</v>
      </c>
      <c r="M54" s="59" t="str">
        <f>BaseDeCalcul!K56</f>
        <v>NT</v>
      </c>
      <c r="N54" s="59" t="str">
        <f>BaseDeCalcul!L56</f>
        <v>NT</v>
      </c>
      <c r="O54" s="59" t="str">
        <f>BaseDeCalcul!M56</f>
        <v>NT</v>
      </c>
      <c r="P54" s="59" t="str">
        <f>BaseDeCalcul!N56</f>
        <v>NT</v>
      </c>
      <c r="Q54" s="59" t="str">
        <f>BaseDeCalcul!O56</f>
        <v>NT</v>
      </c>
      <c r="R54" s="59" t="str">
        <f>BaseDeCalcul!P56</f>
        <v>NT</v>
      </c>
      <c r="S54" s="59" t="str">
        <f>BaseDeCalcul!Q56</f>
        <v>NT</v>
      </c>
      <c r="T54" s="59" t="str">
        <f>BaseDeCalcul!R56</f>
        <v>NT</v>
      </c>
      <c r="U54" s="59" t="str">
        <f>BaseDeCalcul!S56</f>
        <v>NT</v>
      </c>
      <c r="V54" s="59" t="str">
        <f>BaseDeCalcul!T56</f>
        <v>NT</v>
      </c>
      <c r="W54" s="59" t="str">
        <f>BaseDeCalcul!U56</f>
        <v>NT</v>
      </c>
      <c r="X54" s="59" t="str">
        <f>BaseDeCalcul!V56</f>
        <v>NT</v>
      </c>
      <c r="Y54" s="59" t="str">
        <f>BaseDeCalcul!W56</f>
        <v>NT</v>
      </c>
      <c r="Z54" s="60" t="str">
        <f>BaseDeCalcul!Y56</f>
        <v>NT</v>
      </c>
    </row>
    <row r="55" spans="1:26" ht="21">
      <c r="A55">
        <v>6</v>
      </c>
      <c r="B55" s="58" t="str">
        <f>Critères!A53</f>
        <v>Présentation</v>
      </c>
      <c r="C55" s="61" t="str">
        <f>Critères!B53</f>
        <v>8.6</v>
      </c>
      <c r="D55" s="61" t="str">
        <f>Critères!C53</f>
        <v>A</v>
      </c>
      <c r="E55" s="63" t="str">
        <f>Critères!D53</f>
        <v>Dans chaque écran, l’information ne doit pas être donnée uniquement par la forme, taille ou position. Cette règle est-elle respectée ?</v>
      </c>
      <c r="F55" s="59" t="str">
        <f>BaseDeCalcul!D57</f>
        <v>NT</v>
      </c>
      <c r="G55" s="59" t="str">
        <f>BaseDeCalcul!E57</f>
        <v>NT</v>
      </c>
      <c r="H55" s="59" t="str">
        <f>BaseDeCalcul!F57</f>
        <v>NT</v>
      </c>
      <c r="I55" s="59" t="str">
        <f>BaseDeCalcul!G57</f>
        <v>NT</v>
      </c>
      <c r="J55" s="59" t="str">
        <f>BaseDeCalcul!H57</f>
        <v>NT</v>
      </c>
      <c r="K55" s="59" t="str">
        <f>BaseDeCalcul!I57</f>
        <v>NT</v>
      </c>
      <c r="L55" s="59" t="str">
        <f>BaseDeCalcul!J57</f>
        <v>NT</v>
      </c>
      <c r="M55" s="59" t="str">
        <f>BaseDeCalcul!K57</f>
        <v>NT</v>
      </c>
      <c r="N55" s="59" t="str">
        <f>BaseDeCalcul!L57</f>
        <v>NT</v>
      </c>
      <c r="O55" s="59" t="str">
        <f>BaseDeCalcul!M57</f>
        <v>NT</v>
      </c>
      <c r="P55" s="59" t="str">
        <f>BaseDeCalcul!N57</f>
        <v>NT</v>
      </c>
      <c r="Q55" s="59" t="str">
        <f>BaseDeCalcul!O57</f>
        <v>NT</v>
      </c>
      <c r="R55" s="59" t="str">
        <f>BaseDeCalcul!P57</f>
        <v>NT</v>
      </c>
      <c r="S55" s="59" t="str">
        <f>BaseDeCalcul!Q57</f>
        <v>NT</v>
      </c>
      <c r="T55" s="59" t="str">
        <f>BaseDeCalcul!R57</f>
        <v>NT</v>
      </c>
      <c r="U55" s="59" t="str">
        <f>BaseDeCalcul!S57</f>
        <v>NT</v>
      </c>
      <c r="V55" s="59" t="str">
        <f>BaseDeCalcul!T57</f>
        <v>NT</v>
      </c>
      <c r="W55" s="59" t="str">
        <f>BaseDeCalcul!U57</f>
        <v>NT</v>
      </c>
      <c r="X55" s="59" t="str">
        <f>BaseDeCalcul!V57</f>
        <v>NT</v>
      </c>
      <c r="Y55" s="59" t="str">
        <f>BaseDeCalcul!W57</f>
        <v>NT</v>
      </c>
      <c r="Z55" s="60" t="str">
        <f>BaseDeCalcul!Y57</f>
        <v>NT</v>
      </c>
    </row>
    <row r="56" spans="1:26" ht="31.5">
      <c r="A56">
        <v>6</v>
      </c>
      <c r="B56" s="58" t="str">
        <f>Critères!A54</f>
        <v>Présentation</v>
      </c>
      <c r="C56" s="61" t="str">
        <f>Critères!B54</f>
        <v>8.7</v>
      </c>
      <c r="D56" s="61" t="str">
        <f>Critères!C54</f>
        <v>AA</v>
      </c>
      <c r="E56" s="63" t="str">
        <f>Critères!D54</f>
        <v>Dans chaque écran, les contenus additionnels apparaissant à la prise de focus ou au survol d’un composant d’interface sont-ils contrôlables par l’utilisateur (hors cas particuliers) ?</v>
      </c>
      <c r="F56" s="59" t="str">
        <f>BaseDeCalcul!D58</f>
        <v>NT</v>
      </c>
      <c r="G56" s="59" t="str">
        <f>BaseDeCalcul!E58</f>
        <v>NT</v>
      </c>
      <c r="H56" s="59" t="str">
        <f>BaseDeCalcul!F58</f>
        <v>NT</v>
      </c>
      <c r="I56" s="59" t="str">
        <f>BaseDeCalcul!G58</f>
        <v>NT</v>
      </c>
      <c r="J56" s="59" t="str">
        <f>BaseDeCalcul!H58</f>
        <v>NT</v>
      </c>
      <c r="K56" s="59" t="str">
        <f>BaseDeCalcul!I58</f>
        <v>NT</v>
      </c>
      <c r="L56" s="59" t="str">
        <f>BaseDeCalcul!J58</f>
        <v>NT</v>
      </c>
      <c r="M56" s="59" t="str">
        <f>BaseDeCalcul!K58</f>
        <v>NT</v>
      </c>
      <c r="N56" s="59" t="str">
        <f>BaseDeCalcul!L58</f>
        <v>NT</v>
      </c>
      <c r="O56" s="59" t="str">
        <f>BaseDeCalcul!M58</f>
        <v>NT</v>
      </c>
      <c r="P56" s="59" t="str">
        <f>BaseDeCalcul!N58</f>
        <v>NT</v>
      </c>
      <c r="Q56" s="59" t="str">
        <f>BaseDeCalcul!O58</f>
        <v>NT</v>
      </c>
      <c r="R56" s="59" t="str">
        <f>BaseDeCalcul!P58</f>
        <v>NT</v>
      </c>
      <c r="S56" s="59" t="str">
        <f>BaseDeCalcul!Q58</f>
        <v>NT</v>
      </c>
      <c r="T56" s="59" t="str">
        <f>BaseDeCalcul!R58</f>
        <v>NT</v>
      </c>
      <c r="U56" s="59" t="str">
        <f>BaseDeCalcul!S58</f>
        <v>NT</v>
      </c>
      <c r="V56" s="59" t="str">
        <f>BaseDeCalcul!T58</f>
        <v>NT</v>
      </c>
      <c r="W56" s="59" t="str">
        <f>BaseDeCalcul!U58</f>
        <v>NT</v>
      </c>
      <c r="X56" s="59" t="str">
        <f>BaseDeCalcul!V58</f>
        <v>NT</v>
      </c>
      <c r="Y56" s="59" t="str">
        <f>BaseDeCalcul!W58</f>
        <v>NT</v>
      </c>
      <c r="Z56" s="60" t="str">
        <f>BaseDeCalcul!Y58</f>
        <v>NT</v>
      </c>
    </row>
    <row r="57" spans="1:26">
      <c r="A57">
        <v>7</v>
      </c>
      <c r="B57" s="58" t="str">
        <f>Critères!A55</f>
        <v>Formulaires</v>
      </c>
      <c r="C57" s="61" t="str">
        <f>Critères!B55</f>
        <v>9.1</v>
      </c>
      <c r="D57" s="61" t="str">
        <f>Critères!C55</f>
        <v>A</v>
      </c>
      <c r="E57" s="63" t="str">
        <f>Critères!D55</f>
        <v>Chaque champ de formulaire a-t-il une étiquette visible ?</v>
      </c>
      <c r="F57" s="59" t="str">
        <f>BaseDeCalcul!D59</f>
        <v>NT</v>
      </c>
      <c r="G57" s="59" t="str">
        <f>BaseDeCalcul!E59</f>
        <v>NT</v>
      </c>
      <c r="H57" s="59" t="str">
        <f>BaseDeCalcul!F59</f>
        <v>NT</v>
      </c>
      <c r="I57" s="59" t="str">
        <f>BaseDeCalcul!G59</f>
        <v>NT</v>
      </c>
      <c r="J57" s="59" t="str">
        <f>BaseDeCalcul!H59</f>
        <v>NT</v>
      </c>
      <c r="K57" s="59" t="str">
        <f>BaseDeCalcul!I59</f>
        <v>NT</v>
      </c>
      <c r="L57" s="59" t="str">
        <f>BaseDeCalcul!J59</f>
        <v>NT</v>
      </c>
      <c r="M57" s="59" t="str">
        <f>BaseDeCalcul!K59</f>
        <v>NT</v>
      </c>
      <c r="N57" s="59" t="str">
        <f>BaseDeCalcul!L59</f>
        <v>NT</v>
      </c>
      <c r="O57" s="59" t="str">
        <f>BaseDeCalcul!M59</f>
        <v>NT</v>
      </c>
      <c r="P57" s="59" t="str">
        <f>BaseDeCalcul!N59</f>
        <v>NT</v>
      </c>
      <c r="Q57" s="59" t="str">
        <f>BaseDeCalcul!O59</f>
        <v>NT</v>
      </c>
      <c r="R57" s="59" t="str">
        <f>BaseDeCalcul!P59</f>
        <v>NT</v>
      </c>
      <c r="S57" s="59" t="str">
        <f>BaseDeCalcul!Q59</f>
        <v>NT</v>
      </c>
      <c r="T57" s="59" t="str">
        <f>BaseDeCalcul!R59</f>
        <v>NT</v>
      </c>
      <c r="U57" s="59" t="str">
        <f>BaseDeCalcul!S59</f>
        <v>NT</v>
      </c>
      <c r="V57" s="59" t="str">
        <f>BaseDeCalcul!T59</f>
        <v>NT</v>
      </c>
      <c r="W57" s="59" t="str">
        <f>BaseDeCalcul!U59</f>
        <v>NT</v>
      </c>
      <c r="X57" s="59" t="str">
        <f>BaseDeCalcul!V59</f>
        <v>NT</v>
      </c>
      <c r="Y57" s="59" t="str">
        <f>BaseDeCalcul!W59</f>
        <v>NT</v>
      </c>
      <c r="Z57" s="60" t="str">
        <f>BaseDeCalcul!Y59</f>
        <v>NT</v>
      </c>
    </row>
    <row r="58" spans="1:26" ht="21">
      <c r="A58">
        <v>7</v>
      </c>
      <c r="B58" s="58" t="str">
        <f>Critères!A56</f>
        <v>Formulaires</v>
      </c>
      <c r="C58" s="61" t="str">
        <f>Critères!B56</f>
        <v>9.2</v>
      </c>
      <c r="D58" s="61" t="str">
        <f>Critères!C56</f>
        <v>A</v>
      </c>
      <c r="E58" s="63" t="str">
        <f>Critères!D56</f>
        <v>Chaque champ de formulaire a-t-il une étiquette accessible aux technologies d’assistance ?</v>
      </c>
      <c r="F58" s="59" t="str">
        <f>BaseDeCalcul!D60</f>
        <v>NT</v>
      </c>
      <c r="G58" s="59" t="str">
        <f>BaseDeCalcul!E60</f>
        <v>NT</v>
      </c>
      <c r="H58" s="59" t="str">
        <f>BaseDeCalcul!F60</f>
        <v>NT</v>
      </c>
      <c r="I58" s="59" t="str">
        <f>BaseDeCalcul!G60</f>
        <v>NT</v>
      </c>
      <c r="J58" s="59" t="str">
        <f>BaseDeCalcul!H60</f>
        <v>NT</v>
      </c>
      <c r="K58" s="59" t="str">
        <f>BaseDeCalcul!I60</f>
        <v>NT</v>
      </c>
      <c r="L58" s="59" t="str">
        <f>BaseDeCalcul!J60</f>
        <v>NT</v>
      </c>
      <c r="M58" s="59" t="str">
        <f>BaseDeCalcul!K60</f>
        <v>NT</v>
      </c>
      <c r="N58" s="59" t="str">
        <f>BaseDeCalcul!L60</f>
        <v>NT</v>
      </c>
      <c r="O58" s="59" t="str">
        <f>BaseDeCalcul!M60</f>
        <v>NT</v>
      </c>
      <c r="P58" s="59" t="str">
        <f>BaseDeCalcul!N60</f>
        <v>NT</v>
      </c>
      <c r="Q58" s="59" t="str">
        <f>BaseDeCalcul!O60</f>
        <v>NT</v>
      </c>
      <c r="R58" s="59" t="str">
        <f>BaseDeCalcul!P60</f>
        <v>NT</v>
      </c>
      <c r="S58" s="59" t="str">
        <f>BaseDeCalcul!Q60</f>
        <v>NT</v>
      </c>
      <c r="T58" s="59" t="str">
        <f>BaseDeCalcul!R60</f>
        <v>NT</v>
      </c>
      <c r="U58" s="59" t="str">
        <f>BaseDeCalcul!S60</f>
        <v>NT</v>
      </c>
      <c r="V58" s="59" t="str">
        <f>BaseDeCalcul!T60</f>
        <v>NT</v>
      </c>
      <c r="W58" s="59" t="str">
        <f>BaseDeCalcul!U60</f>
        <v>NT</v>
      </c>
      <c r="X58" s="59" t="str">
        <f>BaseDeCalcul!V60</f>
        <v>NT</v>
      </c>
      <c r="Y58" s="59" t="str">
        <f>BaseDeCalcul!W60</f>
        <v>NT</v>
      </c>
      <c r="Z58" s="60" t="str">
        <f>BaseDeCalcul!Y60</f>
        <v>NT</v>
      </c>
    </row>
    <row r="59" spans="1:26">
      <c r="A59">
        <v>7</v>
      </c>
      <c r="B59" s="58" t="str">
        <f>Critères!A57</f>
        <v>Formulaires</v>
      </c>
      <c r="C59" s="61" t="str">
        <f>Critères!B57</f>
        <v>9.3</v>
      </c>
      <c r="D59" s="61" t="str">
        <f>Critères!C57</f>
        <v>A</v>
      </c>
      <c r="E59" s="63" t="str">
        <f>Critères!D57</f>
        <v>Chaque étiquette associée à un champ de formulaire est-elle pertinente ?</v>
      </c>
      <c r="F59" s="59" t="str">
        <f>BaseDeCalcul!D61</f>
        <v>NT</v>
      </c>
      <c r="G59" s="59" t="str">
        <f>BaseDeCalcul!E61</f>
        <v>NT</v>
      </c>
      <c r="H59" s="59" t="str">
        <f>BaseDeCalcul!F61</f>
        <v>NT</v>
      </c>
      <c r="I59" s="59" t="str">
        <f>BaseDeCalcul!G61</f>
        <v>NT</v>
      </c>
      <c r="J59" s="59" t="str">
        <f>BaseDeCalcul!H61</f>
        <v>NT</v>
      </c>
      <c r="K59" s="59" t="str">
        <f>BaseDeCalcul!I61</f>
        <v>NT</v>
      </c>
      <c r="L59" s="59" t="str">
        <f>BaseDeCalcul!J61</f>
        <v>NT</v>
      </c>
      <c r="M59" s="59" t="str">
        <f>BaseDeCalcul!K61</f>
        <v>NT</v>
      </c>
      <c r="N59" s="59" t="str">
        <f>BaseDeCalcul!L61</f>
        <v>NT</v>
      </c>
      <c r="O59" s="59" t="str">
        <f>BaseDeCalcul!M61</f>
        <v>NT</v>
      </c>
      <c r="P59" s="59" t="str">
        <f>BaseDeCalcul!N61</f>
        <v>NT</v>
      </c>
      <c r="Q59" s="59" t="str">
        <f>BaseDeCalcul!O61</f>
        <v>NT</v>
      </c>
      <c r="R59" s="59" t="str">
        <f>BaseDeCalcul!P61</f>
        <v>NT</v>
      </c>
      <c r="S59" s="59" t="str">
        <f>BaseDeCalcul!Q61</f>
        <v>NT</v>
      </c>
      <c r="T59" s="59" t="str">
        <f>BaseDeCalcul!R61</f>
        <v>NT</v>
      </c>
      <c r="U59" s="59" t="str">
        <f>BaseDeCalcul!S61</f>
        <v>NT</v>
      </c>
      <c r="V59" s="59" t="str">
        <f>BaseDeCalcul!T61</f>
        <v>NT</v>
      </c>
      <c r="W59" s="59" t="str">
        <f>BaseDeCalcul!U61</f>
        <v>NT</v>
      </c>
      <c r="X59" s="59" t="str">
        <f>BaseDeCalcul!V61</f>
        <v>NT</v>
      </c>
      <c r="Y59" s="59" t="str">
        <f>BaseDeCalcul!W61</f>
        <v>NT</v>
      </c>
      <c r="Z59" s="60" t="str">
        <f>BaseDeCalcul!Y61</f>
        <v>NT</v>
      </c>
    </row>
    <row r="60" spans="1:26">
      <c r="A60">
        <v>7</v>
      </c>
      <c r="B60" s="58" t="str">
        <f>Critères!A58</f>
        <v>Formulaires</v>
      </c>
      <c r="C60" s="61" t="str">
        <f>Critères!B58</f>
        <v>9.4</v>
      </c>
      <c r="D60" s="61" t="str">
        <f>Critères!C58</f>
        <v>A</v>
      </c>
      <c r="E60" s="63" t="str">
        <f>Critères!D58</f>
        <v>Chaque étiquette de champ et son champ associé sont-ils accolés ?</v>
      </c>
      <c r="F60" s="59" t="str">
        <f>BaseDeCalcul!D62</f>
        <v>NT</v>
      </c>
      <c r="G60" s="59" t="str">
        <f>BaseDeCalcul!E62</f>
        <v>NT</v>
      </c>
      <c r="H60" s="59" t="str">
        <f>BaseDeCalcul!F62</f>
        <v>NT</v>
      </c>
      <c r="I60" s="59" t="str">
        <f>BaseDeCalcul!G62</f>
        <v>NT</v>
      </c>
      <c r="J60" s="59" t="str">
        <f>BaseDeCalcul!H62</f>
        <v>NT</v>
      </c>
      <c r="K60" s="59" t="str">
        <f>BaseDeCalcul!I62</f>
        <v>NT</v>
      </c>
      <c r="L60" s="59" t="str">
        <f>BaseDeCalcul!J62</f>
        <v>NT</v>
      </c>
      <c r="M60" s="59" t="str">
        <f>BaseDeCalcul!K62</f>
        <v>NT</v>
      </c>
      <c r="N60" s="59" t="str">
        <f>BaseDeCalcul!L62</f>
        <v>NT</v>
      </c>
      <c r="O60" s="59" t="str">
        <f>BaseDeCalcul!M62</f>
        <v>NT</v>
      </c>
      <c r="P60" s="59" t="str">
        <f>BaseDeCalcul!N62</f>
        <v>NT</v>
      </c>
      <c r="Q60" s="59" t="str">
        <f>BaseDeCalcul!O62</f>
        <v>NT</v>
      </c>
      <c r="R60" s="59" t="str">
        <f>BaseDeCalcul!P62</f>
        <v>NT</v>
      </c>
      <c r="S60" s="59" t="str">
        <f>BaseDeCalcul!Q62</f>
        <v>NT</v>
      </c>
      <c r="T60" s="59" t="str">
        <f>BaseDeCalcul!R62</f>
        <v>NT</v>
      </c>
      <c r="U60" s="59" t="str">
        <f>BaseDeCalcul!S62</f>
        <v>NT</v>
      </c>
      <c r="V60" s="59" t="str">
        <f>BaseDeCalcul!T62</f>
        <v>NT</v>
      </c>
      <c r="W60" s="59" t="str">
        <f>BaseDeCalcul!U62</f>
        <v>NT</v>
      </c>
      <c r="X60" s="59" t="str">
        <f>BaseDeCalcul!V62</f>
        <v>NT</v>
      </c>
      <c r="Y60" s="59" t="str">
        <f>BaseDeCalcul!W62</f>
        <v>NT</v>
      </c>
      <c r="Z60" s="60" t="str">
        <f>BaseDeCalcul!Y62</f>
        <v>NT</v>
      </c>
    </row>
    <row r="61" spans="1:26">
      <c r="A61">
        <v>7</v>
      </c>
      <c r="B61" s="58" t="str">
        <f>Critères!A59</f>
        <v>Formulaires</v>
      </c>
      <c r="C61" s="61" t="str">
        <f>Critères!B59</f>
        <v>9.5</v>
      </c>
      <c r="D61" s="61" t="str">
        <f>Critères!C59</f>
        <v>A</v>
      </c>
      <c r="E61" s="63" t="str">
        <f>Critères!D59</f>
        <v>Dans chaque formulaire, l’intitulé de chaque bouton est-il pertinent ?</v>
      </c>
      <c r="F61" s="59" t="str">
        <f>BaseDeCalcul!D63</f>
        <v>NT</v>
      </c>
      <c r="G61" s="59" t="str">
        <f>BaseDeCalcul!E63</f>
        <v>NT</v>
      </c>
      <c r="H61" s="59" t="str">
        <f>BaseDeCalcul!F63</f>
        <v>NT</v>
      </c>
      <c r="I61" s="59" t="str">
        <f>BaseDeCalcul!G63</f>
        <v>NT</v>
      </c>
      <c r="J61" s="59" t="str">
        <f>BaseDeCalcul!H63</f>
        <v>NT</v>
      </c>
      <c r="K61" s="59" t="str">
        <f>BaseDeCalcul!I63</f>
        <v>NT</v>
      </c>
      <c r="L61" s="59" t="str">
        <f>BaseDeCalcul!J63</f>
        <v>NT</v>
      </c>
      <c r="M61" s="59" t="str">
        <f>BaseDeCalcul!K63</f>
        <v>NT</v>
      </c>
      <c r="N61" s="59" t="str">
        <f>BaseDeCalcul!L63</f>
        <v>NT</v>
      </c>
      <c r="O61" s="59" t="str">
        <f>BaseDeCalcul!M63</f>
        <v>NT</v>
      </c>
      <c r="P61" s="59" t="str">
        <f>BaseDeCalcul!N63</f>
        <v>NT</v>
      </c>
      <c r="Q61" s="59" t="str">
        <f>BaseDeCalcul!O63</f>
        <v>NT</v>
      </c>
      <c r="R61" s="59" t="str">
        <f>BaseDeCalcul!P63</f>
        <v>NT</v>
      </c>
      <c r="S61" s="59" t="str">
        <f>BaseDeCalcul!Q63</f>
        <v>NT</v>
      </c>
      <c r="T61" s="59" t="str">
        <f>BaseDeCalcul!R63</f>
        <v>NT</v>
      </c>
      <c r="U61" s="59" t="str">
        <f>BaseDeCalcul!S63</f>
        <v>NT</v>
      </c>
      <c r="V61" s="59" t="str">
        <f>BaseDeCalcul!T63</f>
        <v>NT</v>
      </c>
      <c r="W61" s="59" t="str">
        <f>BaseDeCalcul!U63</f>
        <v>NT</v>
      </c>
      <c r="X61" s="59" t="str">
        <f>BaseDeCalcul!V63</f>
        <v>NT</v>
      </c>
      <c r="Y61" s="59" t="str">
        <f>BaseDeCalcul!W63</f>
        <v>NT</v>
      </c>
      <c r="Z61" s="60" t="str">
        <f>BaseDeCalcul!Y63</f>
        <v>NT</v>
      </c>
    </row>
    <row r="62" spans="1:26" ht="21">
      <c r="A62">
        <v>8</v>
      </c>
      <c r="B62" s="58" t="str">
        <f>Critères!A60</f>
        <v>Formulaires</v>
      </c>
      <c r="C62" s="61" t="str">
        <f>Critères!B60</f>
        <v>9.6</v>
      </c>
      <c r="D62" s="61" t="str">
        <f>Critères!C60</f>
        <v>A</v>
      </c>
      <c r="E62" s="63" t="str">
        <f>Critères!D60</f>
        <v>Dans chaque formulaire, les champs de même nature sont-ils identifiés, si nécessaire ?</v>
      </c>
      <c r="F62" s="59" t="str">
        <f>BaseDeCalcul!D64</f>
        <v>NT</v>
      </c>
      <c r="G62" s="59" t="str">
        <f>BaseDeCalcul!E64</f>
        <v>NT</v>
      </c>
      <c r="H62" s="59" t="str">
        <f>BaseDeCalcul!F64</f>
        <v>NT</v>
      </c>
      <c r="I62" s="59" t="str">
        <f>BaseDeCalcul!G64</f>
        <v>NT</v>
      </c>
      <c r="J62" s="59" t="str">
        <f>BaseDeCalcul!H64</f>
        <v>NT</v>
      </c>
      <c r="K62" s="59" t="str">
        <f>BaseDeCalcul!I64</f>
        <v>NT</v>
      </c>
      <c r="L62" s="59" t="str">
        <f>BaseDeCalcul!J64</f>
        <v>NT</v>
      </c>
      <c r="M62" s="59" t="str">
        <f>BaseDeCalcul!K64</f>
        <v>NT</v>
      </c>
      <c r="N62" s="59" t="str">
        <f>BaseDeCalcul!L64</f>
        <v>NT</v>
      </c>
      <c r="O62" s="59" t="str">
        <f>BaseDeCalcul!M64</f>
        <v>NT</v>
      </c>
      <c r="P62" s="59" t="str">
        <f>BaseDeCalcul!N64</f>
        <v>NT</v>
      </c>
      <c r="Q62" s="59" t="str">
        <f>BaseDeCalcul!O64</f>
        <v>NT</v>
      </c>
      <c r="R62" s="59" t="str">
        <f>BaseDeCalcul!P64</f>
        <v>NT</v>
      </c>
      <c r="S62" s="59" t="str">
        <f>BaseDeCalcul!Q64</f>
        <v>NT</v>
      </c>
      <c r="T62" s="59" t="str">
        <f>BaseDeCalcul!R64</f>
        <v>NT</v>
      </c>
      <c r="U62" s="59" t="str">
        <f>BaseDeCalcul!S64</f>
        <v>NT</v>
      </c>
      <c r="V62" s="59" t="str">
        <f>BaseDeCalcul!T64</f>
        <v>NT</v>
      </c>
      <c r="W62" s="59" t="str">
        <f>BaseDeCalcul!U64</f>
        <v>NT</v>
      </c>
      <c r="X62" s="59" t="str">
        <f>BaseDeCalcul!V64</f>
        <v>NT</v>
      </c>
      <c r="Y62" s="59" t="str">
        <f>BaseDeCalcul!W64</f>
        <v>NT</v>
      </c>
      <c r="Z62" s="60" t="str">
        <f>BaseDeCalcul!Y64</f>
        <v>NT</v>
      </c>
    </row>
    <row r="63" spans="1:26" ht="21">
      <c r="A63">
        <v>8</v>
      </c>
      <c r="B63" s="58" t="str">
        <f>Critères!A61</f>
        <v>Formulaires</v>
      </c>
      <c r="C63" s="61" t="str">
        <f>Critères!B61</f>
        <v>9.7</v>
      </c>
      <c r="D63" s="61" t="str">
        <f>Critères!C61</f>
        <v>A</v>
      </c>
      <c r="E63" s="63" t="str">
        <f>Critères!D61</f>
        <v>Les champs de formulaire obligatoires sont-ils correctement identifiés (hors cas particuliers) ?</v>
      </c>
      <c r="F63" s="59" t="str">
        <f>BaseDeCalcul!D65</f>
        <v>NT</v>
      </c>
      <c r="G63" s="59" t="str">
        <f>BaseDeCalcul!E65</f>
        <v>NT</v>
      </c>
      <c r="H63" s="59" t="str">
        <f>BaseDeCalcul!F65</f>
        <v>NT</v>
      </c>
      <c r="I63" s="59" t="str">
        <f>BaseDeCalcul!G65</f>
        <v>NT</v>
      </c>
      <c r="J63" s="59" t="str">
        <f>BaseDeCalcul!H65</f>
        <v>NT</v>
      </c>
      <c r="K63" s="59" t="str">
        <f>BaseDeCalcul!I65</f>
        <v>NT</v>
      </c>
      <c r="L63" s="59" t="str">
        <f>BaseDeCalcul!J65</f>
        <v>NT</v>
      </c>
      <c r="M63" s="59" t="str">
        <f>BaseDeCalcul!K65</f>
        <v>NT</v>
      </c>
      <c r="N63" s="59" t="str">
        <f>BaseDeCalcul!L65</f>
        <v>NT</v>
      </c>
      <c r="O63" s="59" t="str">
        <f>BaseDeCalcul!M65</f>
        <v>NT</v>
      </c>
      <c r="P63" s="59" t="str">
        <f>BaseDeCalcul!N65</f>
        <v>NT</v>
      </c>
      <c r="Q63" s="59" t="str">
        <f>BaseDeCalcul!O65</f>
        <v>NT</v>
      </c>
      <c r="R63" s="59" t="str">
        <f>BaseDeCalcul!P65</f>
        <v>NT</v>
      </c>
      <c r="S63" s="59" t="str">
        <f>BaseDeCalcul!Q65</f>
        <v>NT</v>
      </c>
      <c r="T63" s="59" t="str">
        <f>BaseDeCalcul!R65</f>
        <v>NT</v>
      </c>
      <c r="U63" s="59" t="str">
        <f>BaseDeCalcul!S65</f>
        <v>NT</v>
      </c>
      <c r="V63" s="59" t="str">
        <f>BaseDeCalcul!T65</f>
        <v>NT</v>
      </c>
      <c r="W63" s="59" t="str">
        <f>BaseDeCalcul!U65</f>
        <v>NT</v>
      </c>
      <c r="X63" s="59" t="str">
        <f>BaseDeCalcul!V65</f>
        <v>NT</v>
      </c>
      <c r="Y63" s="59" t="str">
        <f>BaseDeCalcul!W65</f>
        <v>NT</v>
      </c>
      <c r="Z63" s="60" t="str">
        <f>BaseDeCalcul!Y65</f>
        <v>NT</v>
      </c>
    </row>
    <row r="64" spans="1:26" ht="21">
      <c r="A64">
        <v>8</v>
      </c>
      <c r="B64" s="58" t="str">
        <f>Critères!A62</f>
        <v>Formulaires</v>
      </c>
      <c r="C64" s="61" t="str">
        <f>Critères!B62</f>
        <v>9.8</v>
      </c>
      <c r="D64" s="61" t="str">
        <f>Critères!C62</f>
        <v>A</v>
      </c>
      <c r="E64" s="63" t="str">
        <f>Critères!D62</f>
        <v>Pour chaque champ de formulaire qui attend un type de données et/ou un format spécifique, l’information correspondante est-elle disponible ?</v>
      </c>
      <c r="F64" s="59" t="str">
        <f>BaseDeCalcul!D66</f>
        <v>NT</v>
      </c>
      <c r="G64" s="59" t="str">
        <f>BaseDeCalcul!E66</f>
        <v>NT</v>
      </c>
      <c r="H64" s="59" t="str">
        <f>BaseDeCalcul!F66</f>
        <v>NT</v>
      </c>
      <c r="I64" s="59" t="str">
        <f>BaseDeCalcul!G66</f>
        <v>NT</v>
      </c>
      <c r="J64" s="59" t="str">
        <f>BaseDeCalcul!H66</f>
        <v>NT</v>
      </c>
      <c r="K64" s="59" t="str">
        <f>BaseDeCalcul!I66</f>
        <v>NT</v>
      </c>
      <c r="L64" s="59" t="str">
        <f>BaseDeCalcul!J66</f>
        <v>NT</v>
      </c>
      <c r="M64" s="59" t="str">
        <f>BaseDeCalcul!K66</f>
        <v>NT</v>
      </c>
      <c r="N64" s="59" t="str">
        <f>BaseDeCalcul!L66</f>
        <v>NT</v>
      </c>
      <c r="O64" s="59" t="str">
        <f>BaseDeCalcul!M66</f>
        <v>NT</v>
      </c>
      <c r="P64" s="59" t="str">
        <f>BaseDeCalcul!N66</f>
        <v>NT</v>
      </c>
      <c r="Q64" s="59" t="str">
        <f>BaseDeCalcul!O66</f>
        <v>NT</v>
      </c>
      <c r="R64" s="59" t="str">
        <f>BaseDeCalcul!P66</f>
        <v>NT</v>
      </c>
      <c r="S64" s="59" t="str">
        <f>BaseDeCalcul!Q66</f>
        <v>NT</v>
      </c>
      <c r="T64" s="59" t="str">
        <f>BaseDeCalcul!R66</f>
        <v>NT</v>
      </c>
      <c r="U64" s="59" t="str">
        <f>BaseDeCalcul!S66</f>
        <v>NT</v>
      </c>
      <c r="V64" s="59" t="str">
        <f>BaseDeCalcul!T66</f>
        <v>NT</v>
      </c>
      <c r="W64" s="59" t="str">
        <f>BaseDeCalcul!U66</f>
        <v>NT</v>
      </c>
      <c r="X64" s="59" t="str">
        <f>BaseDeCalcul!V66</f>
        <v>NT</v>
      </c>
      <c r="Y64" s="59" t="str">
        <f>BaseDeCalcul!W66</f>
        <v>NT</v>
      </c>
      <c r="Z64" s="60" t="str">
        <f>BaseDeCalcul!Y66</f>
        <v>NT</v>
      </c>
    </row>
    <row r="65" spans="1:26">
      <c r="A65">
        <v>8</v>
      </c>
      <c r="B65" s="58" t="str">
        <f>Critères!A63</f>
        <v>Formulaires</v>
      </c>
      <c r="C65" s="61" t="str">
        <f>Critères!B63</f>
        <v>9.9</v>
      </c>
      <c r="D65" s="61" t="str">
        <f>Critères!C63</f>
        <v>A</v>
      </c>
      <c r="E65" s="63" t="str">
        <f>Critères!D63</f>
        <v>Dans chaque formulaire, les erreurs de saisie sont-elles accessibles ?</v>
      </c>
      <c r="F65" s="59" t="str">
        <f>BaseDeCalcul!D67</f>
        <v>NT</v>
      </c>
      <c r="G65" s="59" t="str">
        <f>BaseDeCalcul!E67</f>
        <v>NT</v>
      </c>
      <c r="H65" s="59" t="str">
        <f>BaseDeCalcul!F67</f>
        <v>NT</v>
      </c>
      <c r="I65" s="59" t="str">
        <f>BaseDeCalcul!G67</f>
        <v>NT</v>
      </c>
      <c r="J65" s="59" t="str">
        <f>BaseDeCalcul!H67</f>
        <v>NT</v>
      </c>
      <c r="K65" s="59" t="str">
        <f>BaseDeCalcul!I67</f>
        <v>NT</v>
      </c>
      <c r="L65" s="59" t="str">
        <f>BaseDeCalcul!J67</f>
        <v>NT</v>
      </c>
      <c r="M65" s="59" t="str">
        <f>BaseDeCalcul!K67</f>
        <v>NT</v>
      </c>
      <c r="N65" s="59" t="str">
        <f>BaseDeCalcul!L67</f>
        <v>NT</v>
      </c>
      <c r="O65" s="59" t="str">
        <f>BaseDeCalcul!M67</f>
        <v>NT</v>
      </c>
      <c r="P65" s="59" t="str">
        <f>BaseDeCalcul!N67</f>
        <v>NT</v>
      </c>
      <c r="Q65" s="59" t="str">
        <f>BaseDeCalcul!O67</f>
        <v>NT</v>
      </c>
      <c r="R65" s="59" t="str">
        <f>BaseDeCalcul!P67</f>
        <v>NT</v>
      </c>
      <c r="S65" s="59" t="str">
        <f>BaseDeCalcul!Q67</f>
        <v>NT</v>
      </c>
      <c r="T65" s="59" t="str">
        <f>BaseDeCalcul!R67</f>
        <v>NT</v>
      </c>
      <c r="U65" s="59" t="str">
        <f>BaseDeCalcul!S67</f>
        <v>NT</v>
      </c>
      <c r="V65" s="59" t="str">
        <f>BaseDeCalcul!T67</f>
        <v>NT</v>
      </c>
      <c r="W65" s="59" t="str">
        <f>BaseDeCalcul!U67</f>
        <v>NT</v>
      </c>
      <c r="X65" s="59" t="str">
        <f>BaseDeCalcul!V67</f>
        <v>NT</v>
      </c>
      <c r="Y65" s="59" t="str">
        <f>BaseDeCalcul!W67</f>
        <v>NT</v>
      </c>
      <c r="Z65" s="60" t="str">
        <f>BaseDeCalcul!Y67</f>
        <v>NT</v>
      </c>
    </row>
    <row r="66" spans="1:26" ht="31.5">
      <c r="A66">
        <v>8</v>
      </c>
      <c r="B66" s="58" t="str">
        <f>Critères!A64</f>
        <v>Formulaires</v>
      </c>
      <c r="C66" s="61" t="str">
        <f>Critères!B64</f>
        <v>9.10</v>
      </c>
      <c r="D66" s="61" t="str">
        <f>Critères!C64</f>
        <v>AA</v>
      </c>
      <c r="E66" s="63" t="str">
        <f>Critères!D64</f>
        <v>Dans chaque formulaire, le contrôle de saisie est-il accompagné, si nécessaire, de suggestions des types, formats de données ou valeurs attendus ?</v>
      </c>
      <c r="F66" s="59" t="str">
        <f>BaseDeCalcul!D68</f>
        <v>NT</v>
      </c>
      <c r="G66" s="59" t="str">
        <f>BaseDeCalcul!E68</f>
        <v>NT</v>
      </c>
      <c r="H66" s="59" t="str">
        <f>BaseDeCalcul!F68</f>
        <v>NT</v>
      </c>
      <c r="I66" s="59" t="str">
        <f>BaseDeCalcul!G68</f>
        <v>NT</v>
      </c>
      <c r="J66" s="59" t="str">
        <f>BaseDeCalcul!H68</f>
        <v>NT</v>
      </c>
      <c r="K66" s="59" t="str">
        <f>BaseDeCalcul!I68</f>
        <v>NT</v>
      </c>
      <c r="L66" s="59" t="str">
        <f>BaseDeCalcul!J68</f>
        <v>NT</v>
      </c>
      <c r="M66" s="59" t="str">
        <f>BaseDeCalcul!K68</f>
        <v>NT</v>
      </c>
      <c r="N66" s="59" t="str">
        <f>BaseDeCalcul!L68</f>
        <v>NT</v>
      </c>
      <c r="O66" s="59" t="str">
        <f>BaseDeCalcul!M68</f>
        <v>NT</v>
      </c>
      <c r="P66" s="59" t="str">
        <f>BaseDeCalcul!N68</f>
        <v>NT</v>
      </c>
      <c r="Q66" s="59" t="str">
        <f>BaseDeCalcul!O68</f>
        <v>NT</v>
      </c>
      <c r="R66" s="59" t="str">
        <f>BaseDeCalcul!P68</f>
        <v>NT</v>
      </c>
      <c r="S66" s="59" t="str">
        <f>BaseDeCalcul!Q68</f>
        <v>NT</v>
      </c>
      <c r="T66" s="59" t="str">
        <f>BaseDeCalcul!R68</f>
        <v>NT</v>
      </c>
      <c r="U66" s="59" t="str">
        <f>BaseDeCalcul!S68</f>
        <v>NT</v>
      </c>
      <c r="V66" s="59" t="str">
        <f>BaseDeCalcul!T68</f>
        <v>NT</v>
      </c>
      <c r="W66" s="59" t="str">
        <f>BaseDeCalcul!U68</f>
        <v>NT</v>
      </c>
      <c r="X66" s="59" t="str">
        <f>BaseDeCalcul!V68</f>
        <v>NT</v>
      </c>
      <c r="Y66" s="59" t="str">
        <f>BaseDeCalcul!W68</f>
        <v>NT</v>
      </c>
      <c r="Z66" s="60" t="str">
        <f>BaseDeCalcul!Y68</f>
        <v>NT</v>
      </c>
    </row>
    <row r="67" spans="1:26" ht="42">
      <c r="A67">
        <v>8</v>
      </c>
      <c r="B67" s="58" t="str">
        <f>Critères!A65</f>
        <v>Formulaires</v>
      </c>
      <c r="C67" s="61" t="str">
        <f>Critères!B65</f>
        <v>9.11</v>
      </c>
      <c r="D67" s="61" t="str">
        <f>Critères!C65</f>
        <v>AA</v>
      </c>
      <c r="E67" s="63" t="str">
        <f>Critères!D65</f>
        <v>Pour chaque formulaire qui modifie ou supprime des données, ou qui transmet des réponses à un test ou à un examen, ou dont la validation a des conséquences financières ou juridiques, les données saisies peuvent-elles être modifiées, mises à jour ou récupérées par l’utilisateur ?</v>
      </c>
      <c r="F67" s="59" t="str">
        <f>BaseDeCalcul!D69</f>
        <v>NT</v>
      </c>
      <c r="G67" s="59" t="str">
        <f>BaseDeCalcul!E69</f>
        <v>NT</v>
      </c>
      <c r="H67" s="59" t="str">
        <f>BaseDeCalcul!F69</f>
        <v>NT</v>
      </c>
      <c r="I67" s="59" t="str">
        <f>BaseDeCalcul!G69</f>
        <v>NT</v>
      </c>
      <c r="J67" s="59" t="str">
        <f>BaseDeCalcul!H69</f>
        <v>NT</v>
      </c>
      <c r="K67" s="59" t="str">
        <f>BaseDeCalcul!I69</f>
        <v>NT</v>
      </c>
      <c r="L67" s="59" t="str">
        <f>BaseDeCalcul!J69</f>
        <v>NT</v>
      </c>
      <c r="M67" s="59" t="str">
        <f>BaseDeCalcul!K69</f>
        <v>NT</v>
      </c>
      <c r="N67" s="59" t="str">
        <f>BaseDeCalcul!L69</f>
        <v>NT</v>
      </c>
      <c r="O67" s="59" t="str">
        <f>BaseDeCalcul!M69</f>
        <v>NT</v>
      </c>
      <c r="P67" s="59" t="str">
        <f>BaseDeCalcul!N69</f>
        <v>NT</v>
      </c>
      <c r="Q67" s="59" t="str">
        <f>BaseDeCalcul!O69</f>
        <v>NT</v>
      </c>
      <c r="R67" s="59" t="str">
        <f>BaseDeCalcul!P69</f>
        <v>NT</v>
      </c>
      <c r="S67" s="59" t="str">
        <f>BaseDeCalcul!Q69</f>
        <v>NT</v>
      </c>
      <c r="T67" s="59" t="str">
        <f>BaseDeCalcul!R69</f>
        <v>NT</v>
      </c>
      <c r="U67" s="59" t="str">
        <f>BaseDeCalcul!S69</f>
        <v>NT</v>
      </c>
      <c r="V67" s="59" t="str">
        <f>BaseDeCalcul!T69</f>
        <v>NT</v>
      </c>
      <c r="W67" s="59" t="str">
        <f>BaseDeCalcul!U69</f>
        <v>NT</v>
      </c>
      <c r="X67" s="59" t="str">
        <f>BaseDeCalcul!V69</f>
        <v>NT</v>
      </c>
      <c r="Y67" s="59" t="str">
        <f>BaseDeCalcul!W69</f>
        <v>NT</v>
      </c>
      <c r="Z67" s="60" t="str">
        <f>BaseDeCalcul!Y69</f>
        <v>NT</v>
      </c>
    </row>
    <row r="68" spans="1:26" ht="21">
      <c r="A68">
        <v>8</v>
      </c>
      <c r="B68" s="58" t="str">
        <f>Critères!A66</f>
        <v>Formulaires</v>
      </c>
      <c r="C68" s="61" t="str">
        <f>Critères!B66</f>
        <v>9.12</v>
      </c>
      <c r="D68" s="61" t="str">
        <f>Critères!C66</f>
        <v>AA</v>
      </c>
      <c r="E68" s="63" t="str">
        <f>Critères!D66</f>
        <v>Pour chaque champ qui attend une donnée personnelle de l’utilisateur, la saisie est-elle facilitée ?</v>
      </c>
      <c r="F68" s="59" t="str">
        <f>BaseDeCalcul!D70</f>
        <v>NT</v>
      </c>
      <c r="G68" s="59" t="str">
        <f>BaseDeCalcul!E70</f>
        <v>NT</v>
      </c>
      <c r="H68" s="59" t="str">
        <f>BaseDeCalcul!F70</f>
        <v>NT</v>
      </c>
      <c r="I68" s="59" t="str">
        <f>BaseDeCalcul!G70</f>
        <v>NT</v>
      </c>
      <c r="J68" s="59" t="str">
        <f>BaseDeCalcul!H70</f>
        <v>NT</v>
      </c>
      <c r="K68" s="59" t="str">
        <f>BaseDeCalcul!I70</f>
        <v>NT</v>
      </c>
      <c r="L68" s="59" t="str">
        <f>BaseDeCalcul!J70</f>
        <v>NT</v>
      </c>
      <c r="M68" s="59" t="str">
        <f>BaseDeCalcul!K70</f>
        <v>NT</v>
      </c>
      <c r="N68" s="59" t="str">
        <f>BaseDeCalcul!L70</f>
        <v>NT</v>
      </c>
      <c r="O68" s="59" t="str">
        <f>BaseDeCalcul!M70</f>
        <v>NT</v>
      </c>
      <c r="P68" s="59" t="str">
        <f>BaseDeCalcul!N70</f>
        <v>NT</v>
      </c>
      <c r="Q68" s="59" t="str">
        <f>BaseDeCalcul!O70</f>
        <v>NT</v>
      </c>
      <c r="R68" s="59" t="str">
        <f>BaseDeCalcul!P70</f>
        <v>NT</v>
      </c>
      <c r="S68" s="59" t="str">
        <f>BaseDeCalcul!Q70</f>
        <v>NT</v>
      </c>
      <c r="T68" s="59" t="str">
        <f>BaseDeCalcul!R70</f>
        <v>NT</v>
      </c>
      <c r="U68" s="59" t="str">
        <f>BaseDeCalcul!S70</f>
        <v>NT</v>
      </c>
      <c r="V68" s="59" t="str">
        <f>BaseDeCalcul!T70</f>
        <v>NT</v>
      </c>
      <c r="W68" s="59" t="str">
        <f>BaseDeCalcul!U70</f>
        <v>NT</v>
      </c>
      <c r="X68" s="59" t="str">
        <f>BaseDeCalcul!V70</f>
        <v>NT</v>
      </c>
      <c r="Y68" s="59" t="str">
        <f>BaseDeCalcul!W70</f>
        <v>NT</v>
      </c>
      <c r="Z68" s="60" t="str">
        <f>BaseDeCalcul!Y70</f>
        <v>NT</v>
      </c>
    </row>
    <row r="69" spans="1:26">
      <c r="A69">
        <v>8</v>
      </c>
      <c r="B69" s="58" t="str">
        <f>Critères!A67</f>
        <v>Navigation</v>
      </c>
      <c r="C69" s="61" t="str">
        <f>Critères!B67</f>
        <v>10.1</v>
      </c>
      <c r="D69" s="61" t="str">
        <f>Critères!C67</f>
        <v>A</v>
      </c>
      <c r="E69" s="63" t="str">
        <f>Critères!D67</f>
        <v>Dans chaque écran, l’ordre de tabulation au clavier est-il cohérent ?</v>
      </c>
      <c r="F69" s="59" t="str">
        <f>BaseDeCalcul!D71</f>
        <v>NT</v>
      </c>
      <c r="G69" s="59" t="str">
        <f>BaseDeCalcul!E71</f>
        <v>NT</v>
      </c>
      <c r="H69" s="59" t="str">
        <f>BaseDeCalcul!F71</f>
        <v>NT</v>
      </c>
      <c r="I69" s="59" t="str">
        <f>BaseDeCalcul!G71</f>
        <v>NT</v>
      </c>
      <c r="J69" s="59" t="str">
        <f>BaseDeCalcul!H71</f>
        <v>NT</v>
      </c>
      <c r="K69" s="59" t="str">
        <f>BaseDeCalcul!I71</f>
        <v>NT</v>
      </c>
      <c r="L69" s="59" t="str">
        <f>BaseDeCalcul!J71</f>
        <v>NT</v>
      </c>
      <c r="M69" s="59" t="str">
        <f>BaseDeCalcul!K71</f>
        <v>NT</v>
      </c>
      <c r="N69" s="59" t="str">
        <f>BaseDeCalcul!L71</f>
        <v>NT</v>
      </c>
      <c r="O69" s="59" t="str">
        <f>BaseDeCalcul!M71</f>
        <v>NT</v>
      </c>
      <c r="P69" s="59" t="str">
        <f>BaseDeCalcul!N71</f>
        <v>NT</v>
      </c>
      <c r="Q69" s="59" t="str">
        <f>BaseDeCalcul!O71</f>
        <v>NT</v>
      </c>
      <c r="R69" s="59" t="str">
        <f>BaseDeCalcul!P71</f>
        <v>NT</v>
      </c>
      <c r="S69" s="59" t="str">
        <f>BaseDeCalcul!Q71</f>
        <v>NT</v>
      </c>
      <c r="T69" s="59" t="str">
        <f>BaseDeCalcul!R71</f>
        <v>NT</v>
      </c>
      <c r="U69" s="59" t="str">
        <f>BaseDeCalcul!S71</f>
        <v>NT</v>
      </c>
      <c r="V69" s="59" t="str">
        <f>BaseDeCalcul!T71</f>
        <v>NT</v>
      </c>
      <c r="W69" s="59" t="str">
        <f>BaseDeCalcul!U71</f>
        <v>NT</v>
      </c>
      <c r="X69" s="59" t="str">
        <f>BaseDeCalcul!V71</f>
        <v>NT</v>
      </c>
      <c r="Y69" s="59" t="str">
        <f>BaseDeCalcul!W71</f>
        <v>NT</v>
      </c>
      <c r="Z69" s="60" t="str">
        <f>BaseDeCalcul!Y71</f>
        <v>NT</v>
      </c>
    </row>
    <row r="70" spans="1:26" ht="21">
      <c r="A70">
        <v>8</v>
      </c>
      <c r="B70" s="58" t="str">
        <f>Critères!A68</f>
        <v>Navigation</v>
      </c>
      <c r="C70" s="61" t="str">
        <f>Critères!B68</f>
        <v>10.2</v>
      </c>
      <c r="D70" s="61" t="str">
        <f>Critères!C68</f>
        <v>A</v>
      </c>
      <c r="E70" s="63" t="str">
        <f>Critères!D68</f>
        <v>Dans chaque écran, l’ordre de restitution par les technologies d’assistance est-il cohérent ?</v>
      </c>
      <c r="F70" s="59" t="str">
        <f>BaseDeCalcul!D72</f>
        <v>NT</v>
      </c>
      <c r="G70" s="59" t="str">
        <f>BaseDeCalcul!E72</f>
        <v>NT</v>
      </c>
      <c r="H70" s="59" t="str">
        <f>BaseDeCalcul!F72</f>
        <v>NT</v>
      </c>
      <c r="I70" s="59" t="str">
        <f>BaseDeCalcul!G72</f>
        <v>NT</v>
      </c>
      <c r="J70" s="59" t="str">
        <f>BaseDeCalcul!H72</f>
        <v>NT</v>
      </c>
      <c r="K70" s="59" t="str">
        <f>BaseDeCalcul!I72</f>
        <v>NT</v>
      </c>
      <c r="L70" s="59" t="str">
        <f>BaseDeCalcul!J72</f>
        <v>NT</v>
      </c>
      <c r="M70" s="59" t="str">
        <f>BaseDeCalcul!K72</f>
        <v>NT</v>
      </c>
      <c r="N70" s="59" t="str">
        <f>BaseDeCalcul!L72</f>
        <v>NT</v>
      </c>
      <c r="O70" s="59" t="str">
        <f>BaseDeCalcul!M72</f>
        <v>NT</v>
      </c>
      <c r="P70" s="59" t="str">
        <f>BaseDeCalcul!N72</f>
        <v>NT</v>
      </c>
      <c r="Q70" s="59" t="str">
        <f>BaseDeCalcul!O72</f>
        <v>NT</v>
      </c>
      <c r="R70" s="59" t="str">
        <f>BaseDeCalcul!P72</f>
        <v>NT</v>
      </c>
      <c r="S70" s="59" t="str">
        <f>BaseDeCalcul!Q72</f>
        <v>NT</v>
      </c>
      <c r="T70" s="59" t="str">
        <f>BaseDeCalcul!R72</f>
        <v>NT</v>
      </c>
      <c r="U70" s="59" t="str">
        <f>BaseDeCalcul!S72</f>
        <v>NT</v>
      </c>
      <c r="V70" s="59" t="str">
        <f>BaseDeCalcul!T72</f>
        <v>NT</v>
      </c>
      <c r="W70" s="59" t="str">
        <f>BaseDeCalcul!U72</f>
        <v>NT</v>
      </c>
      <c r="X70" s="59" t="str">
        <f>BaseDeCalcul!V72</f>
        <v>NT</v>
      </c>
      <c r="Y70" s="59" t="str">
        <f>BaseDeCalcul!W72</f>
        <v>NT</v>
      </c>
      <c r="Z70" s="60" t="str">
        <f>BaseDeCalcul!Y72</f>
        <v>NT</v>
      </c>
    </row>
    <row r="71" spans="1:26" ht="21">
      <c r="A71">
        <v>8</v>
      </c>
      <c r="B71" s="58" t="str">
        <f>Critères!A69</f>
        <v>Navigation</v>
      </c>
      <c r="C71" s="61" t="str">
        <f>Critères!B69</f>
        <v>10.3</v>
      </c>
      <c r="D71" s="61" t="str">
        <f>Critères!C69</f>
        <v>A</v>
      </c>
      <c r="E71" s="63" t="str">
        <f>Critères!D69</f>
        <v>Dans chaque écran, la navigation ne doit pas contenir de piège au clavier. Cette règle est-elle respectée ?</v>
      </c>
      <c r="F71" s="59" t="str">
        <f>BaseDeCalcul!D73</f>
        <v>NT</v>
      </c>
      <c r="G71" s="59" t="str">
        <f>BaseDeCalcul!E73</f>
        <v>NT</v>
      </c>
      <c r="H71" s="59" t="str">
        <f>BaseDeCalcul!F73</f>
        <v>NT</v>
      </c>
      <c r="I71" s="59" t="str">
        <f>BaseDeCalcul!G73</f>
        <v>NT</v>
      </c>
      <c r="J71" s="59" t="str">
        <f>BaseDeCalcul!H73</f>
        <v>NT</v>
      </c>
      <c r="K71" s="59" t="str">
        <f>BaseDeCalcul!I73</f>
        <v>NT</v>
      </c>
      <c r="L71" s="59" t="str">
        <f>BaseDeCalcul!J73</f>
        <v>NT</v>
      </c>
      <c r="M71" s="59" t="str">
        <f>BaseDeCalcul!K73</f>
        <v>NT</v>
      </c>
      <c r="N71" s="59" t="str">
        <f>BaseDeCalcul!L73</f>
        <v>NT</v>
      </c>
      <c r="O71" s="59" t="str">
        <f>BaseDeCalcul!M73</f>
        <v>NT</v>
      </c>
      <c r="P71" s="59" t="str">
        <f>BaseDeCalcul!N73</f>
        <v>NT</v>
      </c>
      <c r="Q71" s="59" t="str">
        <f>BaseDeCalcul!O73</f>
        <v>NT</v>
      </c>
      <c r="R71" s="59" t="str">
        <f>BaseDeCalcul!P73</f>
        <v>NT</v>
      </c>
      <c r="S71" s="59" t="str">
        <f>BaseDeCalcul!Q73</f>
        <v>NT</v>
      </c>
      <c r="T71" s="59" t="str">
        <f>BaseDeCalcul!R73</f>
        <v>NT</v>
      </c>
      <c r="U71" s="59" t="str">
        <f>BaseDeCalcul!S73</f>
        <v>NT</v>
      </c>
      <c r="V71" s="59" t="str">
        <f>BaseDeCalcul!T73</f>
        <v>NT</v>
      </c>
      <c r="W71" s="59" t="str">
        <f>BaseDeCalcul!U73</f>
        <v>NT</v>
      </c>
      <c r="X71" s="59" t="str">
        <f>BaseDeCalcul!V73</f>
        <v>NT</v>
      </c>
      <c r="Y71" s="59" t="str">
        <f>BaseDeCalcul!W73</f>
        <v>NT</v>
      </c>
      <c r="Z71" s="60" t="str">
        <f>BaseDeCalcul!Y73</f>
        <v>NT</v>
      </c>
    </row>
    <row r="72" spans="1:26" ht="31.5">
      <c r="A72">
        <v>9</v>
      </c>
      <c r="B72" s="58" t="str">
        <f>Critères!A70</f>
        <v>Navigation</v>
      </c>
      <c r="C72" s="61" t="str">
        <f>Critères!B70</f>
        <v>10.4</v>
      </c>
      <c r="D72" s="61" t="str">
        <f>Critères!C70</f>
        <v>A</v>
      </c>
      <c r="E72" s="63" t="str">
        <f>Critères!D70</f>
        <v>Dans chaque écran, les raccourcis clavier n’utilisant qu’une seule touche (lettre minuscule ou majuscule, ponctuation, chiffre ou symbole) sont-ils contrôlables par l’utilisateur ?</v>
      </c>
      <c r="F72" s="59" t="str">
        <f>BaseDeCalcul!D74</f>
        <v>NT</v>
      </c>
      <c r="G72" s="59" t="str">
        <f>BaseDeCalcul!E74</f>
        <v>NT</v>
      </c>
      <c r="H72" s="59" t="str">
        <f>BaseDeCalcul!F74</f>
        <v>NT</v>
      </c>
      <c r="I72" s="59" t="str">
        <f>BaseDeCalcul!G74</f>
        <v>NT</v>
      </c>
      <c r="J72" s="59" t="str">
        <f>BaseDeCalcul!H74</f>
        <v>NT</v>
      </c>
      <c r="K72" s="59" t="str">
        <f>BaseDeCalcul!I74</f>
        <v>NT</v>
      </c>
      <c r="L72" s="59" t="str">
        <f>BaseDeCalcul!J74</f>
        <v>NT</v>
      </c>
      <c r="M72" s="59" t="str">
        <f>BaseDeCalcul!K74</f>
        <v>NT</v>
      </c>
      <c r="N72" s="59" t="str">
        <f>BaseDeCalcul!L74</f>
        <v>NT</v>
      </c>
      <c r="O72" s="59" t="str">
        <f>BaseDeCalcul!M74</f>
        <v>NT</v>
      </c>
      <c r="P72" s="59" t="str">
        <f>BaseDeCalcul!N74</f>
        <v>NT</v>
      </c>
      <c r="Q72" s="59" t="str">
        <f>BaseDeCalcul!O74</f>
        <v>NT</v>
      </c>
      <c r="R72" s="59" t="str">
        <f>BaseDeCalcul!P74</f>
        <v>NT</v>
      </c>
      <c r="S72" s="59" t="str">
        <f>BaseDeCalcul!Q74</f>
        <v>NT</v>
      </c>
      <c r="T72" s="59" t="str">
        <f>BaseDeCalcul!R74</f>
        <v>NT</v>
      </c>
      <c r="U72" s="59" t="str">
        <f>BaseDeCalcul!S74</f>
        <v>NT</v>
      </c>
      <c r="V72" s="59" t="str">
        <f>BaseDeCalcul!T74</f>
        <v>NT</v>
      </c>
      <c r="W72" s="59" t="str">
        <f>BaseDeCalcul!U74</f>
        <v>NT</v>
      </c>
      <c r="X72" s="59" t="str">
        <f>BaseDeCalcul!V74</f>
        <v>NT</v>
      </c>
      <c r="Y72" s="59" t="str">
        <f>BaseDeCalcul!W74</f>
        <v>NT</v>
      </c>
      <c r="Z72" s="60" t="str">
        <f>BaseDeCalcul!Y74</f>
        <v>NT</v>
      </c>
    </row>
    <row r="73" spans="1:26" ht="21">
      <c r="A73">
        <v>9</v>
      </c>
      <c r="B73" s="58" t="str">
        <f>Critères!A71</f>
        <v>Consultation</v>
      </c>
      <c r="C73" s="61" t="str">
        <f>Critères!B71</f>
        <v>11.1</v>
      </c>
      <c r="D73" s="61" t="str">
        <f>Critères!C71</f>
        <v>A</v>
      </c>
      <c r="E73" s="63" t="str">
        <f>Critères!D71</f>
        <v>Pour chaque écran, l’utilisateur a-t-il le contrôle de chaque limite de temps modifiant le contenu (hors cas particuliers) ?</v>
      </c>
      <c r="F73" s="59" t="str">
        <f>BaseDeCalcul!D75</f>
        <v>NT</v>
      </c>
      <c r="G73" s="59" t="str">
        <f>BaseDeCalcul!E75</f>
        <v>NT</v>
      </c>
      <c r="H73" s="59" t="str">
        <f>BaseDeCalcul!F75</f>
        <v>NT</v>
      </c>
      <c r="I73" s="59" t="str">
        <f>BaseDeCalcul!G75</f>
        <v>NT</v>
      </c>
      <c r="J73" s="59" t="str">
        <f>BaseDeCalcul!H75</f>
        <v>NT</v>
      </c>
      <c r="K73" s="59" t="str">
        <f>BaseDeCalcul!I75</f>
        <v>NT</v>
      </c>
      <c r="L73" s="59" t="str">
        <f>BaseDeCalcul!J75</f>
        <v>NT</v>
      </c>
      <c r="M73" s="59" t="str">
        <f>BaseDeCalcul!K75</f>
        <v>NT</v>
      </c>
      <c r="N73" s="59" t="str">
        <f>BaseDeCalcul!L75</f>
        <v>NT</v>
      </c>
      <c r="O73" s="59" t="str">
        <f>BaseDeCalcul!M75</f>
        <v>NT</v>
      </c>
      <c r="P73" s="59" t="str">
        <f>BaseDeCalcul!N75</f>
        <v>NT</v>
      </c>
      <c r="Q73" s="59" t="str">
        <f>BaseDeCalcul!O75</f>
        <v>NT</v>
      </c>
      <c r="R73" s="59" t="str">
        <f>BaseDeCalcul!P75</f>
        <v>NT</v>
      </c>
      <c r="S73" s="59" t="str">
        <f>BaseDeCalcul!Q75</f>
        <v>NT</v>
      </c>
      <c r="T73" s="59" t="str">
        <f>BaseDeCalcul!R75</f>
        <v>NT</v>
      </c>
      <c r="U73" s="59" t="str">
        <f>BaseDeCalcul!S75</f>
        <v>NT</v>
      </c>
      <c r="V73" s="59" t="str">
        <f>BaseDeCalcul!T75</f>
        <v>NT</v>
      </c>
      <c r="W73" s="59" t="str">
        <f>BaseDeCalcul!U75</f>
        <v>NT</v>
      </c>
      <c r="X73" s="59" t="str">
        <f>BaseDeCalcul!V75</f>
        <v>NT</v>
      </c>
      <c r="Y73" s="59" t="str">
        <f>BaseDeCalcul!W75</f>
        <v>NT</v>
      </c>
      <c r="Z73" s="60" t="str">
        <f>BaseDeCalcul!Y75</f>
        <v>NT</v>
      </c>
    </row>
    <row r="74" spans="1:26" ht="21">
      <c r="A74">
        <v>9</v>
      </c>
      <c r="B74" s="58" t="str">
        <f>Critères!A72</f>
        <v>Consultation</v>
      </c>
      <c r="C74" s="61" t="str">
        <f>Critères!B72</f>
        <v>11.2</v>
      </c>
      <c r="D74" s="61" t="str">
        <f>Critères!C72</f>
        <v>A</v>
      </c>
      <c r="E74" s="63" t="str">
        <f>Critères!D72</f>
        <v>Pour chaque écran, chaque procédé limitant le temps d’une session peut-il être arrêté ou supprimé (hors cas particuliers) ?</v>
      </c>
      <c r="F74" s="59" t="str">
        <f>BaseDeCalcul!D76</f>
        <v>NT</v>
      </c>
      <c r="G74" s="59" t="str">
        <f>BaseDeCalcul!E76</f>
        <v>NT</v>
      </c>
      <c r="H74" s="59" t="str">
        <f>BaseDeCalcul!F76</f>
        <v>NT</v>
      </c>
      <c r="I74" s="59" t="str">
        <f>BaseDeCalcul!G76</f>
        <v>NT</v>
      </c>
      <c r="J74" s="59" t="str">
        <f>BaseDeCalcul!H76</f>
        <v>NT</v>
      </c>
      <c r="K74" s="59" t="str">
        <f>BaseDeCalcul!I76</f>
        <v>NT</v>
      </c>
      <c r="L74" s="59" t="str">
        <f>BaseDeCalcul!J76</f>
        <v>NT</v>
      </c>
      <c r="M74" s="59" t="str">
        <f>BaseDeCalcul!K76</f>
        <v>NT</v>
      </c>
      <c r="N74" s="59" t="str">
        <f>BaseDeCalcul!L76</f>
        <v>NT</v>
      </c>
      <c r="O74" s="59" t="str">
        <f>BaseDeCalcul!M76</f>
        <v>NT</v>
      </c>
      <c r="P74" s="59" t="str">
        <f>BaseDeCalcul!N76</f>
        <v>NT</v>
      </c>
      <c r="Q74" s="59" t="str">
        <f>BaseDeCalcul!O76</f>
        <v>NT</v>
      </c>
      <c r="R74" s="59" t="str">
        <f>BaseDeCalcul!P76</f>
        <v>NT</v>
      </c>
      <c r="S74" s="59" t="str">
        <f>BaseDeCalcul!Q76</f>
        <v>NT</v>
      </c>
      <c r="T74" s="59" t="str">
        <f>BaseDeCalcul!R76</f>
        <v>NT</v>
      </c>
      <c r="U74" s="59" t="str">
        <f>BaseDeCalcul!S76</f>
        <v>NT</v>
      </c>
      <c r="V74" s="59" t="str">
        <f>BaseDeCalcul!T76</f>
        <v>NT</v>
      </c>
      <c r="W74" s="59" t="str">
        <f>BaseDeCalcul!U76</f>
        <v>NT</v>
      </c>
      <c r="X74" s="59" t="str">
        <f>BaseDeCalcul!V76</f>
        <v>NT</v>
      </c>
      <c r="Y74" s="59" t="str">
        <f>BaseDeCalcul!W76</f>
        <v>NT</v>
      </c>
      <c r="Z74" s="60" t="str">
        <f>BaseDeCalcul!Y76</f>
        <v>NT</v>
      </c>
    </row>
    <row r="75" spans="1:26" ht="21">
      <c r="A75">
        <v>9</v>
      </c>
      <c r="B75" s="58" t="str">
        <f>Critères!A73</f>
        <v>Consultation</v>
      </c>
      <c r="C75" s="61" t="str">
        <f>Critères!B73</f>
        <v>11.3</v>
      </c>
      <c r="D75" s="61" t="str">
        <f>Critères!C73</f>
        <v>A</v>
      </c>
      <c r="E75" s="63" t="str">
        <f>Critères!D73</f>
        <v>Dans chaque écran, chaque document bureautique en téléchargement possède-t-il, si nécessaire, une version accessible (hors cas particuliers) ?</v>
      </c>
      <c r="F75" s="59" t="str">
        <f>BaseDeCalcul!D77</f>
        <v>NT</v>
      </c>
      <c r="G75" s="59" t="str">
        <f>BaseDeCalcul!E77</f>
        <v>NT</v>
      </c>
      <c r="H75" s="59" t="str">
        <f>BaseDeCalcul!F77</f>
        <v>NT</v>
      </c>
      <c r="I75" s="59" t="str">
        <f>BaseDeCalcul!G77</f>
        <v>NT</v>
      </c>
      <c r="J75" s="59" t="str">
        <f>BaseDeCalcul!H77</f>
        <v>NT</v>
      </c>
      <c r="K75" s="59" t="str">
        <f>BaseDeCalcul!I77</f>
        <v>NT</v>
      </c>
      <c r="L75" s="59" t="str">
        <f>BaseDeCalcul!J77</f>
        <v>NT</v>
      </c>
      <c r="M75" s="59" t="str">
        <f>BaseDeCalcul!K77</f>
        <v>NT</v>
      </c>
      <c r="N75" s="59" t="str">
        <f>BaseDeCalcul!L77</f>
        <v>NT</v>
      </c>
      <c r="O75" s="59" t="str">
        <f>BaseDeCalcul!M77</f>
        <v>NT</v>
      </c>
      <c r="P75" s="59" t="str">
        <f>BaseDeCalcul!N77</f>
        <v>NT</v>
      </c>
      <c r="Q75" s="59" t="str">
        <f>BaseDeCalcul!O77</f>
        <v>NT</v>
      </c>
      <c r="R75" s="59" t="str">
        <f>BaseDeCalcul!P77</f>
        <v>NT</v>
      </c>
      <c r="S75" s="59" t="str">
        <f>BaseDeCalcul!Q77</f>
        <v>NT</v>
      </c>
      <c r="T75" s="59" t="str">
        <f>BaseDeCalcul!R77</f>
        <v>NT</v>
      </c>
      <c r="U75" s="59" t="str">
        <f>BaseDeCalcul!S77</f>
        <v>NT</v>
      </c>
      <c r="V75" s="59" t="str">
        <f>BaseDeCalcul!T77</f>
        <v>NT</v>
      </c>
      <c r="W75" s="59" t="str">
        <f>BaseDeCalcul!U77</f>
        <v>NT</v>
      </c>
      <c r="X75" s="59" t="str">
        <f>BaseDeCalcul!V77</f>
        <v>NT</v>
      </c>
      <c r="Y75" s="59" t="str">
        <f>BaseDeCalcul!W77</f>
        <v>NT</v>
      </c>
      <c r="Z75" s="60" t="str">
        <f>BaseDeCalcul!Y77</f>
        <v>NT</v>
      </c>
    </row>
    <row r="76" spans="1:26" ht="21">
      <c r="A76">
        <v>9</v>
      </c>
      <c r="B76" s="58" t="str">
        <f>Critères!A74</f>
        <v>Consultation</v>
      </c>
      <c r="C76" s="61" t="str">
        <f>Critères!B74</f>
        <v>11.4</v>
      </c>
      <c r="D76" s="61" t="str">
        <f>Critères!C74</f>
        <v>A</v>
      </c>
      <c r="E76" s="63" t="str">
        <f>Critères!D74</f>
        <v>Pour chaque document bureautique ayant une version accessible, cette version offre-t-elle la même information (hors cas particuliers) ?</v>
      </c>
      <c r="F76" s="59" t="str">
        <f>BaseDeCalcul!D78</f>
        <v>NT</v>
      </c>
      <c r="G76" s="59" t="str">
        <f>BaseDeCalcul!E78</f>
        <v>NT</v>
      </c>
      <c r="H76" s="59" t="str">
        <f>BaseDeCalcul!F78</f>
        <v>NT</v>
      </c>
      <c r="I76" s="59" t="str">
        <f>BaseDeCalcul!G78</f>
        <v>NT</v>
      </c>
      <c r="J76" s="59" t="str">
        <f>BaseDeCalcul!H78</f>
        <v>NT</v>
      </c>
      <c r="K76" s="59" t="str">
        <f>BaseDeCalcul!I78</f>
        <v>NT</v>
      </c>
      <c r="L76" s="59" t="str">
        <f>BaseDeCalcul!J78</f>
        <v>NT</v>
      </c>
      <c r="M76" s="59" t="str">
        <f>BaseDeCalcul!K78</f>
        <v>NT</v>
      </c>
      <c r="N76" s="59" t="str">
        <f>BaseDeCalcul!L78</f>
        <v>NT</v>
      </c>
      <c r="O76" s="59" t="str">
        <f>BaseDeCalcul!M78</f>
        <v>NT</v>
      </c>
      <c r="P76" s="59" t="str">
        <f>BaseDeCalcul!N78</f>
        <v>NT</v>
      </c>
      <c r="Q76" s="59" t="str">
        <f>BaseDeCalcul!O78</f>
        <v>NT</v>
      </c>
      <c r="R76" s="59" t="str">
        <f>BaseDeCalcul!P78</f>
        <v>NT</v>
      </c>
      <c r="S76" s="59" t="str">
        <f>BaseDeCalcul!Q78</f>
        <v>NT</v>
      </c>
      <c r="T76" s="59" t="str">
        <f>BaseDeCalcul!R78</f>
        <v>NT</v>
      </c>
      <c r="U76" s="59" t="str">
        <f>BaseDeCalcul!S78</f>
        <v>NT</v>
      </c>
      <c r="V76" s="59" t="str">
        <f>BaseDeCalcul!T78</f>
        <v>NT</v>
      </c>
      <c r="W76" s="59" t="str">
        <f>BaseDeCalcul!U78</f>
        <v>NT</v>
      </c>
      <c r="X76" s="59" t="str">
        <f>BaseDeCalcul!V78</f>
        <v>NT</v>
      </c>
      <c r="Y76" s="59" t="str">
        <f>BaseDeCalcul!W78</f>
        <v>NT</v>
      </c>
      <c r="Z76" s="60" t="str">
        <f>BaseDeCalcul!Y78</f>
        <v>NT</v>
      </c>
    </row>
    <row r="77" spans="1:26" ht="21">
      <c r="A77">
        <v>9</v>
      </c>
      <c r="B77" s="58" t="str">
        <f>Critères!A75</f>
        <v>Consultation</v>
      </c>
      <c r="C77" s="61" t="str">
        <f>Critères!B75</f>
        <v>11.5</v>
      </c>
      <c r="D77" s="61" t="str">
        <f>Critères!C75</f>
        <v>A</v>
      </c>
      <c r="E77" s="63" t="str">
        <f>Critères!D75</f>
        <v>Dans chaque écran, chaque contenu cryptique (art ASCII, émoticon, syntaxe cryptique) a-t-il une alternative ?</v>
      </c>
      <c r="F77" s="59" t="str">
        <f>BaseDeCalcul!D79</f>
        <v>NT</v>
      </c>
      <c r="G77" s="59" t="str">
        <f>BaseDeCalcul!E79</f>
        <v>NT</v>
      </c>
      <c r="H77" s="59" t="str">
        <f>BaseDeCalcul!F79</f>
        <v>NT</v>
      </c>
      <c r="I77" s="59" t="str">
        <f>BaseDeCalcul!G79</f>
        <v>NT</v>
      </c>
      <c r="J77" s="59" t="str">
        <f>BaseDeCalcul!H79</f>
        <v>NT</v>
      </c>
      <c r="K77" s="59" t="str">
        <f>BaseDeCalcul!I79</f>
        <v>NT</v>
      </c>
      <c r="L77" s="59" t="str">
        <f>BaseDeCalcul!J79</f>
        <v>NT</v>
      </c>
      <c r="M77" s="59" t="str">
        <f>BaseDeCalcul!K79</f>
        <v>NT</v>
      </c>
      <c r="N77" s="59" t="str">
        <f>BaseDeCalcul!L79</f>
        <v>NT</v>
      </c>
      <c r="O77" s="59" t="str">
        <f>BaseDeCalcul!M79</f>
        <v>NT</v>
      </c>
      <c r="P77" s="59" t="str">
        <f>BaseDeCalcul!N79</f>
        <v>NT</v>
      </c>
      <c r="Q77" s="59" t="str">
        <f>BaseDeCalcul!O79</f>
        <v>NT</v>
      </c>
      <c r="R77" s="59" t="str">
        <f>BaseDeCalcul!P79</f>
        <v>NT</v>
      </c>
      <c r="S77" s="59" t="str">
        <f>BaseDeCalcul!Q79</f>
        <v>NT</v>
      </c>
      <c r="T77" s="59" t="str">
        <f>BaseDeCalcul!R79</f>
        <v>NT</v>
      </c>
      <c r="U77" s="59" t="str">
        <f>BaseDeCalcul!S79</f>
        <v>NT</v>
      </c>
      <c r="V77" s="59" t="str">
        <f>BaseDeCalcul!T79</f>
        <v>NT</v>
      </c>
      <c r="W77" s="59" t="str">
        <f>BaseDeCalcul!U79</f>
        <v>NT</v>
      </c>
      <c r="X77" s="59" t="str">
        <f>BaseDeCalcul!V79</f>
        <v>NT</v>
      </c>
      <c r="Y77" s="59" t="str">
        <f>BaseDeCalcul!W79</f>
        <v>NT</v>
      </c>
      <c r="Z77" s="60" t="str">
        <f>BaseDeCalcul!Y79</f>
        <v>NT</v>
      </c>
    </row>
    <row r="78" spans="1:26" ht="31.5">
      <c r="A78">
        <v>10</v>
      </c>
      <c r="B78" s="58" t="str">
        <f>Critères!A76</f>
        <v>Consultation</v>
      </c>
      <c r="C78" s="61" t="str">
        <f>Critères!B76</f>
        <v>11.6</v>
      </c>
      <c r="D78" s="61" t="str">
        <f>Critères!C76</f>
        <v>A</v>
      </c>
      <c r="E78" s="63" t="str">
        <f>Critères!D76</f>
        <v>Dans chaque écran, pour chaque contenu cryptique (art ASCII, émoticône, syntaxe cryptique) ayant une alternative, cette alternative est-elle pertinente ?</v>
      </c>
      <c r="F78" s="59" t="str">
        <f>BaseDeCalcul!D80</f>
        <v>NT</v>
      </c>
      <c r="G78" s="59" t="str">
        <f>BaseDeCalcul!E80</f>
        <v>NT</v>
      </c>
      <c r="H78" s="59" t="str">
        <f>BaseDeCalcul!F80</f>
        <v>NT</v>
      </c>
      <c r="I78" s="59" t="str">
        <f>BaseDeCalcul!G80</f>
        <v>NT</v>
      </c>
      <c r="J78" s="59" t="str">
        <f>BaseDeCalcul!H80</f>
        <v>NT</v>
      </c>
      <c r="K78" s="59" t="str">
        <f>BaseDeCalcul!I80</f>
        <v>NT</v>
      </c>
      <c r="L78" s="59" t="str">
        <f>BaseDeCalcul!J80</f>
        <v>NT</v>
      </c>
      <c r="M78" s="59" t="str">
        <f>BaseDeCalcul!K80</f>
        <v>NT</v>
      </c>
      <c r="N78" s="59" t="str">
        <f>BaseDeCalcul!L80</f>
        <v>NT</v>
      </c>
      <c r="O78" s="59" t="str">
        <f>BaseDeCalcul!M80</f>
        <v>NT</v>
      </c>
      <c r="P78" s="59" t="str">
        <f>BaseDeCalcul!N80</f>
        <v>NT</v>
      </c>
      <c r="Q78" s="59" t="str">
        <f>BaseDeCalcul!O80</f>
        <v>NT</v>
      </c>
      <c r="R78" s="59" t="str">
        <f>BaseDeCalcul!P80</f>
        <v>NT</v>
      </c>
      <c r="S78" s="59" t="str">
        <f>BaseDeCalcul!Q80</f>
        <v>NT</v>
      </c>
      <c r="T78" s="59" t="str">
        <f>BaseDeCalcul!R80</f>
        <v>NT</v>
      </c>
      <c r="U78" s="59" t="str">
        <f>BaseDeCalcul!S80</f>
        <v>NT</v>
      </c>
      <c r="V78" s="59" t="str">
        <f>BaseDeCalcul!T80</f>
        <v>NT</v>
      </c>
      <c r="W78" s="59" t="str">
        <f>BaseDeCalcul!U80</f>
        <v>NT</v>
      </c>
      <c r="X78" s="59" t="str">
        <f>BaseDeCalcul!V80</f>
        <v>NT</v>
      </c>
      <c r="Y78" s="59" t="str">
        <f>BaseDeCalcul!W80</f>
        <v>NT</v>
      </c>
      <c r="Z78" s="60" t="str">
        <f>BaseDeCalcul!Y80</f>
        <v>NT</v>
      </c>
    </row>
    <row r="79" spans="1:26" ht="21">
      <c r="A79">
        <v>10</v>
      </c>
      <c r="B79" s="58" t="str">
        <f>Critères!A77</f>
        <v>Consultation</v>
      </c>
      <c r="C79" s="61" t="str">
        <f>Critères!B77</f>
        <v>11.7</v>
      </c>
      <c r="D79" s="61" t="str">
        <f>Critères!C77</f>
        <v>A</v>
      </c>
      <c r="E79" s="63" t="str">
        <f>Critères!D77</f>
        <v>Dans chaque écran, les changements brusques de luminosité ou les effets de flash sont-ils correctement utilisés ?</v>
      </c>
      <c r="F79" s="59" t="str">
        <f>BaseDeCalcul!D81</f>
        <v>NT</v>
      </c>
      <c r="G79" s="59" t="str">
        <f>BaseDeCalcul!E81</f>
        <v>NT</v>
      </c>
      <c r="H79" s="59" t="str">
        <f>BaseDeCalcul!F81</f>
        <v>NT</v>
      </c>
      <c r="I79" s="59" t="str">
        <f>BaseDeCalcul!G81</f>
        <v>NT</v>
      </c>
      <c r="J79" s="59" t="str">
        <f>BaseDeCalcul!H81</f>
        <v>NT</v>
      </c>
      <c r="K79" s="59" t="str">
        <f>BaseDeCalcul!I81</f>
        <v>NT</v>
      </c>
      <c r="L79" s="59" t="str">
        <f>BaseDeCalcul!J81</f>
        <v>NT</v>
      </c>
      <c r="M79" s="59" t="str">
        <f>BaseDeCalcul!K81</f>
        <v>NT</v>
      </c>
      <c r="N79" s="59" t="str">
        <f>BaseDeCalcul!L81</f>
        <v>NT</v>
      </c>
      <c r="O79" s="59" t="str">
        <f>BaseDeCalcul!M81</f>
        <v>NT</v>
      </c>
      <c r="P79" s="59" t="str">
        <f>BaseDeCalcul!N81</f>
        <v>NT</v>
      </c>
      <c r="Q79" s="59" t="str">
        <f>BaseDeCalcul!O81</f>
        <v>NT</v>
      </c>
      <c r="R79" s="59" t="str">
        <f>BaseDeCalcul!P81</f>
        <v>NT</v>
      </c>
      <c r="S79" s="59" t="str">
        <f>BaseDeCalcul!Q81</f>
        <v>NT</v>
      </c>
      <c r="T79" s="59" t="str">
        <f>BaseDeCalcul!R81</f>
        <v>NT</v>
      </c>
      <c r="U79" s="59" t="str">
        <f>BaseDeCalcul!S81</f>
        <v>NT</v>
      </c>
      <c r="V79" s="59" t="str">
        <f>BaseDeCalcul!T81</f>
        <v>NT</v>
      </c>
      <c r="W79" s="59" t="str">
        <f>BaseDeCalcul!U81</f>
        <v>NT</v>
      </c>
      <c r="X79" s="59" t="str">
        <f>BaseDeCalcul!V81</f>
        <v>NT</v>
      </c>
      <c r="Y79" s="59" t="str">
        <f>BaseDeCalcul!W81</f>
        <v>NT</v>
      </c>
      <c r="Z79" s="60" t="str">
        <f>BaseDeCalcul!Y81</f>
        <v>NT</v>
      </c>
    </row>
    <row r="80" spans="1:26" ht="21">
      <c r="A80">
        <v>10</v>
      </c>
      <c r="B80" s="58" t="str">
        <f>Critères!A78</f>
        <v>Consultation</v>
      </c>
      <c r="C80" s="61" t="str">
        <f>Critères!B78</f>
        <v>11.8</v>
      </c>
      <c r="D80" s="61" t="str">
        <f>Critères!C78</f>
        <v>A</v>
      </c>
      <c r="E80" s="63" t="str">
        <f>Critères!D78</f>
        <v>Dans chaque écran, chaque contenu en mouvement ou clignotant est-il contrôlable par l’utilisateur ?</v>
      </c>
      <c r="F80" s="59" t="str">
        <f>BaseDeCalcul!D82</f>
        <v>NT</v>
      </c>
      <c r="G80" s="59" t="str">
        <f>BaseDeCalcul!E82</f>
        <v>NT</v>
      </c>
      <c r="H80" s="59" t="str">
        <f>BaseDeCalcul!F82</f>
        <v>NT</v>
      </c>
      <c r="I80" s="59" t="str">
        <f>BaseDeCalcul!G82</f>
        <v>NT</v>
      </c>
      <c r="J80" s="59" t="str">
        <f>BaseDeCalcul!H82</f>
        <v>NT</v>
      </c>
      <c r="K80" s="59" t="str">
        <f>BaseDeCalcul!I82</f>
        <v>NT</v>
      </c>
      <c r="L80" s="59" t="str">
        <f>BaseDeCalcul!J82</f>
        <v>NT</v>
      </c>
      <c r="M80" s="59" t="str">
        <f>BaseDeCalcul!K82</f>
        <v>NT</v>
      </c>
      <c r="N80" s="59" t="str">
        <f>BaseDeCalcul!L82</f>
        <v>NT</v>
      </c>
      <c r="O80" s="59" t="str">
        <f>BaseDeCalcul!M82</f>
        <v>NT</v>
      </c>
      <c r="P80" s="59" t="str">
        <f>BaseDeCalcul!N82</f>
        <v>NT</v>
      </c>
      <c r="Q80" s="59" t="str">
        <f>BaseDeCalcul!O82</f>
        <v>NT</v>
      </c>
      <c r="R80" s="59" t="str">
        <f>BaseDeCalcul!P82</f>
        <v>NT</v>
      </c>
      <c r="S80" s="59" t="str">
        <f>BaseDeCalcul!Q82</f>
        <v>NT</v>
      </c>
      <c r="T80" s="59" t="str">
        <f>BaseDeCalcul!R82</f>
        <v>NT</v>
      </c>
      <c r="U80" s="59" t="str">
        <f>BaseDeCalcul!S82</f>
        <v>NT</v>
      </c>
      <c r="V80" s="59" t="str">
        <f>BaseDeCalcul!T82</f>
        <v>NT</v>
      </c>
      <c r="W80" s="59" t="str">
        <f>BaseDeCalcul!U82</f>
        <v>NT</v>
      </c>
      <c r="X80" s="59" t="str">
        <f>BaseDeCalcul!V82</f>
        <v>NT</v>
      </c>
      <c r="Y80" s="59" t="str">
        <f>BaseDeCalcul!W82</f>
        <v>NT</v>
      </c>
      <c r="Z80" s="60" t="str">
        <f>BaseDeCalcul!Y82</f>
        <v>NT</v>
      </c>
    </row>
    <row r="81" spans="1:26" ht="21">
      <c r="A81">
        <v>10</v>
      </c>
      <c r="B81" s="58" t="str">
        <f>Critères!A79</f>
        <v>Consultation</v>
      </c>
      <c r="C81" s="61" t="str">
        <f>Critères!B79</f>
        <v>11.9</v>
      </c>
      <c r="D81" s="61" t="str">
        <f>Critères!C79</f>
        <v>AA</v>
      </c>
      <c r="E81" s="63" t="str">
        <f>Critères!D79</f>
        <v>Dans chaque écran, le contenu proposé est-il consultable quelle que soit l’orientation de l’écran (portrait ou paysage) (hors cas particuliers) ?</v>
      </c>
      <c r="F81" s="59" t="str">
        <f>BaseDeCalcul!D83</f>
        <v>NT</v>
      </c>
      <c r="G81" s="59" t="str">
        <f>BaseDeCalcul!E83</f>
        <v>NT</v>
      </c>
      <c r="H81" s="59" t="str">
        <f>BaseDeCalcul!F83</f>
        <v>NT</v>
      </c>
      <c r="I81" s="59" t="str">
        <f>BaseDeCalcul!G83</f>
        <v>NT</v>
      </c>
      <c r="J81" s="59" t="str">
        <f>BaseDeCalcul!H83</f>
        <v>NT</v>
      </c>
      <c r="K81" s="59" t="str">
        <f>BaseDeCalcul!I83</f>
        <v>NT</v>
      </c>
      <c r="L81" s="59" t="str">
        <f>BaseDeCalcul!J83</f>
        <v>NT</v>
      </c>
      <c r="M81" s="59" t="str">
        <f>BaseDeCalcul!K83</f>
        <v>NT</v>
      </c>
      <c r="N81" s="59" t="str">
        <f>BaseDeCalcul!L83</f>
        <v>NT</v>
      </c>
      <c r="O81" s="59" t="str">
        <f>BaseDeCalcul!M83</f>
        <v>NT</v>
      </c>
      <c r="P81" s="59" t="str">
        <f>BaseDeCalcul!N83</f>
        <v>NT</v>
      </c>
      <c r="Q81" s="59" t="str">
        <f>BaseDeCalcul!O83</f>
        <v>NT</v>
      </c>
      <c r="R81" s="59" t="str">
        <f>BaseDeCalcul!P83</f>
        <v>NT</v>
      </c>
      <c r="S81" s="59" t="str">
        <f>BaseDeCalcul!Q83</f>
        <v>NT</v>
      </c>
      <c r="T81" s="59" t="str">
        <f>BaseDeCalcul!R83</f>
        <v>NT</v>
      </c>
      <c r="U81" s="59" t="str">
        <f>BaseDeCalcul!S83</f>
        <v>NT</v>
      </c>
      <c r="V81" s="59" t="str">
        <f>BaseDeCalcul!T83</f>
        <v>NT</v>
      </c>
      <c r="W81" s="59" t="str">
        <f>BaseDeCalcul!U83</f>
        <v>NT</v>
      </c>
      <c r="X81" s="59" t="str">
        <f>BaseDeCalcul!V83</f>
        <v>NT</v>
      </c>
      <c r="Y81" s="59" t="str">
        <f>BaseDeCalcul!W83</f>
        <v>NT</v>
      </c>
      <c r="Z81" s="60" t="str">
        <f>BaseDeCalcul!Y83</f>
        <v>NT</v>
      </c>
    </row>
    <row r="82" spans="1:26" ht="31.5">
      <c r="A82">
        <v>10</v>
      </c>
      <c r="B82" s="58" t="str">
        <f>Critères!A80</f>
        <v>Consultation</v>
      </c>
      <c r="C82" s="61" t="str">
        <f>Critères!B80</f>
        <v>11.10</v>
      </c>
      <c r="D82" s="61" t="str">
        <f>Critères!C80</f>
        <v>A</v>
      </c>
      <c r="E82" s="63" t="str">
        <f>Critères!D80</f>
        <v>Dans chaque écran, les fonctionnalités activables au moyen d’un geste complexe sont-elles activables au moyen d’un geste simple (hors cas particuliers) ?</v>
      </c>
      <c r="F82" s="59" t="str">
        <f>BaseDeCalcul!D84</f>
        <v>NT</v>
      </c>
      <c r="G82" s="59" t="str">
        <f>BaseDeCalcul!E84</f>
        <v>NT</v>
      </c>
      <c r="H82" s="59" t="str">
        <f>BaseDeCalcul!F84</f>
        <v>NT</v>
      </c>
      <c r="I82" s="59" t="str">
        <f>BaseDeCalcul!G84</f>
        <v>NT</v>
      </c>
      <c r="J82" s="59" t="str">
        <f>BaseDeCalcul!H84</f>
        <v>NT</v>
      </c>
      <c r="K82" s="59" t="str">
        <f>BaseDeCalcul!I84</f>
        <v>NT</v>
      </c>
      <c r="L82" s="59" t="str">
        <f>BaseDeCalcul!J84</f>
        <v>NT</v>
      </c>
      <c r="M82" s="59" t="str">
        <f>BaseDeCalcul!K84</f>
        <v>NT</v>
      </c>
      <c r="N82" s="59" t="str">
        <f>BaseDeCalcul!L84</f>
        <v>NT</v>
      </c>
      <c r="O82" s="59" t="str">
        <f>BaseDeCalcul!M84</f>
        <v>NT</v>
      </c>
      <c r="P82" s="59" t="str">
        <f>BaseDeCalcul!N84</f>
        <v>NT</v>
      </c>
      <c r="Q82" s="59" t="str">
        <f>BaseDeCalcul!O84</f>
        <v>NT</v>
      </c>
      <c r="R82" s="59" t="str">
        <f>BaseDeCalcul!P84</f>
        <v>NT</v>
      </c>
      <c r="S82" s="59" t="str">
        <f>BaseDeCalcul!Q84</f>
        <v>NT</v>
      </c>
      <c r="T82" s="59" t="str">
        <f>BaseDeCalcul!R84</f>
        <v>NT</v>
      </c>
      <c r="U82" s="59" t="str">
        <f>BaseDeCalcul!S84</f>
        <v>NT</v>
      </c>
      <c r="V82" s="59" t="str">
        <f>BaseDeCalcul!T84</f>
        <v>NT</v>
      </c>
      <c r="W82" s="59" t="str">
        <f>BaseDeCalcul!U84</f>
        <v>NT</v>
      </c>
      <c r="X82" s="59" t="str">
        <f>BaseDeCalcul!V84</f>
        <v>NT</v>
      </c>
      <c r="Y82" s="59" t="str">
        <f>BaseDeCalcul!W84</f>
        <v>NT</v>
      </c>
      <c r="Z82" s="60" t="str">
        <f>BaseDeCalcul!Y84</f>
        <v>NT</v>
      </c>
    </row>
    <row r="83" spans="1:26" ht="31.5">
      <c r="A83">
        <v>10</v>
      </c>
      <c r="B83" s="58" t="str">
        <f>Critères!A81</f>
        <v>Consultation</v>
      </c>
      <c r="C83" s="61" t="str">
        <f>Critères!B81</f>
        <v>11.11</v>
      </c>
      <c r="D83" s="61" t="str">
        <f>Critères!C81</f>
        <v>A</v>
      </c>
      <c r="E83" s="63" t="str">
        <f>Critères!D81</f>
        <v>Dans chaque écran, les fonctionnalités activables par la réalisation d’actions simultanées sont-elles activables au moyen d’une action unique. Cette règle est-elle respectée (hors cas particuliers) ?</v>
      </c>
      <c r="F83" s="59" t="str">
        <f>BaseDeCalcul!D85</f>
        <v>NT</v>
      </c>
      <c r="G83" s="59" t="str">
        <f>BaseDeCalcul!E85</f>
        <v>NT</v>
      </c>
      <c r="H83" s="59" t="str">
        <f>BaseDeCalcul!F85</f>
        <v>NT</v>
      </c>
      <c r="I83" s="59" t="str">
        <f>BaseDeCalcul!G85</f>
        <v>NT</v>
      </c>
      <c r="J83" s="59" t="str">
        <f>BaseDeCalcul!H85</f>
        <v>NT</v>
      </c>
      <c r="K83" s="59" t="str">
        <f>BaseDeCalcul!I85</f>
        <v>NT</v>
      </c>
      <c r="L83" s="59" t="str">
        <f>BaseDeCalcul!J85</f>
        <v>NT</v>
      </c>
      <c r="M83" s="59" t="str">
        <f>BaseDeCalcul!K85</f>
        <v>NT</v>
      </c>
      <c r="N83" s="59" t="str">
        <f>BaseDeCalcul!L85</f>
        <v>NT</v>
      </c>
      <c r="O83" s="59" t="str">
        <f>BaseDeCalcul!M85</f>
        <v>NT</v>
      </c>
      <c r="P83" s="59" t="str">
        <f>BaseDeCalcul!N85</f>
        <v>NT</v>
      </c>
      <c r="Q83" s="59" t="str">
        <f>BaseDeCalcul!O85</f>
        <v>NT</v>
      </c>
      <c r="R83" s="59" t="str">
        <f>BaseDeCalcul!P85</f>
        <v>NT</v>
      </c>
      <c r="S83" s="59" t="str">
        <f>BaseDeCalcul!Q85</f>
        <v>NT</v>
      </c>
      <c r="T83" s="59" t="str">
        <f>BaseDeCalcul!R85</f>
        <v>NT</v>
      </c>
      <c r="U83" s="59" t="str">
        <f>BaseDeCalcul!S85</f>
        <v>NT</v>
      </c>
      <c r="V83" s="59" t="str">
        <f>BaseDeCalcul!T85</f>
        <v>NT</v>
      </c>
      <c r="W83" s="59" t="str">
        <f>BaseDeCalcul!U85</f>
        <v>NT</v>
      </c>
      <c r="X83" s="59" t="str">
        <f>BaseDeCalcul!V85</f>
        <v>NT</v>
      </c>
      <c r="Y83" s="59" t="str">
        <f>BaseDeCalcul!W85</f>
        <v>NT</v>
      </c>
      <c r="Z83" s="60" t="str">
        <f>BaseDeCalcul!Y85</f>
        <v>NT</v>
      </c>
    </row>
    <row r="84" spans="1:26" ht="31.5">
      <c r="A84">
        <v>10</v>
      </c>
      <c r="B84" s="58" t="str">
        <f>Critères!A82</f>
        <v>Consultation</v>
      </c>
      <c r="C84" s="61" t="str">
        <f>Critères!B82</f>
        <v>11.12</v>
      </c>
      <c r="D84" s="61" t="str">
        <f>Critères!C82</f>
        <v>A</v>
      </c>
      <c r="E84" s="63" t="str">
        <f>Critères!D82</f>
        <v>Dans chaque écran, les actions déclenchées au moyen d’un dispositif de pointage sur un point unique de l’écran peuvent-elles faire l’objet d’une annulation (hors cas particuliers) ?</v>
      </c>
      <c r="F84" s="59" t="str">
        <f>BaseDeCalcul!D86</f>
        <v>NT</v>
      </c>
      <c r="G84" s="59" t="str">
        <f>BaseDeCalcul!E86</f>
        <v>NT</v>
      </c>
      <c r="H84" s="59" t="str">
        <f>BaseDeCalcul!F86</f>
        <v>NT</v>
      </c>
      <c r="I84" s="59" t="str">
        <f>BaseDeCalcul!G86</f>
        <v>NT</v>
      </c>
      <c r="J84" s="59" t="str">
        <f>BaseDeCalcul!H86</f>
        <v>NT</v>
      </c>
      <c r="K84" s="59" t="str">
        <f>BaseDeCalcul!I86</f>
        <v>NT</v>
      </c>
      <c r="L84" s="59" t="str">
        <f>BaseDeCalcul!J86</f>
        <v>NT</v>
      </c>
      <c r="M84" s="59" t="str">
        <f>BaseDeCalcul!K86</f>
        <v>NT</v>
      </c>
      <c r="N84" s="59" t="str">
        <f>BaseDeCalcul!L86</f>
        <v>NT</v>
      </c>
      <c r="O84" s="59" t="str">
        <f>BaseDeCalcul!M86</f>
        <v>NT</v>
      </c>
      <c r="P84" s="59" t="str">
        <f>BaseDeCalcul!N86</f>
        <v>NT</v>
      </c>
      <c r="Q84" s="59" t="str">
        <f>BaseDeCalcul!O86</f>
        <v>NT</v>
      </c>
      <c r="R84" s="59" t="str">
        <f>BaseDeCalcul!P86</f>
        <v>NT</v>
      </c>
      <c r="S84" s="59" t="str">
        <f>BaseDeCalcul!Q86</f>
        <v>NT</v>
      </c>
      <c r="T84" s="59" t="str">
        <f>BaseDeCalcul!R86</f>
        <v>NT</v>
      </c>
      <c r="U84" s="59" t="str">
        <f>BaseDeCalcul!S86</f>
        <v>NT</v>
      </c>
      <c r="V84" s="59" t="str">
        <f>BaseDeCalcul!T86</f>
        <v>NT</v>
      </c>
      <c r="W84" s="59" t="str">
        <f>BaseDeCalcul!U86</f>
        <v>NT</v>
      </c>
      <c r="X84" s="59" t="str">
        <f>BaseDeCalcul!V86</f>
        <v>NT</v>
      </c>
      <c r="Y84" s="59" t="str">
        <f>BaseDeCalcul!W86</f>
        <v>NT</v>
      </c>
      <c r="Z84" s="60" t="str">
        <f>BaseDeCalcul!Y86</f>
        <v>NT</v>
      </c>
    </row>
    <row r="85" spans="1:26" ht="31.5">
      <c r="A85">
        <v>10</v>
      </c>
      <c r="B85" s="58" t="str">
        <f>Critères!A83</f>
        <v>Consultation</v>
      </c>
      <c r="C85" s="61" t="str">
        <f>Critères!B83</f>
        <v>11.13</v>
      </c>
      <c r="D85" s="61" t="str">
        <f>Critères!C83</f>
        <v>A</v>
      </c>
      <c r="E85" s="63" t="str">
        <f>Critères!D83</f>
        <v>Dans chaque écran, les fonctionnalités qui impliquent un mouvement de l’appareil ou vers l’appareil peuvent-elles être satisfaites de manière alternative (hors cas particuliers) ?</v>
      </c>
      <c r="F85" s="59" t="str">
        <f>BaseDeCalcul!D87</f>
        <v>NT</v>
      </c>
      <c r="G85" s="59" t="str">
        <f>BaseDeCalcul!E87</f>
        <v>NT</v>
      </c>
      <c r="H85" s="59" t="str">
        <f>BaseDeCalcul!F87</f>
        <v>NT</v>
      </c>
      <c r="I85" s="59" t="str">
        <f>BaseDeCalcul!G87</f>
        <v>NT</v>
      </c>
      <c r="J85" s="59" t="str">
        <f>BaseDeCalcul!H87</f>
        <v>NT</v>
      </c>
      <c r="K85" s="59" t="str">
        <f>BaseDeCalcul!I87</f>
        <v>NT</v>
      </c>
      <c r="L85" s="59" t="str">
        <f>BaseDeCalcul!J87</f>
        <v>NT</v>
      </c>
      <c r="M85" s="59" t="str">
        <f>BaseDeCalcul!K87</f>
        <v>NT</v>
      </c>
      <c r="N85" s="59" t="str">
        <f>BaseDeCalcul!L87</f>
        <v>NT</v>
      </c>
      <c r="O85" s="59" t="str">
        <f>BaseDeCalcul!M87</f>
        <v>NT</v>
      </c>
      <c r="P85" s="59" t="str">
        <f>BaseDeCalcul!N87</f>
        <v>NT</v>
      </c>
      <c r="Q85" s="59" t="str">
        <f>BaseDeCalcul!O87</f>
        <v>NT</v>
      </c>
      <c r="R85" s="59" t="str">
        <f>BaseDeCalcul!P87</f>
        <v>NT</v>
      </c>
      <c r="S85" s="59" t="str">
        <f>BaseDeCalcul!Q87</f>
        <v>NT</v>
      </c>
      <c r="T85" s="59" t="str">
        <f>BaseDeCalcul!R87</f>
        <v>NT</v>
      </c>
      <c r="U85" s="59" t="str">
        <f>BaseDeCalcul!S87</f>
        <v>NT</v>
      </c>
      <c r="V85" s="59" t="str">
        <f>BaseDeCalcul!T87</f>
        <v>NT</v>
      </c>
      <c r="W85" s="59" t="str">
        <f>BaseDeCalcul!U87</f>
        <v>NT</v>
      </c>
      <c r="X85" s="59" t="str">
        <f>BaseDeCalcul!V87</f>
        <v>NT</v>
      </c>
      <c r="Y85" s="59" t="str">
        <f>BaseDeCalcul!W87</f>
        <v>NT</v>
      </c>
      <c r="Z85" s="60" t="str">
        <f>BaseDeCalcul!Y87</f>
        <v>NT</v>
      </c>
    </row>
    <row r="86" spans="1:26" ht="31.5">
      <c r="A86">
        <v>10</v>
      </c>
      <c r="B86" s="58" t="str">
        <f>Critères!A84</f>
        <v>Consultation</v>
      </c>
      <c r="C86" s="61" t="str">
        <f>Critères!B84</f>
        <v>11.14</v>
      </c>
      <c r="D86" s="61" t="str">
        <f>Critères!C84</f>
        <v>AA</v>
      </c>
      <c r="E86" s="63" t="str">
        <f>Critères!D84</f>
        <v>Pour chaque fonctionnalité de conversion d’un document, les informations relatives à l’accessibilité disponibles dans le document source sont-elles conservées dans le document de destination (hors cas particuliers) ?</v>
      </c>
      <c r="F86" s="59" t="str">
        <f>BaseDeCalcul!D88</f>
        <v>NT</v>
      </c>
      <c r="G86" s="59" t="str">
        <f>BaseDeCalcul!E88</f>
        <v>NT</v>
      </c>
      <c r="H86" s="59" t="str">
        <f>BaseDeCalcul!F88</f>
        <v>NT</v>
      </c>
      <c r="I86" s="59" t="str">
        <f>BaseDeCalcul!G88</f>
        <v>NT</v>
      </c>
      <c r="J86" s="59" t="str">
        <f>BaseDeCalcul!H88</f>
        <v>NT</v>
      </c>
      <c r="K86" s="59" t="str">
        <f>BaseDeCalcul!I88</f>
        <v>NT</v>
      </c>
      <c r="L86" s="59" t="str">
        <f>BaseDeCalcul!J88</f>
        <v>NT</v>
      </c>
      <c r="M86" s="59" t="str">
        <f>BaseDeCalcul!K88</f>
        <v>NT</v>
      </c>
      <c r="N86" s="59" t="str">
        <f>BaseDeCalcul!L88</f>
        <v>NT</v>
      </c>
      <c r="O86" s="59" t="str">
        <f>BaseDeCalcul!M88</f>
        <v>NT</v>
      </c>
      <c r="P86" s="59" t="str">
        <f>BaseDeCalcul!N88</f>
        <v>NT</v>
      </c>
      <c r="Q86" s="59" t="str">
        <f>BaseDeCalcul!O88</f>
        <v>NT</v>
      </c>
      <c r="R86" s="59" t="str">
        <f>BaseDeCalcul!P88</f>
        <v>NT</v>
      </c>
      <c r="S86" s="59" t="str">
        <f>BaseDeCalcul!Q88</f>
        <v>NT</v>
      </c>
      <c r="T86" s="59" t="str">
        <f>BaseDeCalcul!R88</f>
        <v>NT</v>
      </c>
      <c r="U86" s="59" t="str">
        <f>BaseDeCalcul!S88</f>
        <v>NT</v>
      </c>
      <c r="V86" s="59" t="str">
        <f>BaseDeCalcul!T88</f>
        <v>NT</v>
      </c>
      <c r="W86" s="59" t="str">
        <f>BaseDeCalcul!U88</f>
        <v>NT</v>
      </c>
      <c r="X86" s="59" t="str">
        <f>BaseDeCalcul!V88</f>
        <v>NT</v>
      </c>
      <c r="Y86" s="59" t="str">
        <f>BaseDeCalcul!W88</f>
        <v>NT</v>
      </c>
      <c r="Z86" s="60" t="str">
        <f>BaseDeCalcul!Y88</f>
        <v>NT</v>
      </c>
    </row>
    <row r="87" spans="1:26" ht="31.5">
      <c r="A87">
        <v>10</v>
      </c>
      <c r="B87" s="58" t="str">
        <f>Critères!A85</f>
        <v>Consultation</v>
      </c>
      <c r="C87" s="61" t="str">
        <f>Critères!B85</f>
        <v>11.15</v>
      </c>
      <c r="D87" s="61" t="str">
        <f>Critères!C85</f>
        <v>A</v>
      </c>
      <c r="E87" s="63" t="str">
        <f>Critères!D85</f>
        <v>Chaque fonctionnalité d’identification ou de contrôle qui repose sur l’utilisation de caractéristiques biologiques de l’utilisateur dispose-t-elle d’une méthode alternative ?</v>
      </c>
      <c r="F87" s="59" t="str">
        <f>BaseDeCalcul!D89</f>
        <v>NT</v>
      </c>
      <c r="G87" s="59" t="str">
        <f>BaseDeCalcul!E89</f>
        <v>NT</v>
      </c>
      <c r="H87" s="59" t="str">
        <f>BaseDeCalcul!F89</f>
        <v>NT</v>
      </c>
      <c r="I87" s="59" t="str">
        <f>BaseDeCalcul!G89</f>
        <v>NT</v>
      </c>
      <c r="J87" s="59" t="str">
        <f>BaseDeCalcul!H89</f>
        <v>NT</v>
      </c>
      <c r="K87" s="59" t="str">
        <f>BaseDeCalcul!I89</f>
        <v>NT</v>
      </c>
      <c r="L87" s="59" t="str">
        <f>BaseDeCalcul!J89</f>
        <v>NT</v>
      </c>
      <c r="M87" s="59" t="str">
        <f>BaseDeCalcul!K89</f>
        <v>NT</v>
      </c>
      <c r="N87" s="59" t="str">
        <f>BaseDeCalcul!L89</f>
        <v>NT</v>
      </c>
      <c r="O87" s="59" t="str">
        <f>BaseDeCalcul!M89</f>
        <v>NT</v>
      </c>
      <c r="P87" s="59" t="str">
        <f>BaseDeCalcul!N89</f>
        <v>NT</v>
      </c>
      <c r="Q87" s="59" t="str">
        <f>BaseDeCalcul!O89</f>
        <v>NT</v>
      </c>
      <c r="R87" s="59" t="str">
        <f>BaseDeCalcul!P89</f>
        <v>NT</v>
      </c>
      <c r="S87" s="59" t="str">
        <f>BaseDeCalcul!Q89</f>
        <v>NT</v>
      </c>
      <c r="T87" s="59" t="str">
        <f>BaseDeCalcul!R89</f>
        <v>NT</v>
      </c>
      <c r="U87" s="59" t="str">
        <f>BaseDeCalcul!S89</f>
        <v>NT</v>
      </c>
      <c r="V87" s="59" t="str">
        <f>BaseDeCalcul!T89</f>
        <v>NT</v>
      </c>
      <c r="W87" s="59" t="str">
        <f>BaseDeCalcul!U89</f>
        <v>NT</v>
      </c>
      <c r="X87" s="59" t="str">
        <f>BaseDeCalcul!V89</f>
        <v>NT</v>
      </c>
      <c r="Y87" s="59" t="str">
        <f>BaseDeCalcul!W89</f>
        <v>NT</v>
      </c>
      <c r="Z87" s="60" t="str">
        <f>BaseDeCalcul!Y89</f>
        <v>NT</v>
      </c>
    </row>
    <row r="88" spans="1:26" ht="21">
      <c r="A88">
        <v>10</v>
      </c>
      <c r="B88" s="58" t="str">
        <f>Critères!A86</f>
        <v>Consultation</v>
      </c>
      <c r="C88" s="61" t="str">
        <f>Critères!B86</f>
        <v>11.16</v>
      </c>
      <c r="D88" s="61" t="str">
        <f>Critères!C86</f>
        <v>A</v>
      </c>
      <c r="E88" s="63" t="str">
        <f>Critères!D86</f>
        <v>Pour chaque application qui intègre une fonctionnalité de répétition des touches, la répétition est-elle ajustable (hors cas particuliers) ?</v>
      </c>
      <c r="F88" s="59" t="str">
        <f>BaseDeCalcul!D90</f>
        <v>NT</v>
      </c>
      <c r="G88" s="59" t="str">
        <f>BaseDeCalcul!E90</f>
        <v>NT</v>
      </c>
      <c r="H88" s="59" t="str">
        <f>BaseDeCalcul!F90</f>
        <v>NT</v>
      </c>
      <c r="I88" s="59" t="str">
        <f>BaseDeCalcul!G90</f>
        <v>NT</v>
      </c>
      <c r="J88" s="59" t="str">
        <f>BaseDeCalcul!H90</f>
        <v>NT</v>
      </c>
      <c r="K88" s="59" t="str">
        <f>BaseDeCalcul!I90</f>
        <v>NT</v>
      </c>
      <c r="L88" s="59" t="str">
        <f>BaseDeCalcul!J90</f>
        <v>NT</v>
      </c>
      <c r="M88" s="59" t="str">
        <f>BaseDeCalcul!K90</f>
        <v>NT</v>
      </c>
      <c r="N88" s="59" t="str">
        <f>BaseDeCalcul!L90</f>
        <v>NT</v>
      </c>
      <c r="O88" s="59" t="str">
        <f>BaseDeCalcul!M90</f>
        <v>NT</v>
      </c>
      <c r="P88" s="59" t="str">
        <f>BaseDeCalcul!N90</f>
        <v>NT</v>
      </c>
      <c r="Q88" s="59" t="str">
        <f>BaseDeCalcul!O90</f>
        <v>NT</v>
      </c>
      <c r="R88" s="59" t="str">
        <f>BaseDeCalcul!P90</f>
        <v>NT</v>
      </c>
      <c r="S88" s="59" t="str">
        <f>BaseDeCalcul!Q90</f>
        <v>NT</v>
      </c>
      <c r="T88" s="59" t="str">
        <f>BaseDeCalcul!R90</f>
        <v>NT</v>
      </c>
      <c r="U88" s="59" t="str">
        <f>BaseDeCalcul!S90</f>
        <v>NT</v>
      </c>
      <c r="V88" s="59" t="str">
        <f>BaseDeCalcul!T90</f>
        <v>NT</v>
      </c>
      <c r="W88" s="59" t="str">
        <f>BaseDeCalcul!U90</f>
        <v>NT</v>
      </c>
      <c r="X88" s="59" t="str">
        <f>BaseDeCalcul!V90</f>
        <v>NT</v>
      </c>
      <c r="Y88" s="59" t="str">
        <f>BaseDeCalcul!W90</f>
        <v>NT</v>
      </c>
      <c r="Z88" s="60" t="str">
        <f>BaseDeCalcul!Y90</f>
        <v>NT</v>
      </c>
    </row>
    <row r="89" spans="1:26" ht="31.5">
      <c r="A89">
        <v>10</v>
      </c>
      <c r="B89" s="58" t="str">
        <f>Critères!A87</f>
        <v>Documentation et fonctionnalités d'accessibilité</v>
      </c>
      <c r="C89" s="61" t="str">
        <f>Critères!B87</f>
        <v>12.1</v>
      </c>
      <c r="D89" s="61" t="str">
        <f>Critères!C87</f>
        <v>AA</v>
      </c>
      <c r="E89" s="63" t="str">
        <f>Critères!D87</f>
        <v>La documentation de l’application décrit-elle les fonctionnalités d’accessibilité disponibles et les informations relatives à la compatibilité avec l’accessibilité ?</v>
      </c>
      <c r="F89" s="59" t="str">
        <f>BaseDeCalcul!D91</f>
        <v>NT</v>
      </c>
      <c r="G89" s="59" t="str">
        <f>BaseDeCalcul!E91</f>
        <v>NT</v>
      </c>
      <c r="H89" s="59" t="str">
        <f>BaseDeCalcul!F91</f>
        <v>NT</v>
      </c>
      <c r="I89" s="59" t="str">
        <f>BaseDeCalcul!G91</f>
        <v>NT</v>
      </c>
      <c r="J89" s="59" t="str">
        <f>BaseDeCalcul!H91</f>
        <v>NT</v>
      </c>
      <c r="K89" s="59" t="str">
        <f>BaseDeCalcul!I91</f>
        <v>NT</v>
      </c>
      <c r="L89" s="59" t="str">
        <f>BaseDeCalcul!J91</f>
        <v>NT</v>
      </c>
      <c r="M89" s="59" t="str">
        <f>BaseDeCalcul!K91</f>
        <v>NT</v>
      </c>
      <c r="N89" s="59" t="str">
        <f>BaseDeCalcul!L91</f>
        <v>NT</v>
      </c>
      <c r="O89" s="59" t="str">
        <f>BaseDeCalcul!M91</f>
        <v>NT</v>
      </c>
      <c r="P89" s="59" t="str">
        <f>BaseDeCalcul!N91</f>
        <v>NT</v>
      </c>
      <c r="Q89" s="59" t="str">
        <f>BaseDeCalcul!O91</f>
        <v>NT</v>
      </c>
      <c r="R89" s="59" t="str">
        <f>BaseDeCalcul!P91</f>
        <v>NT</v>
      </c>
      <c r="S89" s="59" t="str">
        <f>BaseDeCalcul!Q91</f>
        <v>NT</v>
      </c>
      <c r="T89" s="59" t="str">
        <f>BaseDeCalcul!R91</f>
        <v>NT</v>
      </c>
      <c r="U89" s="59" t="str">
        <f>BaseDeCalcul!S91</f>
        <v>NT</v>
      </c>
      <c r="V89" s="59" t="str">
        <f>BaseDeCalcul!T91</f>
        <v>NT</v>
      </c>
      <c r="W89" s="59" t="str">
        <f>BaseDeCalcul!U91</f>
        <v>NT</v>
      </c>
      <c r="X89" s="59" t="str">
        <f>BaseDeCalcul!V91</f>
        <v>NT</v>
      </c>
      <c r="Y89" s="59" t="str">
        <f>BaseDeCalcul!W91</f>
        <v>NT</v>
      </c>
      <c r="Z89" s="60" t="str">
        <f>BaseDeCalcul!Y91</f>
        <v>NT</v>
      </c>
    </row>
    <row r="90" spans="1:26" ht="42">
      <c r="A90">
        <v>10</v>
      </c>
      <c r="B90" s="58" t="str">
        <f>Critères!A88</f>
        <v>Documentation et fonctionnalités d'accessibilité</v>
      </c>
      <c r="C90" s="61" t="str">
        <f>Critères!B88</f>
        <v>12.2</v>
      </c>
      <c r="D90" s="61" t="str">
        <f>Critères!C88</f>
        <v>A</v>
      </c>
      <c r="E90" s="63" t="str">
        <f>Critères!D88</f>
        <v>Pour chaque fonctionnalité d’accessibilité décrite dans la documentation, le mécanisme qui permet de l’activer répond aux besoins d’accessibilité des utilisateurs concernés. Cette règle est-elle respectée (hors cas particuliers) ?</v>
      </c>
      <c r="F90" s="59" t="str">
        <f>BaseDeCalcul!D92</f>
        <v>NT</v>
      </c>
      <c r="G90" s="59" t="str">
        <f>BaseDeCalcul!E92</f>
        <v>NT</v>
      </c>
      <c r="H90" s="59" t="str">
        <f>BaseDeCalcul!F92</f>
        <v>NT</v>
      </c>
      <c r="I90" s="59" t="str">
        <f>BaseDeCalcul!G92</f>
        <v>NT</v>
      </c>
      <c r="J90" s="59" t="str">
        <f>BaseDeCalcul!H92</f>
        <v>NT</v>
      </c>
      <c r="K90" s="59" t="str">
        <f>BaseDeCalcul!I92</f>
        <v>NT</v>
      </c>
      <c r="L90" s="59" t="str">
        <f>BaseDeCalcul!J92</f>
        <v>NT</v>
      </c>
      <c r="M90" s="59" t="str">
        <f>BaseDeCalcul!K92</f>
        <v>NT</v>
      </c>
      <c r="N90" s="59" t="str">
        <f>BaseDeCalcul!L92</f>
        <v>NT</v>
      </c>
      <c r="O90" s="59" t="str">
        <f>BaseDeCalcul!M92</f>
        <v>NT</v>
      </c>
      <c r="P90" s="59" t="str">
        <f>BaseDeCalcul!N92</f>
        <v>NT</v>
      </c>
      <c r="Q90" s="59" t="str">
        <f>BaseDeCalcul!O92</f>
        <v>NT</v>
      </c>
      <c r="R90" s="59" t="str">
        <f>BaseDeCalcul!P92</f>
        <v>NT</v>
      </c>
      <c r="S90" s="59" t="str">
        <f>BaseDeCalcul!Q92</f>
        <v>NT</v>
      </c>
      <c r="T90" s="59" t="str">
        <f>BaseDeCalcul!R92</f>
        <v>NT</v>
      </c>
      <c r="U90" s="59" t="str">
        <f>BaseDeCalcul!S92</f>
        <v>NT</v>
      </c>
      <c r="V90" s="59" t="str">
        <f>BaseDeCalcul!T92</f>
        <v>NT</v>
      </c>
      <c r="W90" s="59" t="str">
        <f>BaseDeCalcul!U92</f>
        <v>NT</v>
      </c>
      <c r="X90" s="59" t="str">
        <f>BaseDeCalcul!V92</f>
        <v>NT</v>
      </c>
      <c r="Y90" s="59" t="str">
        <f>BaseDeCalcul!W92</f>
        <v>NT</v>
      </c>
      <c r="Z90" s="60" t="str">
        <f>BaseDeCalcul!Y92</f>
        <v>NT</v>
      </c>
    </row>
    <row r="91" spans="1:26" ht="31.5">
      <c r="A91">
        <v>10</v>
      </c>
      <c r="B91" s="58" t="str">
        <f>Critères!A89</f>
        <v>Documentation et fonctionnalités d'accessibilité</v>
      </c>
      <c r="C91" s="61" t="str">
        <f>Critères!B89</f>
        <v>12.3</v>
      </c>
      <c r="D91" s="61" t="str">
        <f>Critères!C89</f>
        <v>A</v>
      </c>
      <c r="E91" s="63" t="str">
        <f>Critères!D89</f>
        <v>L’application ne perturbe pas les fonctionnalités d’accessibilité de la plateforme. Cette règle est-elle respectée ?</v>
      </c>
      <c r="F91" s="59" t="str">
        <f>BaseDeCalcul!D93</f>
        <v>NT</v>
      </c>
      <c r="G91" s="59" t="str">
        <f>BaseDeCalcul!E93</f>
        <v>NT</v>
      </c>
      <c r="H91" s="59" t="str">
        <f>BaseDeCalcul!F93</f>
        <v>NT</v>
      </c>
      <c r="I91" s="59" t="str">
        <f>BaseDeCalcul!G93</f>
        <v>NT</v>
      </c>
      <c r="J91" s="59" t="str">
        <f>BaseDeCalcul!H93</f>
        <v>NT</v>
      </c>
      <c r="K91" s="59" t="str">
        <f>BaseDeCalcul!I93</f>
        <v>NT</v>
      </c>
      <c r="L91" s="59" t="str">
        <f>BaseDeCalcul!J93</f>
        <v>NT</v>
      </c>
      <c r="M91" s="59" t="str">
        <f>BaseDeCalcul!K93</f>
        <v>NT</v>
      </c>
      <c r="N91" s="59" t="str">
        <f>BaseDeCalcul!L93</f>
        <v>NT</v>
      </c>
      <c r="O91" s="59" t="str">
        <f>BaseDeCalcul!M93</f>
        <v>NT</v>
      </c>
      <c r="P91" s="59" t="str">
        <f>BaseDeCalcul!N93</f>
        <v>NT</v>
      </c>
      <c r="Q91" s="59" t="str">
        <f>BaseDeCalcul!O93</f>
        <v>NT</v>
      </c>
      <c r="R91" s="59" t="str">
        <f>BaseDeCalcul!P93</f>
        <v>NT</v>
      </c>
      <c r="S91" s="59" t="str">
        <f>BaseDeCalcul!Q93</f>
        <v>NT</v>
      </c>
      <c r="T91" s="59" t="str">
        <f>BaseDeCalcul!R93</f>
        <v>NT</v>
      </c>
      <c r="U91" s="59" t="str">
        <f>BaseDeCalcul!S93</f>
        <v>NT</v>
      </c>
      <c r="V91" s="59" t="str">
        <f>BaseDeCalcul!T93</f>
        <v>NT</v>
      </c>
      <c r="W91" s="59" t="str">
        <f>BaseDeCalcul!U93</f>
        <v>NT</v>
      </c>
      <c r="X91" s="59" t="str">
        <f>BaseDeCalcul!V93</f>
        <v>NT</v>
      </c>
      <c r="Y91" s="59" t="str">
        <f>BaseDeCalcul!W93</f>
        <v>NT</v>
      </c>
      <c r="Z91" s="60" t="str">
        <f>BaseDeCalcul!Y93</f>
        <v>NT</v>
      </c>
    </row>
    <row r="92" spans="1:26" ht="31.5">
      <c r="A92">
        <v>10</v>
      </c>
      <c r="B92" s="58" t="str">
        <f>Critères!A90</f>
        <v>Documentation et fonctionnalités d'accessibilité</v>
      </c>
      <c r="C92" s="61" t="str">
        <f>Critères!B90</f>
        <v>12.4</v>
      </c>
      <c r="D92" s="61" t="str">
        <f>Critères!C90</f>
        <v>A</v>
      </c>
      <c r="E92" s="63" t="str">
        <f>Critères!D90</f>
        <v>La documentation de l’application est-elle conforme aux règles d’accessibilité numérique ?</v>
      </c>
      <c r="F92" s="59" t="str">
        <f>BaseDeCalcul!D94</f>
        <v>NT</v>
      </c>
      <c r="G92" s="59" t="str">
        <f>BaseDeCalcul!E94</f>
        <v>NT</v>
      </c>
      <c r="H92" s="59" t="str">
        <f>BaseDeCalcul!F94</f>
        <v>NT</v>
      </c>
      <c r="I92" s="59" t="str">
        <f>BaseDeCalcul!G94</f>
        <v>NT</v>
      </c>
      <c r="J92" s="59" t="str">
        <f>BaseDeCalcul!H94</f>
        <v>NT</v>
      </c>
      <c r="K92" s="59" t="str">
        <f>BaseDeCalcul!I94</f>
        <v>NT</v>
      </c>
      <c r="L92" s="59" t="str">
        <f>BaseDeCalcul!J94</f>
        <v>NT</v>
      </c>
      <c r="M92" s="59" t="str">
        <f>BaseDeCalcul!K94</f>
        <v>NT</v>
      </c>
      <c r="N92" s="59" t="str">
        <f>BaseDeCalcul!L94</f>
        <v>NT</v>
      </c>
      <c r="O92" s="59" t="str">
        <f>BaseDeCalcul!M94</f>
        <v>NT</v>
      </c>
      <c r="P92" s="59" t="str">
        <f>BaseDeCalcul!N94</f>
        <v>NT</v>
      </c>
      <c r="Q92" s="59" t="str">
        <f>BaseDeCalcul!O94</f>
        <v>NT</v>
      </c>
      <c r="R92" s="59" t="str">
        <f>BaseDeCalcul!P94</f>
        <v>NT</v>
      </c>
      <c r="S92" s="59" t="str">
        <f>BaseDeCalcul!Q94</f>
        <v>NT</v>
      </c>
      <c r="T92" s="59" t="str">
        <f>BaseDeCalcul!R94</f>
        <v>NT</v>
      </c>
      <c r="U92" s="59" t="str">
        <f>BaseDeCalcul!S94</f>
        <v>NT</v>
      </c>
      <c r="V92" s="59" t="str">
        <f>BaseDeCalcul!T94</f>
        <v>NT</v>
      </c>
      <c r="W92" s="59" t="str">
        <f>BaseDeCalcul!U94</f>
        <v>NT</v>
      </c>
      <c r="X92" s="59" t="str">
        <f>BaseDeCalcul!V94</f>
        <v>NT</v>
      </c>
      <c r="Y92" s="59" t="str">
        <f>BaseDeCalcul!W94</f>
        <v>NT</v>
      </c>
      <c r="Z92" s="60" t="str">
        <f>BaseDeCalcul!Y94</f>
        <v>NT</v>
      </c>
    </row>
    <row r="93" spans="1:26" ht="31.5">
      <c r="A93">
        <v>11</v>
      </c>
      <c r="B93" s="58" t="str">
        <f>Critères!A91</f>
        <v>Outils d'édition</v>
      </c>
      <c r="C93" s="61" t="str">
        <f>Critères!B91</f>
        <v>13.1</v>
      </c>
      <c r="D93" s="61" t="str">
        <f>Critères!C91</f>
        <v>A</v>
      </c>
      <c r="E93" s="63" t="str">
        <f>Critères!D91</f>
        <v>Chaque outil d’édition permet-il de définir les informations d’accessibilité nécessaires pour créer un contenu conforme aux règles d’accessibilité numérique ?</v>
      </c>
      <c r="F93" s="59" t="str">
        <f>BaseDeCalcul!D95</f>
        <v>NT</v>
      </c>
      <c r="G93" s="59" t="str">
        <f>BaseDeCalcul!E95</f>
        <v>NT</v>
      </c>
      <c r="H93" s="59" t="str">
        <f>BaseDeCalcul!F95</f>
        <v>NT</v>
      </c>
      <c r="I93" s="59" t="str">
        <f>BaseDeCalcul!G95</f>
        <v>NT</v>
      </c>
      <c r="J93" s="59" t="str">
        <f>BaseDeCalcul!H95</f>
        <v>NT</v>
      </c>
      <c r="K93" s="59" t="str">
        <f>BaseDeCalcul!I95</f>
        <v>NT</v>
      </c>
      <c r="L93" s="59" t="str">
        <f>BaseDeCalcul!J95</f>
        <v>NT</v>
      </c>
      <c r="M93" s="59" t="str">
        <f>BaseDeCalcul!K95</f>
        <v>NT</v>
      </c>
      <c r="N93" s="59" t="str">
        <f>BaseDeCalcul!L95</f>
        <v>NT</v>
      </c>
      <c r="O93" s="59" t="str">
        <f>BaseDeCalcul!M95</f>
        <v>NT</v>
      </c>
      <c r="P93" s="59" t="str">
        <f>BaseDeCalcul!N95</f>
        <v>NT</v>
      </c>
      <c r="Q93" s="59" t="str">
        <f>BaseDeCalcul!O95</f>
        <v>NT</v>
      </c>
      <c r="R93" s="59" t="str">
        <f>BaseDeCalcul!P95</f>
        <v>NT</v>
      </c>
      <c r="S93" s="59" t="str">
        <f>BaseDeCalcul!Q95</f>
        <v>NT</v>
      </c>
      <c r="T93" s="59" t="str">
        <f>BaseDeCalcul!R95</f>
        <v>NT</v>
      </c>
      <c r="U93" s="59" t="str">
        <f>BaseDeCalcul!S95</f>
        <v>NT</v>
      </c>
      <c r="V93" s="59" t="str">
        <f>BaseDeCalcul!T95</f>
        <v>NT</v>
      </c>
      <c r="W93" s="59" t="str">
        <f>BaseDeCalcul!U95</f>
        <v>NT</v>
      </c>
      <c r="X93" s="59" t="str">
        <f>BaseDeCalcul!V95</f>
        <v>NT</v>
      </c>
      <c r="Y93" s="59" t="str">
        <f>BaseDeCalcul!W95</f>
        <v>NT</v>
      </c>
      <c r="Z93" s="60" t="str">
        <f>BaseDeCalcul!Y95</f>
        <v>NT</v>
      </c>
    </row>
    <row r="94" spans="1:26" ht="21">
      <c r="A94">
        <v>11</v>
      </c>
      <c r="B94" s="58" t="str">
        <f>Critères!A92</f>
        <v>Outils d'édition</v>
      </c>
      <c r="C94" s="61" t="str">
        <f>Critères!B92</f>
        <v>13.2</v>
      </c>
      <c r="D94" s="61" t="str">
        <f>Critères!C92</f>
        <v>A</v>
      </c>
      <c r="E94" s="63" t="str">
        <f>Critères!D92</f>
        <v>Chaque outil d’édition met-il à disposition des aides à la création de contenus conformes aux règles d’accessibilité numérique ?</v>
      </c>
      <c r="F94" s="59" t="str">
        <f>BaseDeCalcul!D96</f>
        <v>NT</v>
      </c>
      <c r="G94" s="59" t="str">
        <f>BaseDeCalcul!E96</f>
        <v>NT</v>
      </c>
      <c r="H94" s="59" t="str">
        <f>BaseDeCalcul!F96</f>
        <v>NT</v>
      </c>
      <c r="I94" s="59" t="str">
        <f>BaseDeCalcul!G96</f>
        <v>NT</v>
      </c>
      <c r="J94" s="59" t="str">
        <f>BaseDeCalcul!H96</f>
        <v>NT</v>
      </c>
      <c r="K94" s="59" t="str">
        <f>BaseDeCalcul!I96</f>
        <v>NT</v>
      </c>
      <c r="L94" s="59" t="str">
        <f>BaseDeCalcul!J96</f>
        <v>NT</v>
      </c>
      <c r="M94" s="59" t="str">
        <f>BaseDeCalcul!K96</f>
        <v>NT</v>
      </c>
      <c r="N94" s="59" t="str">
        <f>BaseDeCalcul!L96</f>
        <v>NT</v>
      </c>
      <c r="O94" s="59" t="str">
        <f>BaseDeCalcul!M96</f>
        <v>NT</v>
      </c>
      <c r="P94" s="59" t="str">
        <f>BaseDeCalcul!N96</f>
        <v>NT</v>
      </c>
      <c r="Q94" s="59" t="str">
        <f>BaseDeCalcul!O96</f>
        <v>NT</v>
      </c>
      <c r="R94" s="59" t="str">
        <f>BaseDeCalcul!P96</f>
        <v>NT</v>
      </c>
      <c r="S94" s="59" t="str">
        <f>BaseDeCalcul!Q96</f>
        <v>NT</v>
      </c>
      <c r="T94" s="59" t="str">
        <f>BaseDeCalcul!R96</f>
        <v>NT</v>
      </c>
      <c r="U94" s="59" t="str">
        <f>BaseDeCalcul!S96</f>
        <v>NT</v>
      </c>
      <c r="V94" s="59" t="str">
        <f>BaseDeCalcul!T96</f>
        <v>NT</v>
      </c>
      <c r="W94" s="59" t="str">
        <f>BaseDeCalcul!U96</f>
        <v>NT</v>
      </c>
      <c r="X94" s="59" t="str">
        <f>BaseDeCalcul!V96</f>
        <v>NT</v>
      </c>
      <c r="Y94" s="59" t="str">
        <f>BaseDeCalcul!W96</f>
        <v>NT</v>
      </c>
      <c r="Z94" s="60" t="str">
        <f>BaseDeCalcul!Y96</f>
        <v>NT</v>
      </c>
    </row>
    <row r="95" spans="1:26" ht="21">
      <c r="A95">
        <v>11</v>
      </c>
      <c r="B95" s="58" t="str">
        <f>Critères!A93</f>
        <v>Outils d'édition</v>
      </c>
      <c r="C95" s="61" t="str">
        <f>Critères!B93</f>
        <v>13.3</v>
      </c>
      <c r="D95" s="61" t="str">
        <f>Critères!C93</f>
        <v>A</v>
      </c>
      <c r="E95" s="63" t="str">
        <f>Critères!D93</f>
        <v>Le contenu généré par chaque transformation des contenus est-il conforme aux règles d’accessibilité numérique (hors cas particuliers) ?</v>
      </c>
      <c r="F95" s="59" t="str">
        <f>BaseDeCalcul!D97</f>
        <v>NT</v>
      </c>
      <c r="G95" s="59" t="str">
        <f>BaseDeCalcul!E97</f>
        <v>NT</v>
      </c>
      <c r="H95" s="59" t="str">
        <f>BaseDeCalcul!F97</f>
        <v>NT</v>
      </c>
      <c r="I95" s="59" t="str">
        <f>BaseDeCalcul!G97</f>
        <v>NT</v>
      </c>
      <c r="J95" s="59" t="str">
        <f>BaseDeCalcul!H97</f>
        <v>NT</v>
      </c>
      <c r="K95" s="59" t="str">
        <f>BaseDeCalcul!I97</f>
        <v>NT</v>
      </c>
      <c r="L95" s="59" t="str">
        <f>BaseDeCalcul!J97</f>
        <v>NT</v>
      </c>
      <c r="M95" s="59" t="str">
        <f>BaseDeCalcul!K97</f>
        <v>NT</v>
      </c>
      <c r="N95" s="59" t="str">
        <f>BaseDeCalcul!L97</f>
        <v>NT</v>
      </c>
      <c r="O95" s="59" t="str">
        <f>BaseDeCalcul!M97</f>
        <v>NT</v>
      </c>
      <c r="P95" s="59" t="str">
        <f>BaseDeCalcul!N97</f>
        <v>NT</v>
      </c>
      <c r="Q95" s="59" t="str">
        <f>BaseDeCalcul!O97</f>
        <v>NT</v>
      </c>
      <c r="R95" s="59" t="str">
        <f>BaseDeCalcul!P97</f>
        <v>NT</v>
      </c>
      <c r="S95" s="59" t="str">
        <f>BaseDeCalcul!Q97</f>
        <v>NT</v>
      </c>
      <c r="T95" s="59" t="str">
        <f>BaseDeCalcul!R97</f>
        <v>NT</v>
      </c>
      <c r="U95" s="59" t="str">
        <f>BaseDeCalcul!S97</f>
        <v>NT</v>
      </c>
      <c r="V95" s="59" t="str">
        <f>BaseDeCalcul!T97</f>
        <v>NT</v>
      </c>
      <c r="W95" s="59" t="str">
        <f>BaseDeCalcul!U97</f>
        <v>NT</v>
      </c>
      <c r="X95" s="59" t="str">
        <f>BaseDeCalcul!V97</f>
        <v>NT</v>
      </c>
      <c r="Y95" s="59" t="str">
        <f>BaseDeCalcul!W97</f>
        <v>NT</v>
      </c>
      <c r="Z95" s="60" t="str">
        <f>BaseDeCalcul!Y97</f>
        <v>NT</v>
      </c>
    </row>
    <row r="96" spans="1:26" ht="31.5">
      <c r="A96">
        <v>11</v>
      </c>
      <c r="B96" s="58" t="str">
        <f>Critères!A94</f>
        <v>Outils d'édition</v>
      </c>
      <c r="C96" s="61" t="str">
        <f>Critères!B94</f>
        <v>13.4</v>
      </c>
      <c r="D96" s="61" t="str">
        <f>Critères!C94</f>
        <v>AA</v>
      </c>
      <c r="E96" s="63" t="str">
        <f>Critères!D94</f>
        <v>Pour chaque erreur d’accessibilité relevée par un test d’accessibilité automatique ou semi-automatique, l’outil d’édition fournit-il des suggestions de réparation ?</v>
      </c>
      <c r="F96" s="59" t="str">
        <f>BaseDeCalcul!D98</f>
        <v>NT</v>
      </c>
      <c r="G96" s="59" t="str">
        <f>BaseDeCalcul!E98</f>
        <v>NT</v>
      </c>
      <c r="H96" s="59" t="str">
        <f>BaseDeCalcul!F98</f>
        <v>NT</v>
      </c>
      <c r="I96" s="59" t="str">
        <f>BaseDeCalcul!G98</f>
        <v>NT</v>
      </c>
      <c r="J96" s="59" t="str">
        <f>BaseDeCalcul!H98</f>
        <v>NT</v>
      </c>
      <c r="K96" s="59" t="str">
        <f>BaseDeCalcul!I98</f>
        <v>NT</v>
      </c>
      <c r="L96" s="59" t="str">
        <f>BaseDeCalcul!J98</f>
        <v>NT</v>
      </c>
      <c r="M96" s="59" t="str">
        <f>BaseDeCalcul!K98</f>
        <v>NT</v>
      </c>
      <c r="N96" s="59" t="str">
        <f>BaseDeCalcul!L98</f>
        <v>NT</v>
      </c>
      <c r="O96" s="59" t="str">
        <f>BaseDeCalcul!M98</f>
        <v>NT</v>
      </c>
      <c r="P96" s="59" t="str">
        <f>BaseDeCalcul!N98</f>
        <v>NT</v>
      </c>
      <c r="Q96" s="59" t="str">
        <f>BaseDeCalcul!O98</f>
        <v>NT</v>
      </c>
      <c r="R96" s="59" t="str">
        <f>BaseDeCalcul!P98</f>
        <v>NT</v>
      </c>
      <c r="S96" s="59" t="str">
        <f>BaseDeCalcul!Q98</f>
        <v>NT</v>
      </c>
      <c r="T96" s="59" t="str">
        <f>BaseDeCalcul!R98</f>
        <v>NT</v>
      </c>
      <c r="U96" s="59" t="str">
        <f>BaseDeCalcul!S98</f>
        <v>NT</v>
      </c>
      <c r="V96" s="59" t="str">
        <f>BaseDeCalcul!T98</f>
        <v>NT</v>
      </c>
      <c r="W96" s="59" t="str">
        <f>BaseDeCalcul!U98</f>
        <v>NT</v>
      </c>
      <c r="X96" s="59" t="str">
        <f>BaseDeCalcul!V98</f>
        <v>NT</v>
      </c>
      <c r="Y96" s="59" t="str">
        <f>BaseDeCalcul!W98</f>
        <v>NT</v>
      </c>
      <c r="Z96" s="60" t="str">
        <f>BaseDeCalcul!Y98</f>
        <v>NT</v>
      </c>
    </row>
    <row r="97" spans="1:26" ht="21">
      <c r="A97">
        <v>11</v>
      </c>
      <c r="B97" s="58" t="str">
        <f>Critères!A95</f>
        <v>Outils d'édition</v>
      </c>
      <c r="C97" s="61" t="str">
        <f>Critères!B95</f>
        <v>13.5</v>
      </c>
      <c r="D97" s="61" t="str">
        <f>Critères!C95</f>
        <v>A</v>
      </c>
      <c r="E97" s="63" t="str">
        <f>Critères!D95</f>
        <v>Pour chaque ensemble de gabarits, un gabarit au moins permet de répondre aux règles d’accessibilité numérique. Cette règle est-elle respectée ?</v>
      </c>
      <c r="F97" s="59" t="str">
        <f>BaseDeCalcul!D99</f>
        <v>NT</v>
      </c>
      <c r="G97" s="59" t="str">
        <f>BaseDeCalcul!E99</f>
        <v>NT</v>
      </c>
      <c r="H97" s="59" t="str">
        <f>BaseDeCalcul!F99</f>
        <v>NT</v>
      </c>
      <c r="I97" s="59" t="str">
        <f>BaseDeCalcul!G99</f>
        <v>NT</v>
      </c>
      <c r="J97" s="59" t="str">
        <f>BaseDeCalcul!H99</f>
        <v>NT</v>
      </c>
      <c r="K97" s="59" t="str">
        <f>BaseDeCalcul!I99</f>
        <v>NT</v>
      </c>
      <c r="L97" s="59" t="str">
        <f>BaseDeCalcul!J99</f>
        <v>NT</v>
      </c>
      <c r="M97" s="59" t="str">
        <f>BaseDeCalcul!K99</f>
        <v>NT</v>
      </c>
      <c r="N97" s="59" t="str">
        <f>BaseDeCalcul!L99</f>
        <v>NT</v>
      </c>
      <c r="O97" s="59" t="str">
        <f>BaseDeCalcul!M99</f>
        <v>NT</v>
      </c>
      <c r="P97" s="59" t="str">
        <f>BaseDeCalcul!N99</f>
        <v>NT</v>
      </c>
      <c r="Q97" s="59" t="str">
        <f>BaseDeCalcul!O99</f>
        <v>NT</v>
      </c>
      <c r="R97" s="59" t="str">
        <f>BaseDeCalcul!P99</f>
        <v>NT</v>
      </c>
      <c r="S97" s="59" t="str">
        <f>BaseDeCalcul!Q99</f>
        <v>NT</v>
      </c>
      <c r="T97" s="59" t="str">
        <f>BaseDeCalcul!R99</f>
        <v>NT</v>
      </c>
      <c r="U97" s="59" t="str">
        <f>BaseDeCalcul!S99</f>
        <v>NT</v>
      </c>
      <c r="V97" s="59" t="str">
        <f>BaseDeCalcul!T99</f>
        <v>NT</v>
      </c>
      <c r="W97" s="59" t="str">
        <f>BaseDeCalcul!U99</f>
        <v>NT</v>
      </c>
      <c r="X97" s="59" t="str">
        <f>BaseDeCalcul!V99</f>
        <v>NT</v>
      </c>
      <c r="Y97" s="59" t="str">
        <f>BaseDeCalcul!W99</f>
        <v>NT</v>
      </c>
      <c r="Z97" s="60" t="str">
        <f>BaseDeCalcul!Y99</f>
        <v>NT</v>
      </c>
    </row>
    <row r="98" spans="1:26" ht="21">
      <c r="A98">
        <v>11</v>
      </c>
      <c r="B98" s="58" t="str">
        <f>Critères!A96</f>
        <v>Outils d'édition</v>
      </c>
      <c r="C98" s="61" t="str">
        <f>Critères!B96</f>
        <v>13.6</v>
      </c>
      <c r="D98" s="61" t="str">
        <f>Critères!C96</f>
        <v>A</v>
      </c>
      <c r="E98" s="63" t="str">
        <f>Critères!D96</f>
        <v>Chaque gabarit qui permet de répondre aux règles d’accessibilité numérique est-il clairement identifiable ?</v>
      </c>
      <c r="F98" s="59" t="str">
        <f>BaseDeCalcul!D100</f>
        <v>NT</v>
      </c>
      <c r="G98" s="59" t="str">
        <f>BaseDeCalcul!E100</f>
        <v>NT</v>
      </c>
      <c r="H98" s="59" t="str">
        <f>BaseDeCalcul!F100</f>
        <v>NT</v>
      </c>
      <c r="I98" s="59" t="str">
        <f>BaseDeCalcul!G100</f>
        <v>NT</v>
      </c>
      <c r="J98" s="59" t="str">
        <f>BaseDeCalcul!H100</f>
        <v>NT</v>
      </c>
      <c r="K98" s="59" t="str">
        <f>BaseDeCalcul!I100</f>
        <v>NT</v>
      </c>
      <c r="L98" s="59" t="str">
        <f>BaseDeCalcul!J100</f>
        <v>NT</v>
      </c>
      <c r="M98" s="59" t="str">
        <f>BaseDeCalcul!K100</f>
        <v>NT</v>
      </c>
      <c r="N98" s="59" t="str">
        <f>BaseDeCalcul!L100</f>
        <v>NT</v>
      </c>
      <c r="O98" s="59" t="str">
        <f>BaseDeCalcul!M100</f>
        <v>NT</v>
      </c>
      <c r="P98" s="59" t="str">
        <f>BaseDeCalcul!N100</f>
        <v>NT</v>
      </c>
      <c r="Q98" s="59" t="str">
        <f>BaseDeCalcul!O100</f>
        <v>NT</v>
      </c>
      <c r="R98" s="59" t="str">
        <f>BaseDeCalcul!P100</f>
        <v>NT</v>
      </c>
      <c r="S98" s="59" t="str">
        <f>BaseDeCalcul!Q100</f>
        <v>NT</v>
      </c>
      <c r="T98" s="59" t="str">
        <f>BaseDeCalcul!R100</f>
        <v>NT</v>
      </c>
      <c r="U98" s="59" t="str">
        <f>BaseDeCalcul!S100</f>
        <v>NT</v>
      </c>
      <c r="V98" s="59" t="str">
        <f>BaseDeCalcul!T100</f>
        <v>NT</v>
      </c>
      <c r="W98" s="59" t="str">
        <f>BaseDeCalcul!U100</f>
        <v>NT</v>
      </c>
      <c r="X98" s="59" t="str">
        <f>BaseDeCalcul!V100</f>
        <v>NT</v>
      </c>
      <c r="Y98" s="59" t="str">
        <f>BaseDeCalcul!W100</f>
        <v>NT</v>
      </c>
      <c r="Z98" s="60" t="str">
        <f>BaseDeCalcul!Y100</f>
        <v>NT</v>
      </c>
    </row>
    <row r="99" spans="1:26" ht="31.5">
      <c r="A99">
        <v>11</v>
      </c>
      <c r="B99" s="58" t="str">
        <f>Critères!A97</f>
        <v>Services d'assistance</v>
      </c>
      <c r="C99" s="61" t="str">
        <f>Critères!B97</f>
        <v>14.1</v>
      </c>
      <c r="D99" s="61" t="str">
        <f>Critères!C97</f>
        <v>AA</v>
      </c>
      <c r="E99" s="63" t="str">
        <f>Critères!D97</f>
        <v>Chaque service d’assistance fournit-il des informations relatives aux fonctionnalités d’accessibilité et à la compatibilité avec l’accessibilité, décrites dans la documentation ?</v>
      </c>
      <c r="F99" s="59" t="str">
        <f>BaseDeCalcul!D101</f>
        <v>NT</v>
      </c>
      <c r="G99" s="59" t="str">
        <f>BaseDeCalcul!E101</f>
        <v>NT</v>
      </c>
      <c r="H99" s="59" t="str">
        <f>BaseDeCalcul!F101</f>
        <v>NT</v>
      </c>
      <c r="I99" s="59" t="str">
        <f>BaseDeCalcul!G101</f>
        <v>NT</v>
      </c>
      <c r="J99" s="59" t="str">
        <f>BaseDeCalcul!H101</f>
        <v>NT</v>
      </c>
      <c r="K99" s="59" t="str">
        <f>BaseDeCalcul!I101</f>
        <v>NT</v>
      </c>
      <c r="L99" s="59" t="str">
        <f>BaseDeCalcul!J101</f>
        <v>NT</v>
      </c>
      <c r="M99" s="59" t="str">
        <f>BaseDeCalcul!K101</f>
        <v>NT</v>
      </c>
      <c r="N99" s="59" t="str">
        <f>BaseDeCalcul!L101</f>
        <v>NT</v>
      </c>
      <c r="O99" s="59" t="str">
        <f>BaseDeCalcul!M101</f>
        <v>NT</v>
      </c>
      <c r="P99" s="59" t="str">
        <f>BaseDeCalcul!N101</f>
        <v>NT</v>
      </c>
      <c r="Q99" s="59" t="str">
        <f>BaseDeCalcul!O101</f>
        <v>NT</v>
      </c>
      <c r="R99" s="59" t="str">
        <f>BaseDeCalcul!P101</f>
        <v>NT</v>
      </c>
      <c r="S99" s="59" t="str">
        <f>BaseDeCalcul!Q101</f>
        <v>NT</v>
      </c>
      <c r="T99" s="59" t="str">
        <f>BaseDeCalcul!R101</f>
        <v>NT</v>
      </c>
      <c r="U99" s="59" t="str">
        <f>BaseDeCalcul!S101</f>
        <v>NT</v>
      </c>
      <c r="V99" s="59" t="str">
        <f>BaseDeCalcul!T101</f>
        <v>NT</v>
      </c>
      <c r="W99" s="59" t="str">
        <f>BaseDeCalcul!U101</f>
        <v>NT</v>
      </c>
      <c r="X99" s="59" t="str">
        <f>BaseDeCalcul!V101</f>
        <v>NT</v>
      </c>
      <c r="Y99" s="59" t="str">
        <f>BaseDeCalcul!W101</f>
        <v>NT</v>
      </c>
      <c r="Z99" s="60" t="str">
        <f>BaseDeCalcul!Y101</f>
        <v>NT</v>
      </c>
    </row>
    <row r="100" spans="1:26" ht="31.5">
      <c r="A100">
        <v>11</v>
      </c>
      <c r="B100" s="58" t="str">
        <f>Critères!A98</f>
        <v>Services d'assistance</v>
      </c>
      <c r="C100" s="61" t="str">
        <f>Critères!B98</f>
        <v>14.2</v>
      </c>
      <c r="D100" s="61" t="str">
        <f>Critères!C98</f>
        <v>A</v>
      </c>
      <c r="E100" s="63" t="str">
        <f>Critères!D98</f>
        <v>Le service d’assistance répond aux besoins de communication des personnes handicapées directement ou par l’intermédiaire d’un service de relais. Cette règle est-elle respectée ?</v>
      </c>
      <c r="F100" s="59" t="str">
        <f>BaseDeCalcul!D102</f>
        <v>NT</v>
      </c>
      <c r="G100" s="59" t="str">
        <f>BaseDeCalcul!E102</f>
        <v>NT</v>
      </c>
      <c r="H100" s="59" t="str">
        <f>BaseDeCalcul!F102</f>
        <v>NT</v>
      </c>
      <c r="I100" s="59" t="str">
        <f>BaseDeCalcul!G102</f>
        <v>NT</v>
      </c>
      <c r="J100" s="59" t="str">
        <f>BaseDeCalcul!H102</f>
        <v>NT</v>
      </c>
      <c r="K100" s="59" t="str">
        <f>BaseDeCalcul!I102</f>
        <v>NT</v>
      </c>
      <c r="L100" s="59" t="str">
        <f>BaseDeCalcul!J102</f>
        <v>NT</v>
      </c>
      <c r="M100" s="59" t="str">
        <f>BaseDeCalcul!K102</f>
        <v>NT</v>
      </c>
      <c r="N100" s="59" t="str">
        <f>BaseDeCalcul!L102</f>
        <v>NT</v>
      </c>
      <c r="O100" s="59" t="str">
        <f>BaseDeCalcul!M102</f>
        <v>NT</v>
      </c>
      <c r="P100" s="59" t="str">
        <f>BaseDeCalcul!N102</f>
        <v>NT</v>
      </c>
      <c r="Q100" s="59" t="str">
        <f>BaseDeCalcul!O102</f>
        <v>NT</v>
      </c>
      <c r="R100" s="59" t="str">
        <f>BaseDeCalcul!P102</f>
        <v>NT</v>
      </c>
      <c r="S100" s="59" t="str">
        <f>BaseDeCalcul!Q102</f>
        <v>NT</v>
      </c>
      <c r="T100" s="59" t="str">
        <f>BaseDeCalcul!R102</f>
        <v>NT</v>
      </c>
      <c r="U100" s="59" t="str">
        <f>BaseDeCalcul!S102</f>
        <v>NT</v>
      </c>
      <c r="V100" s="59" t="str">
        <f>BaseDeCalcul!T102</f>
        <v>NT</v>
      </c>
      <c r="W100" s="59" t="str">
        <f>BaseDeCalcul!U102</f>
        <v>NT</v>
      </c>
      <c r="X100" s="59" t="str">
        <f>BaseDeCalcul!V102</f>
        <v>NT</v>
      </c>
      <c r="Y100" s="59" t="str">
        <f>BaseDeCalcul!W102</f>
        <v>NT</v>
      </c>
      <c r="Z100" s="60" t="str">
        <f>BaseDeCalcul!Y102</f>
        <v>NT</v>
      </c>
    </row>
    <row r="101" spans="1:26" ht="42">
      <c r="A101">
        <v>11</v>
      </c>
      <c r="B101" s="58" t="str">
        <f>Critères!A100</f>
        <v>Communication en temps réel</v>
      </c>
      <c r="C101" s="61" t="str">
        <f>Critères!B100</f>
        <v>15.1</v>
      </c>
      <c r="D101" s="61" t="str">
        <f>Critères!C100</f>
        <v>A</v>
      </c>
      <c r="E101" s="63" t="str">
        <f>Critères!D100</f>
        <v>Pour chaque application de communication orale bidirectionnelle, l’application est-elle capable d’encoder et de décoder cette communication avec une gamme de fréquences dont la limite supérieure est de 7 000 Hz au moins ?</v>
      </c>
      <c r="F101" s="59" t="str">
        <f>BaseDeCalcul!D104</f>
        <v>NT</v>
      </c>
      <c r="G101" s="59" t="str">
        <f>BaseDeCalcul!E104</f>
        <v>NT</v>
      </c>
      <c r="H101" s="59" t="str">
        <f>BaseDeCalcul!F104</f>
        <v>NT</v>
      </c>
      <c r="I101" s="59" t="str">
        <f>BaseDeCalcul!G104</f>
        <v>NT</v>
      </c>
      <c r="J101" s="59" t="str">
        <f>BaseDeCalcul!H104</f>
        <v>NT</v>
      </c>
      <c r="K101" s="59" t="str">
        <f>BaseDeCalcul!I104</f>
        <v>NT</v>
      </c>
      <c r="L101" s="59" t="str">
        <f>BaseDeCalcul!J104</f>
        <v>NT</v>
      </c>
      <c r="M101" s="59" t="str">
        <f>BaseDeCalcul!K104</f>
        <v>NT</v>
      </c>
      <c r="N101" s="59" t="str">
        <f>BaseDeCalcul!L104</f>
        <v>NT</v>
      </c>
      <c r="O101" s="59" t="str">
        <f>BaseDeCalcul!M104</f>
        <v>NT</v>
      </c>
      <c r="P101" s="59" t="str">
        <f>BaseDeCalcul!N104</f>
        <v>NT</v>
      </c>
      <c r="Q101" s="59" t="str">
        <f>BaseDeCalcul!O104</f>
        <v>NT</v>
      </c>
      <c r="R101" s="59" t="str">
        <f>BaseDeCalcul!P104</f>
        <v>NT</v>
      </c>
      <c r="S101" s="59" t="str">
        <f>BaseDeCalcul!Q104</f>
        <v>NT</v>
      </c>
      <c r="T101" s="59" t="str">
        <f>BaseDeCalcul!R104</f>
        <v>NT</v>
      </c>
      <c r="U101" s="59" t="str">
        <f>BaseDeCalcul!S104</f>
        <v>NT</v>
      </c>
      <c r="V101" s="59" t="str">
        <f>BaseDeCalcul!T104</f>
        <v>NT</v>
      </c>
      <c r="W101" s="59" t="str">
        <f>BaseDeCalcul!U104</f>
        <v>NT</v>
      </c>
      <c r="X101" s="59" t="str">
        <f>BaseDeCalcul!V104</f>
        <v>NT</v>
      </c>
      <c r="Y101" s="59" t="str">
        <f>BaseDeCalcul!W104</f>
        <v>NT</v>
      </c>
      <c r="Z101" s="60" t="str">
        <f>BaseDeCalcul!Y104</f>
        <v>NT</v>
      </c>
    </row>
    <row r="102" spans="1:26" ht="21">
      <c r="A102">
        <v>11</v>
      </c>
      <c r="B102" s="58" t="str">
        <f>Critères!A101</f>
        <v>Communication en temps réel</v>
      </c>
      <c r="C102" s="61" t="str">
        <f>Critères!B101</f>
        <v>15.2</v>
      </c>
      <c r="D102" s="61" t="str">
        <f>Critères!C101</f>
        <v>A</v>
      </c>
      <c r="E102" s="63" t="str">
        <f>Critères!D101</f>
        <v>Chaque application qui permet une communication orale bidirectionnelle dispose-t-elle d’une fonctionnalité de communication écrite en temps réel ?</v>
      </c>
      <c r="F102" s="59" t="str">
        <f>BaseDeCalcul!D105</f>
        <v>NT</v>
      </c>
      <c r="G102" s="59" t="str">
        <f>BaseDeCalcul!E105</f>
        <v>NT</v>
      </c>
      <c r="H102" s="59" t="str">
        <f>BaseDeCalcul!F105</f>
        <v>NT</v>
      </c>
      <c r="I102" s="59" t="str">
        <f>BaseDeCalcul!G105</f>
        <v>NT</v>
      </c>
      <c r="J102" s="59" t="str">
        <f>BaseDeCalcul!H105</f>
        <v>NT</v>
      </c>
      <c r="K102" s="59" t="str">
        <f>BaseDeCalcul!I105</f>
        <v>NT</v>
      </c>
      <c r="L102" s="59" t="str">
        <f>BaseDeCalcul!J105</f>
        <v>NT</v>
      </c>
      <c r="M102" s="59" t="str">
        <f>BaseDeCalcul!K105</f>
        <v>NT</v>
      </c>
      <c r="N102" s="59" t="str">
        <f>BaseDeCalcul!L105</f>
        <v>NT</v>
      </c>
      <c r="O102" s="59" t="str">
        <f>BaseDeCalcul!M105</f>
        <v>NT</v>
      </c>
      <c r="P102" s="59" t="str">
        <f>BaseDeCalcul!N105</f>
        <v>NT</v>
      </c>
      <c r="Q102" s="59" t="str">
        <f>BaseDeCalcul!O105</f>
        <v>NT</v>
      </c>
      <c r="R102" s="59" t="str">
        <f>BaseDeCalcul!P105</f>
        <v>NT</v>
      </c>
      <c r="S102" s="59" t="str">
        <f>BaseDeCalcul!Q105</f>
        <v>NT</v>
      </c>
      <c r="T102" s="59" t="str">
        <f>BaseDeCalcul!R105</f>
        <v>NT</v>
      </c>
      <c r="U102" s="59" t="str">
        <f>BaseDeCalcul!S105</f>
        <v>NT</v>
      </c>
      <c r="V102" s="59" t="str">
        <f>BaseDeCalcul!T105</f>
        <v>NT</v>
      </c>
      <c r="W102" s="59" t="str">
        <f>BaseDeCalcul!U105</f>
        <v>NT</v>
      </c>
      <c r="X102" s="59" t="str">
        <f>BaseDeCalcul!V105</f>
        <v>NT</v>
      </c>
      <c r="Y102" s="59" t="str">
        <f>BaseDeCalcul!W105</f>
        <v>NT</v>
      </c>
      <c r="Z102" s="60" t="str">
        <f>BaseDeCalcul!Y105</f>
        <v>NT</v>
      </c>
    </row>
    <row r="103" spans="1:26" ht="31.5">
      <c r="A103">
        <v>11</v>
      </c>
      <c r="B103" s="58" t="str">
        <f>Critères!A102</f>
        <v>Communication en temps réel</v>
      </c>
      <c r="C103" s="61" t="str">
        <f>Critères!B102</f>
        <v>15.3</v>
      </c>
      <c r="D103" s="61" t="str">
        <f>Critères!C102</f>
        <v>A</v>
      </c>
      <c r="E103" s="63" t="str">
        <f>Critères!D102</f>
        <v>Pour chaque application qui permet une communication orale bidirectionnelle et écrite en temps réel, les deux modes sont-ils utilisables simultanément ?</v>
      </c>
      <c r="F103" s="59" t="str">
        <f>BaseDeCalcul!D106</f>
        <v>NT</v>
      </c>
      <c r="G103" s="59" t="str">
        <f>BaseDeCalcul!E106</f>
        <v>NT</v>
      </c>
      <c r="H103" s="59" t="str">
        <f>BaseDeCalcul!F106</f>
        <v>NT</v>
      </c>
      <c r="I103" s="59" t="str">
        <f>BaseDeCalcul!G106</f>
        <v>NT</v>
      </c>
      <c r="J103" s="59" t="str">
        <f>BaseDeCalcul!H106</f>
        <v>NT</v>
      </c>
      <c r="K103" s="59" t="str">
        <f>BaseDeCalcul!I106</f>
        <v>NT</v>
      </c>
      <c r="L103" s="59" t="str">
        <f>BaseDeCalcul!J106</f>
        <v>NT</v>
      </c>
      <c r="M103" s="59" t="str">
        <f>BaseDeCalcul!K106</f>
        <v>NT</v>
      </c>
      <c r="N103" s="59" t="str">
        <f>BaseDeCalcul!L106</f>
        <v>NT</v>
      </c>
      <c r="O103" s="59" t="str">
        <f>BaseDeCalcul!M106</f>
        <v>NT</v>
      </c>
      <c r="P103" s="59" t="str">
        <f>BaseDeCalcul!N106</f>
        <v>NT</v>
      </c>
      <c r="Q103" s="59" t="str">
        <f>BaseDeCalcul!O106</f>
        <v>NT</v>
      </c>
      <c r="R103" s="59" t="str">
        <f>BaseDeCalcul!P106</f>
        <v>NT</v>
      </c>
      <c r="S103" s="59" t="str">
        <f>BaseDeCalcul!Q106</f>
        <v>NT</v>
      </c>
      <c r="T103" s="59" t="str">
        <f>BaseDeCalcul!R106</f>
        <v>NT</v>
      </c>
      <c r="U103" s="59" t="str">
        <f>BaseDeCalcul!S106</f>
        <v>NT</v>
      </c>
      <c r="V103" s="59" t="str">
        <f>BaseDeCalcul!T106</f>
        <v>NT</v>
      </c>
      <c r="W103" s="59" t="str">
        <f>BaseDeCalcul!U106</f>
        <v>NT</v>
      </c>
      <c r="X103" s="59" t="str">
        <f>BaseDeCalcul!V106</f>
        <v>NT</v>
      </c>
      <c r="Y103" s="59" t="str">
        <f>BaseDeCalcul!W106</f>
        <v>NT</v>
      </c>
      <c r="Z103" s="60" t="str">
        <f>BaseDeCalcul!Y106</f>
        <v>NT</v>
      </c>
    </row>
    <row r="104" spans="1:26" ht="21">
      <c r="A104">
        <v>11</v>
      </c>
      <c r="B104" s="58" t="str">
        <f>Critères!A103</f>
        <v>Communication en temps réel</v>
      </c>
      <c r="C104" s="61" t="str">
        <f>Critères!B103</f>
        <v>15.4</v>
      </c>
      <c r="D104" s="61" t="str">
        <f>Critères!C103</f>
        <v>A</v>
      </c>
      <c r="E104" s="63" t="str">
        <f>Critères!D103</f>
        <v>Pour chaque fonctionnalité de communication écrite en temps réel, les messages peuvent-ils être identifiés (hors cas particuliers) ?</v>
      </c>
      <c r="F104" s="59" t="str">
        <f>BaseDeCalcul!D107</f>
        <v>NT</v>
      </c>
      <c r="G104" s="59" t="str">
        <f>BaseDeCalcul!E107</f>
        <v>NT</v>
      </c>
      <c r="H104" s="59" t="str">
        <f>BaseDeCalcul!F107</f>
        <v>NT</v>
      </c>
      <c r="I104" s="59" t="str">
        <f>BaseDeCalcul!G107</f>
        <v>NT</v>
      </c>
      <c r="J104" s="59" t="str">
        <f>BaseDeCalcul!H107</f>
        <v>NT</v>
      </c>
      <c r="K104" s="59" t="str">
        <f>BaseDeCalcul!I107</f>
        <v>NT</v>
      </c>
      <c r="L104" s="59" t="str">
        <f>BaseDeCalcul!J107</f>
        <v>NT</v>
      </c>
      <c r="M104" s="59" t="str">
        <f>BaseDeCalcul!K107</f>
        <v>NT</v>
      </c>
      <c r="N104" s="59" t="str">
        <f>BaseDeCalcul!L107</f>
        <v>NT</v>
      </c>
      <c r="O104" s="59" t="str">
        <f>BaseDeCalcul!M107</f>
        <v>NT</v>
      </c>
      <c r="P104" s="59" t="str">
        <f>BaseDeCalcul!N107</f>
        <v>NT</v>
      </c>
      <c r="Q104" s="59" t="str">
        <f>BaseDeCalcul!O107</f>
        <v>NT</v>
      </c>
      <c r="R104" s="59" t="str">
        <f>BaseDeCalcul!P107</f>
        <v>NT</v>
      </c>
      <c r="S104" s="59" t="str">
        <f>BaseDeCalcul!Q107</f>
        <v>NT</v>
      </c>
      <c r="T104" s="59" t="str">
        <f>BaseDeCalcul!R107</f>
        <v>NT</v>
      </c>
      <c r="U104" s="59" t="str">
        <f>BaseDeCalcul!S107</f>
        <v>NT</v>
      </c>
      <c r="V104" s="59" t="str">
        <f>BaseDeCalcul!T107</f>
        <v>NT</v>
      </c>
      <c r="W104" s="59" t="str">
        <f>BaseDeCalcul!U107</f>
        <v>NT</v>
      </c>
      <c r="X104" s="59" t="str">
        <f>BaseDeCalcul!V107</f>
        <v>NT</v>
      </c>
      <c r="Y104" s="59" t="str">
        <f>BaseDeCalcul!W107</f>
        <v>NT</v>
      </c>
      <c r="Z104" s="60" t="str">
        <f>BaseDeCalcul!Y107</f>
        <v>NT</v>
      </c>
    </row>
    <row r="105" spans="1:26" ht="21">
      <c r="A105">
        <v>11</v>
      </c>
      <c r="B105" s="58" t="str">
        <f>Critères!A104</f>
        <v>Communication en temps réel</v>
      </c>
      <c r="C105" s="61" t="str">
        <f>Critères!B104</f>
        <v>15.5</v>
      </c>
      <c r="D105" s="61" t="str">
        <f>Critères!C104</f>
        <v>A</v>
      </c>
      <c r="E105" s="63" t="str">
        <f>Critères!D104</f>
        <v>Pour chaque application de communication orale bidirectionnelle, un indicateur visuel de l’activité orale est-il présent ?</v>
      </c>
      <c r="F105" s="59" t="str">
        <f>BaseDeCalcul!D108</f>
        <v>NT</v>
      </c>
      <c r="G105" s="59" t="str">
        <f>BaseDeCalcul!E108</f>
        <v>NT</v>
      </c>
      <c r="H105" s="59" t="str">
        <f>BaseDeCalcul!F108</f>
        <v>NT</v>
      </c>
      <c r="I105" s="59" t="str">
        <f>BaseDeCalcul!G108</f>
        <v>NT</v>
      </c>
      <c r="J105" s="59" t="str">
        <f>BaseDeCalcul!H108</f>
        <v>NT</v>
      </c>
      <c r="K105" s="59" t="str">
        <f>BaseDeCalcul!I108</f>
        <v>NT</v>
      </c>
      <c r="L105" s="59" t="str">
        <f>BaseDeCalcul!J108</f>
        <v>NT</v>
      </c>
      <c r="M105" s="59" t="str">
        <f>BaseDeCalcul!K108</f>
        <v>NT</v>
      </c>
      <c r="N105" s="59" t="str">
        <f>BaseDeCalcul!L108</f>
        <v>NT</v>
      </c>
      <c r="O105" s="59" t="str">
        <f>BaseDeCalcul!M108</f>
        <v>NT</v>
      </c>
      <c r="P105" s="59" t="str">
        <f>BaseDeCalcul!N108</f>
        <v>NT</v>
      </c>
      <c r="Q105" s="59" t="str">
        <f>BaseDeCalcul!O108</f>
        <v>NT</v>
      </c>
      <c r="R105" s="59" t="str">
        <f>BaseDeCalcul!P108</f>
        <v>NT</v>
      </c>
      <c r="S105" s="59" t="str">
        <f>BaseDeCalcul!Q108</f>
        <v>NT</v>
      </c>
      <c r="T105" s="59" t="str">
        <f>BaseDeCalcul!R108</f>
        <v>NT</v>
      </c>
      <c r="U105" s="59" t="str">
        <f>BaseDeCalcul!S108</f>
        <v>NT</v>
      </c>
      <c r="V105" s="59" t="str">
        <f>BaseDeCalcul!T108</f>
        <v>NT</v>
      </c>
      <c r="W105" s="59" t="str">
        <f>BaseDeCalcul!U108</f>
        <v>NT</v>
      </c>
      <c r="X105" s="59" t="str">
        <f>BaseDeCalcul!V108</f>
        <v>NT</v>
      </c>
      <c r="Y105" s="59" t="str">
        <f>BaseDeCalcul!W108</f>
        <v>NT</v>
      </c>
      <c r="Z105" s="60" t="str">
        <f>BaseDeCalcul!Y108</f>
        <v>NT</v>
      </c>
    </row>
    <row r="106" spans="1:26" ht="31.5">
      <c r="A106">
        <v>11</v>
      </c>
      <c r="B106" s="58" t="str">
        <f>Critères!A105</f>
        <v>Communication en temps réel</v>
      </c>
      <c r="C106" s="61" t="str">
        <f>Critères!B105</f>
        <v>15.6</v>
      </c>
      <c r="D106" s="61" t="str">
        <f>Critères!C105</f>
        <v>A</v>
      </c>
      <c r="E106" s="63" t="str">
        <f>Critères!D105</f>
        <v>Chaque application de communication écrite en temps réel qui peut interagir avec d’autres applications de communication écrite en temps réel respecte-t-elle les règles d’interopérabilité en vigueur ?</v>
      </c>
      <c r="F106" s="59" t="str">
        <f>BaseDeCalcul!D109</f>
        <v>NT</v>
      </c>
      <c r="G106" s="59" t="str">
        <f>BaseDeCalcul!E109</f>
        <v>NT</v>
      </c>
      <c r="H106" s="59" t="str">
        <f>BaseDeCalcul!F109</f>
        <v>NT</v>
      </c>
      <c r="I106" s="59" t="str">
        <f>BaseDeCalcul!G109</f>
        <v>NT</v>
      </c>
      <c r="J106" s="59" t="str">
        <f>BaseDeCalcul!H109</f>
        <v>NT</v>
      </c>
      <c r="K106" s="59" t="str">
        <f>BaseDeCalcul!I109</f>
        <v>NT</v>
      </c>
      <c r="L106" s="59" t="str">
        <f>BaseDeCalcul!J109</f>
        <v>NT</v>
      </c>
      <c r="M106" s="59" t="str">
        <f>BaseDeCalcul!K109</f>
        <v>NT</v>
      </c>
      <c r="N106" s="59" t="str">
        <f>BaseDeCalcul!L109</f>
        <v>NT</v>
      </c>
      <c r="O106" s="59" t="str">
        <f>BaseDeCalcul!M109</f>
        <v>NT</v>
      </c>
      <c r="P106" s="59" t="str">
        <f>BaseDeCalcul!N109</f>
        <v>NT</v>
      </c>
      <c r="Q106" s="59" t="str">
        <f>BaseDeCalcul!O109</f>
        <v>NT</v>
      </c>
      <c r="R106" s="59" t="str">
        <f>BaseDeCalcul!P109</f>
        <v>NT</v>
      </c>
      <c r="S106" s="59" t="str">
        <f>BaseDeCalcul!Q109</f>
        <v>NT</v>
      </c>
      <c r="T106" s="59" t="str">
        <f>BaseDeCalcul!R109</f>
        <v>NT</v>
      </c>
      <c r="U106" s="59" t="str">
        <f>BaseDeCalcul!S109</f>
        <v>NT</v>
      </c>
      <c r="V106" s="59" t="str">
        <f>BaseDeCalcul!T109</f>
        <v>NT</v>
      </c>
      <c r="W106" s="59" t="str">
        <f>BaseDeCalcul!U109</f>
        <v>NT</v>
      </c>
      <c r="X106" s="59" t="str">
        <f>BaseDeCalcul!V109</f>
        <v>NT</v>
      </c>
      <c r="Y106" s="59" t="str">
        <f>BaseDeCalcul!W109</f>
        <v>NT</v>
      </c>
      <c r="Z106" s="60" t="str">
        <f>BaseDeCalcul!Y109</f>
        <v>NT</v>
      </c>
    </row>
    <row r="107" spans="1:26" ht="31.5">
      <c r="A107">
        <v>11</v>
      </c>
      <c r="B107" s="58" t="str">
        <f>Critères!A106</f>
        <v>Communication en temps réel</v>
      </c>
      <c r="C107" s="61" t="str">
        <f>Critères!B106</f>
        <v>15.7</v>
      </c>
      <c r="D107" s="61" t="str">
        <f>Critères!C106</f>
        <v>AA</v>
      </c>
      <c r="E107" s="63" t="str">
        <f>Critères!D106</f>
        <v>Pour chaque application qui permet une communication écrite en temps réel, le délai de transmission de chaque unité de saisie est de 500ms ou moins. Cette règle est-elle respectée ?</v>
      </c>
      <c r="F107" s="59" t="str">
        <f>BaseDeCalcul!D110</f>
        <v>NT</v>
      </c>
      <c r="G107" s="59" t="str">
        <f>BaseDeCalcul!E110</f>
        <v>NT</v>
      </c>
      <c r="H107" s="59" t="str">
        <f>BaseDeCalcul!F110</f>
        <v>NT</v>
      </c>
      <c r="I107" s="59" t="str">
        <f>BaseDeCalcul!G110</f>
        <v>NT</v>
      </c>
      <c r="J107" s="59" t="str">
        <f>BaseDeCalcul!H110</f>
        <v>NT</v>
      </c>
      <c r="K107" s="59" t="str">
        <f>BaseDeCalcul!I110</f>
        <v>NT</v>
      </c>
      <c r="L107" s="59" t="str">
        <f>BaseDeCalcul!J110</f>
        <v>NT</v>
      </c>
      <c r="M107" s="59" t="str">
        <f>BaseDeCalcul!K110</f>
        <v>NT</v>
      </c>
      <c r="N107" s="59" t="str">
        <f>BaseDeCalcul!L110</f>
        <v>NT</v>
      </c>
      <c r="O107" s="59" t="str">
        <f>BaseDeCalcul!M110</f>
        <v>NT</v>
      </c>
      <c r="P107" s="59" t="str">
        <f>BaseDeCalcul!N110</f>
        <v>NT</v>
      </c>
      <c r="Q107" s="59" t="str">
        <f>BaseDeCalcul!O110</f>
        <v>NT</v>
      </c>
      <c r="R107" s="59" t="str">
        <f>BaseDeCalcul!P110</f>
        <v>NT</v>
      </c>
      <c r="S107" s="59" t="str">
        <f>BaseDeCalcul!Q110</f>
        <v>NT</v>
      </c>
      <c r="T107" s="59" t="str">
        <f>BaseDeCalcul!R110</f>
        <v>NT</v>
      </c>
      <c r="U107" s="59" t="str">
        <f>BaseDeCalcul!S110</f>
        <v>NT</v>
      </c>
      <c r="V107" s="59" t="str">
        <f>BaseDeCalcul!T110</f>
        <v>NT</v>
      </c>
      <c r="W107" s="59" t="str">
        <f>BaseDeCalcul!U110</f>
        <v>NT</v>
      </c>
      <c r="X107" s="59" t="str">
        <f>BaseDeCalcul!V110</f>
        <v>NT</v>
      </c>
      <c r="Y107" s="59" t="str">
        <f>BaseDeCalcul!W110</f>
        <v>NT</v>
      </c>
      <c r="Z107" s="60" t="str">
        <f>BaseDeCalcul!Y110</f>
        <v>NT</v>
      </c>
    </row>
    <row r="108" spans="1:26" ht="21">
      <c r="A108">
        <v>12</v>
      </c>
      <c r="B108" s="58" t="str">
        <f>Critères!A107</f>
        <v>Communication en temps réel</v>
      </c>
      <c r="C108" s="61" t="str">
        <f>Critères!B107</f>
        <v>15.8</v>
      </c>
      <c r="D108" s="61" t="str">
        <f>Critères!C107</f>
        <v>A</v>
      </c>
      <c r="E108" s="63" t="str">
        <f>Critères!D107</f>
        <v>Pour chaque application de télécommunication, l’identification de l’interlocuteur qui initie un appel est-elle accessible ?</v>
      </c>
      <c r="F108" s="59" t="str">
        <f>BaseDeCalcul!D111</f>
        <v>NT</v>
      </c>
      <c r="G108" s="59" t="str">
        <f>BaseDeCalcul!E111</f>
        <v>NT</v>
      </c>
      <c r="H108" s="59" t="str">
        <f>BaseDeCalcul!F111</f>
        <v>NT</v>
      </c>
      <c r="I108" s="59" t="str">
        <f>BaseDeCalcul!G111</f>
        <v>NT</v>
      </c>
      <c r="J108" s="59" t="str">
        <f>BaseDeCalcul!H111</f>
        <v>NT</v>
      </c>
      <c r="K108" s="59" t="str">
        <f>BaseDeCalcul!I111</f>
        <v>NT</v>
      </c>
      <c r="L108" s="59" t="str">
        <f>BaseDeCalcul!J111</f>
        <v>NT</v>
      </c>
      <c r="M108" s="59" t="str">
        <f>BaseDeCalcul!K111</f>
        <v>NT</v>
      </c>
      <c r="N108" s="59" t="str">
        <f>BaseDeCalcul!L111</f>
        <v>NT</v>
      </c>
      <c r="O108" s="59" t="str">
        <f>BaseDeCalcul!M111</f>
        <v>NT</v>
      </c>
      <c r="P108" s="59" t="str">
        <f>BaseDeCalcul!N111</f>
        <v>NT</v>
      </c>
      <c r="Q108" s="59" t="str">
        <f>BaseDeCalcul!O111</f>
        <v>NT</v>
      </c>
      <c r="R108" s="59" t="str">
        <f>BaseDeCalcul!P111</f>
        <v>NT</v>
      </c>
      <c r="S108" s="59" t="str">
        <f>BaseDeCalcul!Q111</f>
        <v>NT</v>
      </c>
      <c r="T108" s="59" t="str">
        <f>BaseDeCalcul!R111</f>
        <v>NT</v>
      </c>
      <c r="U108" s="59" t="str">
        <f>BaseDeCalcul!S111</f>
        <v>NT</v>
      </c>
      <c r="V108" s="59" t="str">
        <f>BaseDeCalcul!T111</f>
        <v>NT</v>
      </c>
      <c r="W108" s="59" t="str">
        <f>BaseDeCalcul!U111</f>
        <v>NT</v>
      </c>
      <c r="X108" s="59" t="str">
        <f>BaseDeCalcul!V111</f>
        <v>NT</v>
      </c>
      <c r="Y108" s="59" t="str">
        <f>BaseDeCalcul!W111</f>
        <v>NT</v>
      </c>
      <c r="Z108" s="60" t="str">
        <f>BaseDeCalcul!Y111</f>
        <v>NT</v>
      </c>
    </row>
    <row r="109" spans="1:26" ht="31.5">
      <c r="A109">
        <v>12</v>
      </c>
      <c r="B109" s="58" t="str">
        <f>Critères!A108</f>
        <v>Communication en temps réel</v>
      </c>
      <c r="C109" s="61" t="str">
        <f>Critères!B108</f>
        <v>15.9</v>
      </c>
      <c r="D109" s="61" t="str">
        <f>Critères!C108</f>
        <v>A</v>
      </c>
      <c r="E109" s="63" t="str">
        <f>Critères!D108</f>
        <v>Pour chaque application de communication orale bidirectionnelle qui permet d’identifier l’activité d’un interlocuteur oralisant, il est possible d’identifier l’activité d’un interlocuteur signant. Cette règle est-elle respectée ?</v>
      </c>
      <c r="F109" s="59" t="str">
        <f>BaseDeCalcul!D112</f>
        <v>NT</v>
      </c>
      <c r="G109" s="59" t="str">
        <f>BaseDeCalcul!E112</f>
        <v>NT</v>
      </c>
      <c r="H109" s="59" t="str">
        <f>BaseDeCalcul!F112</f>
        <v>NT</v>
      </c>
      <c r="I109" s="59" t="str">
        <f>BaseDeCalcul!G112</f>
        <v>NT</v>
      </c>
      <c r="J109" s="59" t="str">
        <f>BaseDeCalcul!H112</f>
        <v>NT</v>
      </c>
      <c r="K109" s="59" t="str">
        <f>BaseDeCalcul!I112</f>
        <v>NT</v>
      </c>
      <c r="L109" s="59" t="str">
        <f>BaseDeCalcul!J112</f>
        <v>NT</v>
      </c>
      <c r="M109" s="59" t="str">
        <f>BaseDeCalcul!K112</f>
        <v>NT</v>
      </c>
      <c r="N109" s="59" t="str">
        <f>BaseDeCalcul!L112</f>
        <v>NT</v>
      </c>
      <c r="O109" s="59" t="str">
        <f>BaseDeCalcul!M112</f>
        <v>NT</v>
      </c>
      <c r="P109" s="59" t="str">
        <f>BaseDeCalcul!N112</f>
        <v>NT</v>
      </c>
      <c r="Q109" s="59" t="str">
        <f>BaseDeCalcul!O112</f>
        <v>NT</v>
      </c>
      <c r="R109" s="59" t="str">
        <f>BaseDeCalcul!P112</f>
        <v>NT</v>
      </c>
      <c r="S109" s="59" t="str">
        <f>BaseDeCalcul!Q112</f>
        <v>NT</v>
      </c>
      <c r="T109" s="59" t="str">
        <f>BaseDeCalcul!R112</f>
        <v>NT</v>
      </c>
      <c r="U109" s="59" t="str">
        <f>BaseDeCalcul!S112</f>
        <v>NT</v>
      </c>
      <c r="V109" s="59" t="str">
        <f>BaseDeCalcul!T112</f>
        <v>NT</v>
      </c>
      <c r="W109" s="59" t="str">
        <f>BaseDeCalcul!U112</f>
        <v>NT</v>
      </c>
      <c r="X109" s="59" t="str">
        <f>BaseDeCalcul!V112</f>
        <v>NT</v>
      </c>
      <c r="Y109" s="59" t="str">
        <f>BaseDeCalcul!W112</f>
        <v>NT</v>
      </c>
      <c r="Z109" s="60" t="str">
        <f>BaseDeCalcul!Y112</f>
        <v>NT</v>
      </c>
    </row>
    <row r="110" spans="1:26" ht="31.5">
      <c r="A110">
        <v>12</v>
      </c>
      <c r="B110" s="58" t="str">
        <f>Critères!A109</f>
        <v>Communication en temps réel</v>
      </c>
      <c r="C110" s="61" t="str">
        <f>Critères!B109</f>
        <v>15.10</v>
      </c>
      <c r="D110" s="61" t="str">
        <f>Critères!C109</f>
        <v>A</v>
      </c>
      <c r="E110" s="63" t="str">
        <f>Critères!D109</f>
        <v>Pour chaque application de communication orale bidirectionnelle qui dispose de fonctionnalités vocales, celles-ci sont-elles utilisables sans la nécessité d’écouter ou parler ?</v>
      </c>
      <c r="F110" s="59" t="str">
        <f>BaseDeCalcul!D113</f>
        <v>NT</v>
      </c>
      <c r="G110" s="59" t="str">
        <f>BaseDeCalcul!E113</f>
        <v>NT</v>
      </c>
      <c r="H110" s="59" t="str">
        <f>BaseDeCalcul!F113</f>
        <v>NT</v>
      </c>
      <c r="I110" s="59" t="str">
        <f>BaseDeCalcul!G113</f>
        <v>NT</v>
      </c>
      <c r="J110" s="59" t="str">
        <f>BaseDeCalcul!H113</f>
        <v>NT</v>
      </c>
      <c r="K110" s="59" t="str">
        <f>BaseDeCalcul!I113</f>
        <v>NT</v>
      </c>
      <c r="L110" s="59" t="str">
        <f>BaseDeCalcul!J113</f>
        <v>NT</v>
      </c>
      <c r="M110" s="59" t="str">
        <f>BaseDeCalcul!K113</f>
        <v>NT</v>
      </c>
      <c r="N110" s="59" t="str">
        <f>BaseDeCalcul!L113</f>
        <v>NT</v>
      </c>
      <c r="O110" s="59" t="str">
        <f>BaseDeCalcul!M113</f>
        <v>NT</v>
      </c>
      <c r="P110" s="59" t="str">
        <f>BaseDeCalcul!N113</f>
        <v>NT</v>
      </c>
      <c r="Q110" s="59" t="str">
        <f>BaseDeCalcul!O113</f>
        <v>NT</v>
      </c>
      <c r="R110" s="59" t="str">
        <f>BaseDeCalcul!P113</f>
        <v>NT</v>
      </c>
      <c r="S110" s="59" t="str">
        <f>BaseDeCalcul!Q113</f>
        <v>NT</v>
      </c>
      <c r="T110" s="59" t="str">
        <f>BaseDeCalcul!R113</f>
        <v>NT</v>
      </c>
      <c r="U110" s="59" t="str">
        <f>BaseDeCalcul!S113</f>
        <v>NT</v>
      </c>
      <c r="V110" s="59" t="str">
        <f>BaseDeCalcul!T113</f>
        <v>NT</v>
      </c>
      <c r="W110" s="59" t="str">
        <f>BaseDeCalcul!U113</f>
        <v>NT</v>
      </c>
      <c r="X110" s="59" t="str">
        <f>BaseDeCalcul!V113</f>
        <v>NT</v>
      </c>
      <c r="Y110" s="59" t="str">
        <f>BaseDeCalcul!W113</f>
        <v>NT</v>
      </c>
      <c r="Z110" s="60" t="str">
        <f>BaseDeCalcul!Y113</f>
        <v>NT</v>
      </c>
    </row>
    <row r="111" spans="1:26" ht="31.5">
      <c r="B111" s="58" t="str">
        <f>Critères!A110</f>
        <v>Communication en temps réel</v>
      </c>
      <c r="C111" s="61" t="str">
        <f>Critères!B110</f>
        <v>15.11</v>
      </c>
      <c r="D111" s="61" t="str">
        <f>Critères!C110</f>
        <v>AA</v>
      </c>
      <c r="E111" s="63" t="str">
        <f>Critères!D110</f>
        <v>Pour chaque application de communication orale bidirectionnelle qui dispose d’une vidéo en temps réel, la qualité de la vidéo est-elle suffisante ?</v>
      </c>
      <c r="F111" s="59" t="str">
        <f>BaseDeCalcul!D114</f>
        <v>NT</v>
      </c>
      <c r="G111" s="59" t="str">
        <f>BaseDeCalcul!E114</f>
        <v>NT</v>
      </c>
      <c r="H111" s="59" t="str">
        <f>BaseDeCalcul!F114</f>
        <v>NT</v>
      </c>
      <c r="I111" s="59" t="str">
        <f>BaseDeCalcul!G114</f>
        <v>NT</v>
      </c>
      <c r="J111" s="59" t="str">
        <f>BaseDeCalcul!H114</f>
        <v>NT</v>
      </c>
      <c r="K111" s="59" t="str">
        <f>BaseDeCalcul!I114</f>
        <v>NT</v>
      </c>
      <c r="L111" s="59" t="str">
        <f>BaseDeCalcul!J114</f>
        <v>NT</v>
      </c>
      <c r="M111" s="59" t="str">
        <f>BaseDeCalcul!K114</f>
        <v>NT</v>
      </c>
      <c r="N111" s="59" t="str">
        <f>BaseDeCalcul!L114</f>
        <v>NT</v>
      </c>
      <c r="O111" s="59" t="str">
        <f>BaseDeCalcul!M114</f>
        <v>NT</v>
      </c>
      <c r="P111" s="59" t="str">
        <f>BaseDeCalcul!N114</f>
        <v>NT</v>
      </c>
      <c r="Q111" s="59" t="str">
        <f>BaseDeCalcul!O114</f>
        <v>NT</v>
      </c>
      <c r="R111" s="59" t="str">
        <f>BaseDeCalcul!P114</f>
        <v>NT</v>
      </c>
      <c r="S111" s="59" t="str">
        <f>BaseDeCalcul!Q114</f>
        <v>NT</v>
      </c>
      <c r="T111" s="59" t="str">
        <f>BaseDeCalcul!R114</f>
        <v>NT</v>
      </c>
      <c r="U111" s="59" t="str">
        <f>BaseDeCalcul!S114</f>
        <v>NT</v>
      </c>
      <c r="V111" s="59" t="str">
        <f>BaseDeCalcul!T114</f>
        <v>NT</v>
      </c>
      <c r="W111" s="59" t="str">
        <f>BaseDeCalcul!U114</f>
        <v>NT</v>
      </c>
      <c r="X111" s="59" t="str">
        <f>BaseDeCalcul!V114</f>
        <v>NT</v>
      </c>
      <c r="Y111" s="59" t="str">
        <f>BaseDeCalcul!W114</f>
        <v>NT</v>
      </c>
      <c r="Z111" s="60" t="str">
        <f>BaseDeCalcul!Y114</f>
        <v>NT</v>
      </c>
    </row>
  </sheetData>
  <mergeCells count="1">
    <mergeCell ref="B1:Z1"/>
  </mergeCells>
  <phoneticPr fontId="8" type="noConversion"/>
  <conditionalFormatting sqref="F2:Z3">
    <cfRule type="cellIs" dxfId="125" priority="5" operator="greaterThan">
      <formula>0</formula>
    </cfRule>
    <cfRule type="cellIs" dxfId="124" priority="6" operator="equal">
      <formula>0</formula>
    </cfRule>
  </conditionalFormatting>
  <conditionalFormatting sqref="F5:Z111">
    <cfRule type="cellIs" dxfId="123" priority="1" operator="equal">
      <formula>"NC"</formula>
    </cfRule>
    <cfRule type="cellIs" dxfId="122" priority="2" operator="equal">
      <formula>"C"</formula>
    </cfRule>
    <cfRule type="cellIs" dxfId="121" priority="3" operator="equal">
      <formula>"NA"</formula>
    </cfRule>
    <cfRule type="cellIs" dxfId="120" priority="4" operator="equal">
      <formula>"NT"</formula>
    </cfRule>
  </conditionalFormatting>
  <pageMargins left="0.7" right="0.7" top="0.75" bottom="0.75" header="0.3" footer="0.3"/>
  <pageSetup paperSize="9" orientation="portrait" horizontalDpi="4294967293" verticalDpi="4294967293"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AL115"/>
  <sheetViews>
    <sheetView topLeftCell="A86" zoomScale="90" zoomScaleNormal="90" zoomScalePageLayoutView="85" workbookViewId="0">
      <selection activeCell="K119" sqref="K119"/>
    </sheetView>
  </sheetViews>
  <sheetFormatPr defaultColWidth="8.453125" defaultRowHeight="14.5"/>
  <cols>
    <col min="1" max="1" width="18" customWidth="1"/>
    <col min="2" max="2" width="14.26953125" customWidth="1"/>
    <col min="3" max="3" width="9" customWidth="1"/>
    <col min="4" max="4" width="8.26953125" bestFit="1" customWidth="1"/>
    <col min="5" max="23" width="4.7265625" bestFit="1" customWidth="1"/>
    <col min="24" max="24" width="12.26953125" bestFit="1" customWidth="1"/>
    <col min="25" max="25" width="9" bestFit="1" customWidth="1"/>
    <col min="26" max="26" width="9" customWidth="1"/>
    <col min="27" max="27" width="6.26953125" style="64" customWidth="1"/>
    <col min="28" max="28" width="17.26953125" style="64" bestFit="1" customWidth="1"/>
    <col min="29" max="29" width="14.7265625" style="64" customWidth="1"/>
    <col min="30" max="30" width="9.7265625" style="64" bestFit="1" customWidth="1"/>
    <col min="31" max="31" width="6.453125" style="64" bestFit="1" customWidth="1"/>
    <col min="32" max="32" width="10.81640625" bestFit="1" customWidth="1"/>
    <col min="33" max="33" width="6.26953125" bestFit="1" customWidth="1"/>
    <col min="34" max="34" width="29.81640625" customWidth="1"/>
    <col min="35" max="35" width="6.453125" bestFit="1" customWidth="1"/>
    <col min="36" max="36" width="9.1796875" bestFit="1" customWidth="1"/>
    <col min="37" max="37" width="6.453125" style="64" bestFit="1" customWidth="1"/>
    <col min="38" max="38" width="11.26953125" customWidth="1"/>
    <col min="39" max="39" width="6.26953125" bestFit="1" customWidth="1"/>
    <col min="40" max="40" width="9" bestFit="1" customWidth="1"/>
    <col min="41" max="41" width="6.26953125" bestFit="1" customWidth="1"/>
    <col min="42" max="42" width="9" bestFit="1" customWidth="1"/>
    <col min="43" max="43" width="6.26953125" bestFit="1" customWidth="1"/>
    <col min="44" max="44" width="9" bestFit="1" customWidth="1"/>
    <col min="45" max="45" width="6.26953125" bestFit="1" customWidth="1"/>
    <col min="46" max="46" width="9" bestFit="1" customWidth="1"/>
    <col min="47" max="47" width="6.26953125" bestFit="1" customWidth="1"/>
    <col min="48" max="48" width="9" bestFit="1" customWidth="1"/>
    <col min="49" max="49" width="12.453125" bestFit="1" customWidth="1"/>
    <col min="59" max="59" width="18.453125" bestFit="1" customWidth="1"/>
    <col min="60" max="60" width="9.7265625" customWidth="1"/>
    <col min="61" max="61" width="10.7265625" customWidth="1"/>
    <col min="63" max="63" width="10.7265625" customWidth="1"/>
  </cols>
  <sheetData>
    <row r="1" spans="1:34" ht="29">
      <c r="B1" s="3" t="s">
        <v>41</v>
      </c>
      <c r="C1" t="s">
        <v>14</v>
      </c>
      <c r="D1">
        <f t="shared" ref="D1:M3" si="0">COUNTIF(D$7:D$114,$C1)</f>
        <v>0</v>
      </c>
      <c r="E1">
        <f t="shared" si="0"/>
        <v>0</v>
      </c>
      <c r="F1">
        <f t="shared" si="0"/>
        <v>0</v>
      </c>
      <c r="G1">
        <f t="shared" si="0"/>
        <v>0</v>
      </c>
      <c r="H1">
        <f t="shared" si="0"/>
        <v>0</v>
      </c>
      <c r="I1">
        <f t="shared" si="0"/>
        <v>0</v>
      </c>
      <c r="J1">
        <f t="shared" si="0"/>
        <v>0</v>
      </c>
      <c r="K1">
        <f t="shared" si="0"/>
        <v>0</v>
      </c>
      <c r="L1">
        <f t="shared" si="0"/>
        <v>0</v>
      </c>
      <c r="M1">
        <f t="shared" si="0"/>
        <v>0</v>
      </c>
      <c r="N1">
        <f t="shared" ref="N1:W3" si="1">COUNTIF(N$7:N$114,$C1)</f>
        <v>0</v>
      </c>
      <c r="O1">
        <f t="shared" si="1"/>
        <v>0</v>
      </c>
      <c r="P1">
        <f t="shared" si="1"/>
        <v>0</v>
      </c>
      <c r="Q1">
        <f t="shared" si="1"/>
        <v>0</v>
      </c>
      <c r="R1">
        <f t="shared" si="1"/>
        <v>0</v>
      </c>
      <c r="S1">
        <f t="shared" si="1"/>
        <v>0</v>
      </c>
      <c r="T1">
        <f t="shared" si="1"/>
        <v>0</v>
      </c>
      <c r="U1">
        <f t="shared" si="1"/>
        <v>0</v>
      </c>
      <c r="V1">
        <f t="shared" si="1"/>
        <v>0</v>
      </c>
      <c r="W1">
        <f t="shared" si="1"/>
        <v>0</v>
      </c>
    </row>
    <row r="2" spans="1:34">
      <c r="C2" t="s">
        <v>15</v>
      </c>
      <c r="D2">
        <f t="shared" si="0"/>
        <v>0</v>
      </c>
      <c r="E2">
        <f t="shared" si="0"/>
        <v>0</v>
      </c>
      <c r="F2">
        <f t="shared" si="0"/>
        <v>0</v>
      </c>
      <c r="G2">
        <f t="shared" si="0"/>
        <v>0</v>
      </c>
      <c r="H2">
        <f t="shared" si="0"/>
        <v>0</v>
      </c>
      <c r="I2">
        <f t="shared" si="0"/>
        <v>0</v>
      </c>
      <c r="J2">
        <f t="shared" si="0"/>
        <v>0</v>
      </c>
      <c r="K2">
        <f t="shared" si="0"/>
        <v>0</v>
      </c>
      <c r="L2">
        <f t="shared" si="0"/>
        <v>0</v>
      </c>
      <c r="M2">
        <f t="shared" si="0"/>
        <v>0</v>
      </c>
      <c r="N2">
        <f t="shared" si="1"/>
        <v>0</v>
      </c>
      <c r="O2">
        <f t="shared" si="1"/>
        <v>0</v>
      </c>
      <c r="P2">
        <f t="shared" si="1"/>
        <v>0</v>
      </c>
      <c r="Q2">
        <f t="shared" si="1"/>
        <v>0</v>
      </c>
      <c r="R2">
        <f t="shared" si="1"/>
        <v>0</v>
      </c>
      <c r="S2">
        <f t="shared" si="1"/>
        <v>0</v>
      </c>
      <c r="T2">
        <f t="shared" si="1"/>
        <v>0</v>
      </c>
      <c r="U2">
        <f t="shared" si="1"/>
        <v>0</v>
      </c>
      <c r="V2">
        <f t="shared" si="1"/>
        <v>0</v>
      </c>
      <c r="W2">
        <f t="shared" si="1"/>
        <v>0</v>
      </c>
    </row>
    <row r="3" spans="1:34">
      <c r="C3" t="s">
        <v>16</v>
      </c>
      <c r="D3">
        <f t="shared" si="0"/>
        <v>0</v>
      </c>
      <c r="E3">
        <f t="shared" si="0"/>
        <v>0</v>
      </c>
      <c r="F3">
        <f t="shared" si="0"/>
        <v>0</v>
      </c>
      <c r="G3">
        <f t="shared" si="0"/>
        <v>0</v>
      </c>
      <c r="H3">
        <f t="shared" si="0"/>
        <v>0</v>
      </c>
      <c r="I3">
        <f t="shared" si="0"/>
        <v>0</v>
      </c>
      <c r="J3">
        <f t="shared" si="0"/>
        <v>0</v>
      </c>
      <c r="K3">
        <f t="shared" si="0"/>
        <v>0</v>
      </c>
      <c r="L3">
        <f t="shared" si="0"/>
        <v>0</v>
      </c>
      <c r="M3">
        <f t="shared" si="0"/>
        <v>0</v>
      </c>
      <c r="N3">
        <f t="shared" si="1"/>
        <v>0</v>
      </c>
      <c r="O3">
        <f t="shared" si="1"/>
        <v>0</v>
      </c>
      <c r="P3">
        <f t="shared" si="1"/>
        <v>0</v>
      </c>
      <c r="Q3">
        <f t="shared" si="1"/>
        <v>0</v>
      </c>
      <c r="R3">
        <f t="shared" si="1"/>
        <v>0</v>
      </c>
      <c r="S3">
        <f t="shared" si="1"/>
        <v>0</v>
      </c>
      <c r="T3">
        <f t="shared" si="1"/>
        <v>0</v>
      </c>
      <c r="U3">
        <f t="shared" si="1"/>
        <v>0</v>
      </c>
      <c r="V3">
        <f t="shared" si="1"/>
        <v>0</v>
      </c>
      <c r="W3">
        <f t="shared" si="1"/>
        <v>0</v>
      </c>
    </row>
    <row r="4" spans="1:34" ht="58">
      <c r="C4" s="65" t="s">
        <v>110</v>
      </c>
      <c r="D4" s="2" t="str">
        <f>IF(D5&gt;0,D1/D5,"-")</f>
        <v>-</v>
      </c>
      <c r="E4" s="2" t="str">
        <f t="shared" ref="E4:W4" si="2">IF(E5&gt;0,E1/E5,"-")</f>
        <v>-</v>
      </c>
      <c r="F4" s="2" t="str">
        <f t="shared" si="2"/>
        <v>-</v>
      </c>
      <c r="G4" s="2" t="str">
        <f t="shared" si="2"/>
        <v>-</v>
      </c>
      <c r="H4" s="2" t="str">
        <f t="shared" si="2"/>
        <v>-</v>
      </c>
      <c r="I4" s="2" t="str">
        <f t="shared" si="2"/>
        <v>-</v>
      </c>
      <c r="J4" s="2" t="str">
        <f t="shared" si="2"/>
        <v>-</v>
      </c>
      <c r="K4" s="2" t="str">
        <f t="shared" si="2"/>
        <v>-</v>
      </c>
      <c r="L4" s="2" t="str">
        <f t="shared" si="2"/>
        <v>-</v>
      </c>
      <c r="M4" s="2" t="str">
        <f t="shared" si="2"/>
        <v>-</v>
      </c>
      <c r="N4" s="2" t="str">
        <f t="shared" si="2"/>
        <v>-</v>
      </c>
      <c r="O4" s="2" t="str">
        <f t="shared" si="2"/>
        <v>-</v>
      </c>
      <c r="P4" s="2" t="str">
        <f t="shared" si="2"/>
        <v>-</v>
      </c>
      <c r="Q4" s="2" t="str">
        <f t="shared" si="2"/>
        <v>-</v>
      </c>
      <c r="R4" s="2" t="str">
        <f t="shared" si="2"/>
        <v>-</v>
      </c>
      <c r="S4" s="2" t="str">
        <f t="shared" si="2"/>
        <v>-</v>
      </c>
      <c r="T4" s="2" t="str">
        <f t="shared" si="2"/>
        <v>-</v>
      </c>
      <c r="U4" s="2" t="str">
        <f t="shared" si="2"/>
        <v>-</v>
      </c>
      <c r="V4" s="2" t="str">
        <f t="shared" si="2"/>
        <v>-</v>
      </c>
      <c r="W4" s="2" t="str">
        <f t="shared" si="2"/>
        <v>-</v>
      </c>
    </row>
    <row r="5" spans="1:34" ht="58">
      <c r="C5" s="65" t="s">
        <v>111</v>
      </c>
      <c r="D5">
        <f t="shared" ref="D5:W5" si="3">D1+D2</f>
        <v>0</v>
      </c>
      <c r="E5">
        <f t="shared" si="3"/>
        <v>0</v>
      </c>
      <c r="F5">
        <f t="shared" si="3"/>
        <v>0</v>
      </c>
      <c r="G5">
        <f t="shared" si="3"/>
        <v>0</v>
      </c>
      <c r="H5">
        <f t="shared" si="3"/>
        <v>0</v>
      </c>
      <c r="I5">
        <f t="shared" si="3"/>
        <v>0</v>
      </c>
      <c r="J5">
        <f t="shared" si="3"/>
        <v>0</v>
      </c>
      <c r="K5">
        <f t="shared" si="3"/>
        <v>0</v>
      </c>
      <c r="L5">
        <f t="shared" si="3"/>
        <v>0</v>
      </c>
      <c r="M5">
        <f t="shared" si="3"/>
        <v>0</v>
      </c>
      <c r="N5">
        <f t="shared" si="3"/>
        <v>0</v>
      </c>
      <c r="O5">
        <f t="shared" si="3"/>
        <v>0</v>
      </c>
      <c r="P5">
        <f t="shared" si="3"/>
        <v>0</v>
      </c>
      <c r="Q5">
        <f t="shared" si="3"/>
        <v>0</v>
      </c>
      <c r="R5">
        <f t="shared" si="3"/>
        <v>0</v>
      </c>
      <c r="S5">
        <f t="shared" si="3"/>
        <v>0</v>
      </c>
      <c r="T5">
        <f t="shared" si="3"/>
        <v>0</v>
      </c>
      <c r="U5">
        <f t="shared" si="3"/>
        <v>0</v>
      </c>
      <c r="V5">
        <f t="shared" si="3"/>
        <v>0</v>
      </c>
      <c r="W5">
        <f t="shared" si="3"/>
        <v>0</v>
      </c>
      <c r="Y5" s="66"/>
      <c r="Z5" s="66"/>
    </row>
    <row r="6" spans="1:34" ht="58.5" thickBot="1">
      <c r="A6" s="67" t="s">
        <v>39</v>
      </c>
      <c r="B6" s="68" t="s">
        <v>31</v>
      </c>
      <c r="C6" s="69" t="s">
        <v>40</v>
      </c>
      <c r="D6" s="69" t="str">
        <f>Échantillon!A$13</f>
        <v>E01</v>
      </c>
      <c r="E6" s="69" t="str">
        <f>Échantillon!A14</f>
        <v>E02</v>
      </c>
      <c r="F6" s="69" t="str">
        <f>Échantillon!A15</f>
        <v>E03</v>
      </c>
      <c r="G6" s="69" t="str">
        <f>Échantillon!A16</f>
        <v>E04</v>
      </c>
      <c r="H6" s="69" t="str">
        <f>Échantillon!A17</f>
        <v>E05</v>
      </c>
      <c r="I6" s="69" t="str">
        <f>Échantillon!A18</f>
        <v>E06</v>
      </c>
      <c r="J6" s="69" t="str">
        <f>Échantillon!A19</f>
        <v>E07</v>
      </c>
      <c r="K6" s="69" t="str">
        <f>Échantillon!A20</f>
        <v>E08</v>
      </c>
      <c r="L6" s="69" t="str">
        <f>Échantillon!A21</f>
        <v>E09</v>
      </c>
      <c r="M6" s="69" t="str">
        <f>Échantillon!A22</f>
        <v>E10</v>
      </c>
      <c r="N6" s="69" t="str">
        <f>Échantillon!A23</f>
        <v>E11</v>
      </c>
      <c r="O6" s="69" t="str">
        <f>Échantillon!A24</f>
        <v>E12</v>
      </c>
      <c r="P6" s="69" t="str">
        <f>Échantillon!A25</f>
        <v>E13</v>
      </c>
      <c r="Q6" s="69" t="str">
        <f>Échantillon!A26</f>
        <v>E14</v>
      </c>
      <c r="R6" s="69" t="str">
        <f>Échantillon!A27</f>
        <v>E15</v>
      </c>
      <c r="S6" s="69" t="str">
        <f>Échantillon!A28</f>
        <v>E16</v>
      </c>
      <c r="T6" s="69" t="str">
        <f>Échantillon!A29</f>
        <v>E17</v>
      </c>
      <c r="U6" s="69" t="str">
        <f>Échantillon!A30</f>
        <v>E18</v>
      </c>
      <c r="V6" s="69" t="str">
        <f>Échantillon!A31</f>
        <v>E19</v>
      </c>
      <c r="W6" s="69" t="str">
        <f>Échantillon!A32</f>
        <v>E20</v>
      </c>
      <c r="X6" s="4" t="s">
        <v>43</v>
      </c>
      <c r="Y6" s="69" t="s">
        <v>24</v>
      </c>
      <c r="Z6" s="69"/>
      <c r="AA6" s="70"/>
      <c r="AB6" s="71"/>
      <c r="AC6" s="71"/>
      <c r="AD6" s="71"/>
      <c r="AE6" s="71"/>
      <c r="AF6" s="69"/>
    </row>
    <row r="7" spans="1:34">
      <c r="A7" s="72" t="str">
        <f>Critères!A3</f>
        <v>Eléments graphiques</v>
      </c>
      <c r="B7" s="73" t="str">
        <f>Critères!B3</f>
        <v>1.1</v>
      </c>
      <c r="C7" s="73" t="str">
        <f>Critères!C3</f>
        <v>A</v>
      </c>
      <c r="D7" s="73" t="str">
        <f>'E01'!$F4</f>
        <v>NT</v>
      </c>
      <c r="E7" s="73" t="str">
        <f>'E02'!$F4</f>
        <v>NT</v>
      </c>
      <c r="F7" s="73" t="str">
        <f>'E03'!$F4</f>
        <v>NT</v>
      </c>
      <c r="G7" s="73" t="str">
        <f>'E04'!$F4</f>
        <v>NT</v>
      </c>
      <c r="H7" s="73" t="str">
        <f>'E05'!$F4</f>
        <v>NT</v>
      </c>
      <c r="I7" s="73" t="str">
        <f>'E06'!$F4</f>
        <v>NT</v>
      </c>
      <c r="J7" s="73" t="str">
        <f>'E07'!$F4</f>
        <v>NT</v>
      </c>
      <c r="K7" s="73" t="str">
        <f>'E08'!$F4</f>
        <v>NT</v>
      </c>
      <c r="L7" s="73" t="str">
        <f>'E09'!$F4</f>
        <v>NT</v>
      </c>
      <c r="M7" s="73" t="str">
        <f>'E10'!$F4</f>
        <v>NT</v>
      </c>
      <c r="N7" s="73" t="str">
        <f>'E11'!$F4</f>
        <v>NT</v>
      </c>
      <c r="O7" s="73" t="str">
        <f>'E12'!$F4</f>
        <v>NT</v>
      </c>
      <c r="P7" s="73" t="str">
        <f>'E13'!$F4</f>
        <v>NT</v>
      </c>
      <c r="Q7" s="73" t="str">
        <f>'E14'!$F4</f>
        <v>NT</v>
      </c>
      <c r="R7" s="73" t="str">
        <f>'E15'!$F4</f>
        <v>NT</v>
      </c>
      <c r="S7" s="73" t="str">
        <f>'E16'!$F4</f>
        <v>NT</v>
      </c>
      <c r="T7" s="73" t="str">
        <f>'E17'!$F4</f>
        <v>NT</v>
      </c>
      <c r="U7" s="73" t="str">
        <f>'E18'!$F4</f>
        <v>NT</v>
      </c>
      <c r="V7" s="73" t="str">
        <f>'E19'!$F4</f>
        <v>NT</v>
      </c>
      <c r="W7" s="73" t="str">
        <f>'E20'!$F4</f>
        <v>NT</v>
      </c>
      <c r="X7" s="73"/>
      <c r="Y7" s="74" t="str">
        <f t="shared" ref="Y7" si="4">IF(COUNTIF(D7:W7,"NC")&gt;0,"NC",IF(COUNTIF(D7:W7,"C")&gt;0,"C",IF(COUNTIF(D7:W7,"NA")&gt;0,"NA","NT")))</f>
        <v>NT</v>
      </c>
      <c r="Z7" s="69"/>
      <c r="AA7" s="70"/>
      <c r="AB7" s="71"/>
      <c r="AC7" s="71"/>
      <c r="AD7" s="71"/>
      <c r="AE7" s="71"/>
      <c r="AF7" s="69"/>
      <c r="AG7" s="69"/>
      <c r="AH7" t="s">
        <v>13</v>
      </c>
    </row>
    <row r="8" spans="1:34">
      <c r="A8" s="75" t="str">
        <f>Critères!A4</f>
        <v>Eléments graphiques</v>
      </c>
      <c r="B8" s="69" t="str">
        <f>Critères!B4</f>
        <v>1.2</v>
      </c>
      <c r="C8" s="69" t="str">
        <f>Critères!C4</f>
        <v>A</v>
      </c>
      <c r="D8" s="69" t="str">
        <f>'E01'!$F5</f>
        <v>NT</v>
      </c>
      <c r="E8" s="69" t="str">
        <f>'E02'!$F5</f>
        <v>NT</v>
      </c>
      <c r="F8" s="69" t="str">
        <f>'E03'!$F5</f>
        <v>NT</v>
      </c>
      <c r="G8" s="69" t="str">
        <f>'E04'!$F5</f>
        <v>NT</v>
      </c>
      <c r="H8" s="69" t="str">
        <f>'E05'!$F5</f>
        <v>NT</v>
      </c>
      <c r="I8" s="69" t="str">
        <f>'E06'!$F5</f>
        <v>NT</v>
      </c>
      <c r="J8" s="69" t="str">
        <f>'E07'!$F5</f>
        <v>NT</v>
      </c>
      <c r="K8" s="69" t="str">
        <f>'E08'!$F5</f>
        <v>NT</v>
      </c>
      <c r="L8" s="69" t="str">
        <f>'E09'!$F5</f>
        <v>NT</v>
      </c>
      <c r="M8" s="69" t="str">
        <f>'E10'!$F5</f>
        <v>NT</v>
      </c>
      <c r="N8" s="69" t="str">
        <f>'E11'!$F5</f>
        <v>NT</v>
      </c>
      <c r="O8" s="69" t="str">
        <f>'E12'!$F5</f>
        <v>NT</v>
      </c>
      <c r="P8" s="69" t="str">
        <f>'E13'!$F5</f>
        <v>NT</v>
      </c>
      <c r="Q8" s="69" t="str">
        <f>'E14'!$F5</f>
        <v>NT</v>
      </c>
      <c r="R8" s="69" t="str">
        <f>'E15'!$F5</f>
        <v>NT</v>
      </c>
      <c r="S8" s="69" t="str">
        <f>'E16'!$F5</f>
        <v>NT</v>
      </c>
      <c r="T8" s="69" t="str">
        <f>'E17'!$F5</f>
        <v>NT</v>
      </c>
      <c r="U8" s="69" t="str">
        <f>'E18'!$F5</f>
        <v>NT</v>
      </c>
      <c r="V8" s="69" t="str">
        <f>'E19'!$F5</f>
        <v>NT</v>
      </c>
      <c r="W8" s="69" t="str">
        <f>'E20'!$F5</f>
        <v>NT</v>
      </c>
      <c r="X8" s="69"/>
      <c r="Y8" s="76" t="str">
        <f t="shared" ref="Y8:Y71" si="5">IF(COUNTIF(D8:W8,"NC")&gt;0,"NC",IF(COUNTIF(D8:W8,"C")&gt;0,"C",IF(COUNTIF(D8:W8,"NA")&gt;0,"NA","NT")))</f>
        <v>NT</v>
      </c>
      <c r="Z8" s="69"/>
      <c r="AA8" s="71"/>
      <c r="AB8" s="71"/>
      <c r="AC8" s="71"/>
      <c r="AD8" s="71"/>
      <c r="AE8" s="71"/>
      <c r="AF8" s="69"/>
      <c r="AG8" s="69"/>
      <c r="AH8" t="s">
        <v>14</v>
      </c>
    </row>
    <row r="9" spans="1:34">
      <c r="A9" s="75" t="str">
        <f>Critères!A5</f>
        <v>Eléments graphiques</v>
      </c>
      <c r="B9" s="69" t="str">
        <f>Critères!B5</f>
        <v>1.3</v>
      </c>
      <c r="C9" s="69" t="str">
        <f>Critères!C5</f>
        <v>A</v>
      </c>
      <c r="D9" s="69" t="str">
        <f>'E01'!$F6</f>
        <v>NT</v>
      </c>
      <c r="E9" s="69" t="str">
        <f>'E02'!$F6</f>
        <v>NT</v>
      </c>
      <c r="F9" s="69" t="str">
        <f>'E03'!$F6</f>
        <v>NT</v>
      </c>
      <c r="G9" s="69" t="str">
        <f>'E04'!$F6</f>
        <v>NT</v>
      </c>
      <c r="H9" s="69" t="str">
        <f>'E05'!$F6</f>
        <v>NT</v>
      </c>
      <c r="I9" s="69" t="str">
        <f>'E06'!$F6</f>
        <v>NT</v>
      </c>
      <c r="J9" s="69" t="str">
        <f>'E07'!$F6</f>
        <v>NT</v>
      </c>
      <c r="K9" s="69" t="str">
        <f>'E08'!$F6</f>
        <v>NT</v>
      </c>
      <c r="L9" s="69" t="str">
        <f>'E09'!$F6</f>
        <v>NT</v>
      </c>
      <c r="M9" s="69" t="str">
        <f>'E10'!$F6</f>
        <v>NT</v>
      </c>
      <c r="N9" s="69" t="str">
        <f>'E11'!$F6</f>
        <v>NT</v>
      </c>
      <c r="O9" s="69" t="str">
        <f>'E12'!$F6</f>
        <v>NT</v>
      </c>
      <c r="P9" s="69" t="str">
        <f>'E13'!$F6</f>
        <v>NT</v>
      </c>
      <c r="Q9" s="69" t="str">
        <f>'E14'!$F6</f>
        <v>NT</v>
      </c>
      <c r="R9" s="69" t="str">
        <f>'E15'!$F6</f>
        <v>NT</v>
      </c>
      <c r="S9" s="69" t="str">
        <f>'E16'!$F6</f>
        <v>NT</v>
      </c>
      <c r="T9" s="69" t="str">
        <f>'E17'!$F6</f>
        <v>NT</v>
      </c>
      <c r="U9" s="69" t="str">
        <f>'E18'!$F6</f>
        <v>NT</v>
      </c>
      <c r="V9" s="69" t="str">
        <f>'E19'!$F6</f>
        <v>NT</v>
      </c>
      <c r="W9" s="69" t="str">
        <f>'E20'!$F6</f>
        <v>NT</v>
      </c>
      <c r="X9" s="69"/>
      <c r="Y9" s="76" t="str">
        <f t="shared" si="5"/>
        <v>NT</v>
      </c>
      <c r="Z9" s="69"/>
      <c r="AA9" s="71"/>
      <c r="AB9" s="158" t="s">
        <v>17</v>
      </c>
      <c r="AC9" s="158"/>
      <c r="AD9" s="158"/>
      <c r="AE9" s="158"/>
      <c r="AF9" s="158"/>
      <c r="AG9" s="69"/>
      <c r="AH9" t="s">
        <v>15</v>
      </c>
    </row>
    <row r="10" spans="1:34">
      <c r="A10" s="75" t="str">
        <f>Critères!A6</f>
        <v>Eléments graphiques</v>
      </c>
      <c r="B10" s="69" t="str">
        <f>Critères!B6</f>
        <v>1.4</v>
      </c>
      <c r="C10" s="69" t="str">
        <f>Critères!C6</f>
        <v>A</v>
      </c>
      <c r="D10" s="69" t="str">
        <f>'E01'!$F7</f>
        <v>NT</v>
      </c>
      <c r="E10" s="69" t="str">
        <f>'E02'!$F7</f>
        <v>NT</v>
      </c>
      <c r="F10" s="69" t="str">
        <f>'E03'!$F7</f>
        <v>NT</v>
      </c>
      <c r="G10" s="69" t="str">
        <f>'E04'!$F7</f>
        <v>NT</v>
      </c>
      <c r="H10" s="69" t="str">
        <f>'E05'!$F7</f>
        <v>NT</v>
      </c>
      <c r="I10" s="69" t="str">
        <f>'E06'!$F7</f>
        <v>NT</v>
      </c>
      <c r="J10" s="69" t="str">
        <f>'E07'!$F7</f>
        <v>NT</v>
      </c>
      <c r="K10" s="69" t="str">
        <f>'E08'!$F7</f>
        <v>NT</v>
      </c>
      <c r="L10" s="69" t="str">
        <f>'E09'!$F7</f>
        <v>NT</v>
      </c>
      <c r="M10" s="69" t="str">
        <f>'E10'!$F7</f>
        <v>NT</v>
      </c>
      <c r="N10" s="69" t="str">
        <f>'E11'!$F7</f>
        <v>NT</v>
      </c>
      <c r="O10" s="69" t="str">
        <f>'E12'!$F7</f>
        <v>NT</v>
      </c>
      <c r="P10" s="69" t="str">
        <f>'E13'!$F7</f>
        <v>NT</v>
      </c>
      <c r="Q10" s="69" t="str">
        <f>'E14'!$F7</f>
        <v>NT</v>
      </c>
      <c r="R10" s="69" t="str">
        <f>'E15'!$F7</f>
        <v>NT</v>
      </c>
      <c r="S10" s="69" t="str">
        <f>'E16'!$F7</f>
        <v>NT</v>
      </c>
      <c r="T10" s="69" t="str">
        <f>'E17'!$F7</f>
        <v>NT</v>
      </c>
      <c r="U10" s="69" t="str">
        <f>'E18'!$F7</f>
        <v>NT</v>
      </c>
      <c r="V10" s="69" t="str">
        <f>'E19'!$F7</f>
        <v>NT</v>
      </c>
      <c r="W10" s="69" t="str">
        <f>'E20'!$F7</f>
        <v>NT</v>
      </c>
      <c r="X10" s="69"/>
      <c r="Y10" s="76" t="str">
        <f t="shared" si="5"/>
        <v>NT</v>
      </c>
      <c r="Z10" s="69"/>
      <c r="AA10" s="71"/>
      <c r="AB10" s="77"/>
      <c r="AC10" s="77" t="s">
        <v>14</v>
      </c>
      <c r="AD10" s="77" t="s">
        <v>15</v>
      </c>
      <c r="AE10" s="77" t="s">
        <v>16</v>
      </c>
      <c r="AF10" s="77" t="s">
        <v>18</v>
      </c>
      <c r="AG10" s="69"/>
      <c r="AH10" t="s">
        <v>16</v>
      </c>
    </row>
    <row r="11" spans="1:34">
      <c r="A11" s="75" t="str">
        <f>Critères!A7</f>
        <v>Eléments graphiques</v>
      </c>
      <c r="B11" s="69" t="str">
        <f>Critères!B7</f>
        <v>1.5</v>
      </c>
      <c r="C11" s="69" t="str">
        <f>Critères!C7</f>
        <v>A</v>
      </c>
      <c r="D11" s="69" t="str">
        <f>'E01'!$F8</f>
        <v>NT</v>
      </c>
      <c r="E11" s="69" t="str">
        <f>'E02'!$F8</f>
        <v>NT</v>
      </c>
      <c r="F11" s="69" t="str">
        <f>'E03'!$F8</f>
        <v>NT</v>
      </c>
      <c r="G11" s="69" t="str">
        <f>'E04'!$F8</f>
        <v>NT</v>
      </c>
      <c r="H11" s="69" t="str">
        <f>'E05'!$F8</f>
        <v>NT</v>
      </c>
      <c r="I11" s="69" t="str">
        <f>'E06'!$F8</f>
        <v>NT</v>
      </c>
      <c r="J11" s="69" t="str">
        <f>'E07'!$F8</f>
        <v>NT</v>
      </c>
      <c r="K11" s="69" t="str">
        <f>'E08'!$F8</f>
        <v>NT</v>
      </c>
      <c r="L11" s="69" t="str">
        <f>'E09'!$F8</f>
        <v>NT</v>
      </c>
      <c r="M11" s="69" t="str">
        <f>'E10'!$F8</f>
        <v>NT</v>
      </c>
      <c r="N11" s="69" t="str">
        <f>'E11'!$F8</f>
        <v>NT</v>
      </c>
      <c r="O11" s="69" t="str">
        <f>'E12'!$F8</f>
        <v>NT</v>
      </c>
      <c r="P11" s="69" t="str">
        <f>'E13'!$F8</f>
        <v>NT</v>
      </c>
      <c r="Q11" s="69" t="str">
        <f>'E14'!$F8</f>
        <v>NT</v>
      </c>
      <c r="R11" s="69" t="str">
        <f>'E15'!$F8</f>
        <v>NT</v>
      </c>
      <c r="S11" s="69" t="str">
        <f>'E16'!$F8</f>
        <v>NT</v>
      </c>
      <c r="T11" s="69" t="str">
        <f>'E17'!$F8</f>
        <v>NT</v>
      </c>
      <c r="U11" s="69" t="str">
        <f>'E18'!$F8</f>
        <v>NT</v>
      </c>
      <c r="V11" s="69" t="str">
        <f>'E19'!$F8</f>
        <v>NT</v>
      </c>
      <c r="W11" s="69" t="str">
        <f>'E20'!$F8</f>
        <v>NT</v>
      </c>
      <c r="X11" s="69"/>
      <c r="Y11" s="76" t="str">
        <f t="shared" si="5"/>
        <v>NT</v>
      </c>
      <c r="Z11" s="69"/>
      <c r="AA11" s="71"/>
      <c r="AB11" s="77" t="s">
        <v>4</v>
      </c>
      <c r="AC11" s="78">
        <f>COUNTIFS(Y7:Y114,"C",$C$7:$C$114,"A")</f>
        <v>0</v>
      </c>
      <c r="AD11" s="78">
        <f>COUNTIFS(Y7:Y114,"NC",$C$7:$C$114,"A")</f>
        <v>0</v>
      </c>
      <c r="AE11" s="78">
        <f>COUNTIFS(Y7:Y114,"NA",$C$7:$C$114,"A")</f>
        <v>0</v>
      </c>
      <c r="AF11" s="77">
        <f>BaseDeCalcul!AC11+BaseDeCalcul!AD11</f>
        <v>0</v>
      </c>
      <c r="AG11" s="69"/>
    </row>
    <row r="12" spans="1:34">
      <c r="A12" s="75" t="str">
        <f>Critères!A8</f>
        <v>Eléments graphiques</v>
      </c>
      <c r="B12" s="69" t="str">
        <f>Critères!B8</f>
        <v>1.6</v>
      </c>
      <c r="C12" s="69" t="str">
        <f>Critères!C8</f>
        <v>A</v>
      </c>
      <c r="D12" s="69" t="str">
        <f>'E01'!$F9</f>
        <v>NT</v>
      </c>
      <c r="E12" s="69" t="str">
        <f>'E02'!$F9</f>
        <v>NT</v>
      </c>
      <c r="F12" s="69" t="str">
        <f>'E03'!$F9</f>
        <v>NT</v>
      </c>
      <c r="G12" s="69" t="str">
        <f>'E04'!$F9</f>
        <v>NT</v>
      </c>
      <c r="H12" s="69" t="str">
        <f>'E05'!$F9</f>
        <v>NT</v>
      </c>
      <c r="I12" s="69" t="str">
        <f>'E06'!$F9</f>
        <v>NT</v>
      </c>
      <c r="J12" s="69" t="str">
        <f>'E07'!$F9</f>
        <v>NT</v>
      </c>
      <c r="K12" s="69" t="str">
        <f>'E08'!$F9</f>
        <v>NT</v>
      </c>
      <c r="L12" s="69" t="str">
        <f>'E09'!$F9</f>
        <v>NT</v>
      </c>
      <c r="M12" s="69" t="str">
        <f>'E10'!$F9</f>
        <v>NT</v>
      </c>
      <c r="N12" s="69" t="str">
        <f>'E11'!$F9</f>
        <v>NT</v>
      </c>
      <c r="O12" s="69" t="str">
        <f>'E12'!$F9</f>
        <v>NT</v>
      </c>
      <c r="P12" s="69" t="str">
        <f>'E13'!$F9</f>
        <v>NT</v>
      </c>
      <c r="Q12" s="69" t="str">
        <f>'E14'!$F9</f>
        <v>NT</v>
      </c>
      <c r="R12" s="69" t="str">
        <f>'E15'!$F9</f>
        <v>NT</v>
      </c>
      <c r="S12" s="69" t="str">
        <f>'E16'!$F9</f>
        <v>NT</v>
      </c>
      <c r="T12" s="69" t="str">
        <f>'E17'!$F9</f>
        <v>NT</v>
      </c>
      <c r="U12" s="69" t="str">
        <f>'E18'!$F9</f>
        <v>NT</v>
      </c>
      <c r="V12" s="69" t="str">
        <f>'E19'!$F9</f>
        <v>NT</v>
      </c>
      <c r="W12" s="69" t="str">
        <f>'E20'!$F9</f>
        <v>NT</v>
      </c>
      <c r="X12" s="69"/>
      <c r="Y12" s="76" t="str">
        <f t="shared" si="5"/>
        <v>NT</v>
      </c>
      <c r="Z12" s="69"/>
      <c r="AA12" s="71"/>
      <c r="AB12" s="77" t="s">
        <v>5</v>
      </c>
      <c r="AC12" s="78">
        <f>COUNTIFS(Y7:Y114,"C",$C$7:$C$114,"AA")</f>
        <v>0</v>
      </c>
      <c r="AD12" s="78">
        <f>COUNTIFS(Y7:Y114,"NC",$C$7:$C$114,"AA")</f>
        <v>0</v>
      </c>
      <c r="AE12" s="78">
        <f>COUNTIFS(Y7:Y114,"NA",$C$7:$C$114,"AA")</f>
        <v>0</v>
      </c>
      <c r="AF12" s="77">
        <f>BaseDeCalcul!AC12+BaseDeCalcul!AD12</f>
        <v>0</v>
      </c>
      <c r="AG12" s="69"/>
    </row>
    <row r="13" spans="1:34">
      <c r="A13" s="75" t="str">
        <f>Critères!A9</f>
        <v>Eléments graphiques</v>
      </c>
      <c r="B13" s="69" t="str">
        <f>Critères!B9</f>
        <v>1.7</v>
      </c>
      <c r="C13" s="69" t="str">
        <f>Critères!C9</f>
        <v>A</v>
      </c>
      <c r="D13" s="69" t="str">
        <f>'E01'!$F10</f>
        <v>NT</v>
      </c>
      <c r="E13" s="69" t="str">
        <f>'E02'!$F10</f>
        <v>NT</v>
      </c>
      <c r="F13" s="69" t="str">
        <f>'E03'!$F10</f>
        <v>NT</v>
      </c>
      <c r="G13" s="69" t="str">
        <f>'E04'!$F10</f>
        <v>NT</v>
      </c>
      <c r="H13" s="69" t="str">
        <f>'E05'!$F10</f>
        <v>NT</v>
      </c>
      <c r="I13" s="69" t="str">
        <f>'E06'!$F10</f>
        <v>NT</v>
      </c>
      <c r="J13" s="69" t="str">
        <f>'E07'!$F10</f>
        <v>NT</v>
      </c>
      <c r="K13" s="69" t="str">
        <f>'E08'!$F10</f>
        <v>NT</v>
      </c>
      <c r="L13" s="69" t="str">
        <f>'E09'!$F10</f>
        <v>NT</v>
      </c>
      <c r="M13" s="69" t="str">
        <f>'E10'!$F10</f>
        <v>NT</v>
      </c>
      <c r="N13" s="69" t="str">
        <f>'E11'!$F10</f>
        <v>NT</v>
      </c>
      <c r="O13" s="69" t="str">
        <f>'E12'!$F10</f>
        <v>NT</v>
      </c>
      <c r="P13" s="69" t="str">
        <f>'E13'!$F10</f>
        <v>NT</v>
      </c>
      <c r="Q13" s="69" t="str">
        <f>'E14'!$F10</f>
        <v>NT</v>
      </c>
      <c r="R13" s="69" t="str">
        <f>'E15'!$F10</f>
        <v>NT</v>
      </c>
      <c r="S13" s="69" t="str">
        <f>'E16'!$F10</f>
        <v>NT</v>
      </c>
      <c r="T13" s="69" t="str">
        <f>'E17'!$F10</f>
        <v>NT</v>
      </c>
      <c r="U13" s="69" t="str">
        <f>'E18'!$F10</f>
        <v>NT</v>
      </c>
      <c r="V13" s="69" t="str">
        <f>'E19'!$F10</f>
        <v>NT</v>
      </c>
      <c r="W13" s="69" t="str">
        <f>'E20'!$F10</f>
        <v>NT</v>
      </c>
      <c r="X13" s="69"/>
      <c r="Y13" s="76" t="str">
        <f t="shared" si="5"/>
        <v>NT</v>
      </c>
      <c r="Z13" s="69"/>
      <c r="AA13" s="71"/>
      <c r="AB13" s="79" t="s">
        <v>19</v>
      </c>
      <c r="AC13" s="77">
        <f>SUM(BaseDeCalcul!AC11:AC12)</f>
        <v>0</v>
      </c>
      <c r="AD13" s="77">
        <f>SUM(BaseDeCalcul!AD11:AD12)</f>
        <v>0</v>
      </c>
      <c r="AE13" s="77">
        <f>SUM(BaseDeCalcul!AE11:AE12)</f>
        <v>0</v>
      </c>
      <c r="AF13" s="77">
        <f>SUM(BaseDeCalcul!AC13:AD13)</f>
        <v>0</v>
      </c>
      <c r="AG13" s="69"/>
    </row>
    <row r="14" spans="1:34">
      <c r="A14" s="75" t="str">
        <f>Critères!A10</f>
        <v>Eléments graphiques</v>
      </c>
      <c r="B14" s="69" t="str">
        <f>Critères!B10</f>
        <v>1.8</v>
      </c>
      <c r="C14" s="69" t="str">
        <f>Critères!C10</f>
        <v>AA</v>
      </c>
      <c r="D14" s="69" t="str">
        <f>'E01'!$F11</f>
        <v>NT</v>
      </c>
      <c r="E14" s="69" t="str">
        <f>'E02'!$F11</f>
        <v>NT</v>
      </c>
      <c r="F14" s="69" t="str">
        <f>'E03'!$F11</f>
        <v>NT</v>
      </c>
      <c r="G14" s="69" t="str">
        <f>'E04'!$F11</f>
        <v>NT</v>
      </c>
      <c r="H14" s="69" t="str">
        <f>'E05'!$F11</f>
        <v>NT</v>
      </c>
      <c r="I14" s="69" t="str">
        <f>'E06'!$F11</f>
        <v>NT</v>
      </c>
      <c r="J14" s="69" t="str">
        <f>'E07'!$F11</f>
        <v>NT</v>
      </c>
      <c r="K14" s="69" t="str">
        <f>'E08'!$F11</f>
        <v>NT</v>
      </c>
      <c r="L14" s="69" t="str">
        <f>'E09'!$F11</f>
        <v>NT</v>
      </c>
      <c r="M14" s="69" t="str">
        <f>'E10'!$F11</f>
        <v>NT</v>
      </c>
      <c r="N14" s="69" t="str">
        <f>'E11'!$F11</f>
        <v>NT</v>
      </c>
      <c r="O14" s="69" t="str">
        <f>'E12'!$F11</f>
        <v>NT</v>
      </c>
      <c r="P14" s="69" t="str">
        <f>'E13'!$F11</f>
        <v>NT</v>
      </c>
      <c r="Q14" s="69" t="str">
        <f>'E14'!$F11</f>
        <v>NT</v>
      </c>
      <c r="R14" s="69" t="str">
        <f>'E15'!$F11</f>
        <v>NT</v>
      </c>
      <c r="S14" s="69" t="str">
        <f>'E16'!$F11</f>
        <v>NT</v>
      </c>
      <c r="T14" s="69" t="str">
        <f>'E17'!$F11</f>
        <v>NT</v>
      </c>
      <c r="U14" s="69" t="str">
        <f>'E18'!$F11</f>
        <v>NT</v>
      </c>
      <c r="V14" s="69" t="str">
        <f>'E19'!$F11</f>
        <v>NT</v>
      </c>
      <c r="W14" s="69" t="str">
        <f>'E20'!$F11</f>
        <v>NT</v>
      </c>
      <c r="X14" s="69"/>
      <c r="Y14" s="76" t="str">
        <f t="shared" si="5"/>
        <v>NT</v>
      </c>
      <c r="Z14" s="69"/>
      <c r="AA14" s="71"/>
      <c r="AB14" s="80"/>
      <c r="AC14" s="81"/>
      <c r="AD14" s="81"/>
      <c r="AE14" s="80"/>
      <c r="AF14" s="69"/>
      <c r="AG14" s="69"/>
    </row>
    <row r="15" spans="1:34" ht="15" thickBot="1">
      <c r="A15" s="82" t="str">
        <f>Critères!A11</f>
        <v>Eléments graphiques</v>
      </c>
      <c r="B15" s="83" t="str">
        <f>Critères!B11</f>
        <v>1.9</v>
      </c>
      <c r="C15" s="83" t="str">
        <f>Critères!C11</f>
        <v>AA</v>
      </c>
      <c r="D15" s="83" t="str">
        <f>'E01'!$F12</f>
        <v>NT</v>
      </c>
      <c r="E15" s="83" t="str">
        <f>'E02'!$F12</f>
        <v>NT</v>
      </c>
      <c r="F15" s="83" t="str">
        <f>'E03'!$F12</f>
        <v>NT</v>
      </c>
      <c r="G15" s="83" t="str">
        <f>'E04'!$F12</f>
        <v>NT</v>
      </c>
      <c r="H15" s="83" t="str">
        <f>'E05'!$F12</f>
        <v>NT</v>
      </c>
      <c r="I15" s="83" t="str">
        <f>'E06'!$F12</f>
        <v>NT</v>
      </c>
      <c r="J15" s="83" t="str">
        <f>'E07'!$F12</f>
        <v>NT</v>
      </c>
      <c r="K15" s="83" t="str">
        <f>'E08'!$F12</f>
        <v>NT</v>
      </c>
      <c r="L15" s="83" t="str">
        <f>'E09'!$F12</f>
        <v>NT</v>
      </c>
      <c r="M15" s="83" t="str">
        <f>'E10'!$F12</f>
        <v>NT</v>
      </c>
      <c r="N15" s="83" t="str">
        <f>'E11'!$F12</f>
        <v>NT</v>
      </c>
      <c r="O15" s="83" t="str">
        <f>'E12'!$F12</f>
        <v>NT</v>
      </c>
      <c r="P15" s="83" t="str">
        <f>'E13'!$F12</f>
        <v>NT</v>
      </c>
      <c r="Q15" s="83" t="str">
        <f>'E14'!$F12</f>
        <v>NT</v>
      </c>
      <c r="R15" s="83" t="str">
        <f>'E15'!$F12</f>
        <v>NT</v>
      </c>
      <c r="S15" s="83" t="str">
        <f>'E16'!$F12</f>
        <v>NT</v>
      </c>
      <c r="T15" s="83" t="str">
        <f>'E17'!$F12</f>
        <v>NT</v>
      </c>
      <c r="U15" s="83" t="str">
        <f>'E18'!$F12</f>
        <v>NT</v>
      </c>
      <c r="V15" s="83" t="str">
        <f>'E19'!$F12</f>
        <v>NT</v>
      </c>
      <c r="W15" s="83" t="str">
        <f>'E20'!$F12</f>
        <v>NT</v>
      </c>
      <c r="X15" s="83"/>
      <c r="Y15" s="84" t="str">
        <f t="shared" si="5"/>
        <v>NT</v>
      </c>
      <c r="Z15" s="69"/>
      <c r="AA15" s="71"/>
      <c r="AB15" s="71"/>
      <c r="AC15" s="71"/>
      <c r="AD15" s="71"/>
      <c r="AE15" s="71"/>
      <c r="AF15" s="69"/>
      <c r="AG15" s="69"/>
    </row>
    <row r="16" spans="1:34">
      <c r="A16" s="72" t="str">
        <f>Critères!A12</f>
        <v>Couleurs</v>
      </c>
      <c r="B16" s="73" t="str">
        <f>Critères!B12</f>
        <v>2.1</v>
      </c>
      <c r="C16" s="73" t="str">
        <f>Critères!C12</f>
        <v>A</v>
      </c>
      <c r="D16" s="73" t="str">
        <f>'E01'!$F13</f>
        <v>NT</v>
      </c>
      <c r="E16" s="73" t="str">
        <f>'E02'!$F13</f>
        <v>NT</v>
      </c>
      <c r="F16" s="73" t="str">
        <f>'E03'!$F13</f>
        <v>NT</v>
      </c>
      <c r="G16" s="73" t="str">
        <f>'E04'!$F13</f>
        <v>NT</v>
      </c>
      <c r="H16" s="73" t="str">
        <f>'E05'!$F13</f>
        <v>NT</v>
      </c>
      <c r="I16" s="73" t="str">
        <f>'E06'!$F13</f>
        <v>NT</v>
      </c>
      <c r="J16" s="73" t="str">
        <f>'E07'!$F13</f>
        <v>NT</v>
      </c>
      <c r="K16" s="73" t="str">
        <f>'E08'!$F13</f>
        <v>NT</v>
      </c>
      <c r="L16" s="73" t="str">
        <f>'E09'!$F13</f>
        <v>NT</v>
      </c>
      <c r="M16" s="73" t="str">
        <f>'E10'!$F13</f>
        <v>NT</v>
      </c>
      <c r="N16" s="73" t="str">
        <f>'E11'!$F13</f>
        <v>NT</v>
      </c>
      <c r="O16" s="73" t="str">
        <f>'E12'!$F13</f>
        <v>NT</v>
      </c>
      <c r="P16" s="73" t="str">
        <f>'E13'!$F13</f>
        <v>NT</v>
      </c>
      <c r="Q16" s="73" t="str">
        <f>'E14'!$F13</f>
        <v>NT</v>
      </c>
      <c r="R16" s="73" t="str">
        <f>'E15'!$F13</f>
        <v>NT</v>
      </c>
      <c r="S16" s="73" t="str">
        <f>'E16'!$F13</f>
        <v>NT</v>
      </c>
      <c r="T16" s="73" t="str">
        <f>'E17'!$F13</f>
        <v>NT</v>
      </c>
      <c r="U16" s="73" t="str">
        <f>'E18'!$F13</f>
        <v>NT</v>
      </c>
      <c r="V16" s="73" t="str">
        <f>'E19'!$F13</f>
        <v>NT</v>
      </c>
      <c r="W16" s="73" t="str">
        <f>'E20'!$F13</f>
        <v>NT</v>
      </c>
      <c r="X16" s="73"/>
      <c r="Y16" s="74" t="str">
        <f t="shared" si="5"/>
        <v>NT</v>
      </c>
      <c r="Z16" s="69"/>
      <c r="AA16" s="71"/>
      <c r="AB16" s="69"/>
      <c r="AC16" s="69"/>
      <c r="AD16" s="69"/>
      <c r="AE16" s="71"/>
      <c r="AF16" s="69"/>
      <c r="AG16" s="69"/>
    </row>
    <row r="17" spans="1:38">
      <c r="A17" s="75" t="str">
        <f>Critères!A13</f>
        <v>Couleurs</v>
      </c>
      <c r="B17" s="69" t="str">
        <f>Critères!B13</f>
        <v>2.2</v>
      </c>
      <c r="C17" s="69" t="str">
        <f>Critères!C13</f>
        <v>AA</v>
      </c>
      <c r="D17" s="69" t="str">
        <f>'E01'!$F14</f>
        <v>NT</v>
      </c>
      <c r="E17" s="69" t="str">
        <f>'E02'!$F14</f>
        <v>NT</v>
      </c>
      <c r="F17" s="69" t="str">
        <f>'E03'!$F14</f>
        <v>NT</v>
      </c>
      <c r="G17" s="69" t="str">
        <f>'E04'!$F14</f>
        <v>NT</v>
      </c>
      <c r="H17" s="69" t="str">
        <f>'E05'!$F14</f>
        <v>NT</v>
      </c>
      <c r="I17" s="69" t="str">
        <f>'E06'!$F14</f>
        <v>NT</v>
      </c>
      <c r="J17" s="69" t="str">
        <f>'E07'!$F14</f>
        <v>NT</v>
      </c>
      <c r="K17" s="69" t="str">
        <f>'E08'!$F14</f>
        <v>NT</v>
      </c>
      <c r="L17" s="69" t="str">
        <f>'E09'!$F14</f>
        <v>NT</v>
      </c>
      <c r="M17" s="69" t="str">
        <f>'E10'!$F14</f>
        <v>NT</v>
      </c>
      <c r="N17" s="69" t="str">
        <f>'E11'!$F14</f>
        <v>NT</v>
      </c>
      <c r="O17" s="69" t="str">
        <f>'E12'!$F14</f>
        <v>NT</v>
      </c>
      <c r="P17" s="69" t="str">
        <f>'E13'!$F14</f>
        <v>NT</v>
      </c>
      <c r="Q17" s="69" t="str">
        <f>'E14'!$F14</f>
        <v>NT</v>
      </c>
      <c r="R17" s="69" t="str">
        <f>'E15'!$F14</f>
        <v>NT</v>
      </c>
      <c r="S17" s="69" t="str">
        <f>'E16'!$F14</f>
        <v>NT</v>
      </c>
      <c r="T17" s="69" t="str">
        <f>'E17'!$F14</f>
        <v>NT</v>
      </c>
      <c r="U17" s="69" t="str">
        <f>'E18'!$F14</f>
        <v>NT</v>
      </c>
      <c r="V17" s="69" t="str">
        <f>'E19'!$F14</f>
        <v>NT</v>
      </c>
      <c r="W17" s="69" t="str">
        <f>'E20'!$F14</f>
        <v>NT</v>
      </c>
      <c r="X17" s="69"/>
      <c r="Y17" s="76" t="str">
        <f t="shared" si="5"/>
        <v>NT</v>
      </c>
      <c r="Z17" s="69"/>
      <c r="AA17" s="71"/>
      <c r="AB17" s="69"/>
      <c r="AC17" s="69"/>
      <c r="AD17" s="69"/>
      <c r="AE17" s="71"/>
      <c r="AF17" s="69"/>
      <c r="AG17" s="69"/>
    </row>
    <row r="18" spans="1:38">
      <c r="A18" s="75" t="str">
        <f>Critères!A14</f>
        <v>Couleurs</v>
      </c>
      <c r="B18" s="69" t="str">
        <f>Critères!B14</f>
        <v>2.3</v>
      </c>
      <c r="C18" s="69" t="str">
        <f>Critères!C14</f>
        <v>AA</v>
      </c>
      <c r="D18" s="69" t="str">
        <f>'E01'!$F15</f>
        <v>NT</v>
      </c>
      <c r="E18" s="69" t="str">
        <f>'E02'!$F15</f>
        <v>NT</v>
      </c>
      <c r="F18" s="69" t="str">
        <f>'E03'!$F15</f>
        <v>NT</v>
      </c>
      <c r="G18" s="69" t="str">
        <f>'E04'!$F15</f>
        <v>NT</v>
      </c>
      <c r="H18" s="69" t="str">
        <f>'E05'!$F15</f>
        <v>NT</v>
      </c>
      <c r="I18" s="69" t="str">
        <f>'E06'!$F15</f>
        <v>NT</v>
      </c>
      <c r="J18" s="69" t="str">
        <f>'E07'!$F15</f>
        <v>NT</v>
      </c>
      <c r="K18" s="69" t="str">
        <f>'E08'!$F15</f>
        <v>NT</v>
      </c>
      <c r="L18" s="69" t="str">
        <f>'E09'!$F15</f>
        <v>NT</v>
      </c>
      <c r="M18" s="69" t="str">
        <f>'E10'!$F15</f>
        <v>NT</v>
      </c>
      <c r="N18" s="69" t="str">
        <f>'E11'!$F15</f>
        <v>NT</v>
      </c>
      <c r="O18" s="69" t="str">
        <f>'E12'!$F15</f>
        <v>NT</v>
      </c>
      <c r="P18" s="69" t="str">
        <f>'E13'!$F15</f>
        <v>NT</v>
      </c>
      <c r="Q18" s="69" t="str">
        <f>'E14'!$F15</f>
        <v>NT</v>
      </c>
      <c r="R18" s="69" t="str">
        <f>'E15'!$F15</f>
        <v>NT</v>
      </c>
      <c r="S18" s="69" t="str">
        <f>'E16'!$F15</f>
        <v>NT</v>
      </c>
      <c r="T18" s="69" t="str">
        <f>'E17'!$F15</f>
        <v>NT</v>
      </c>
      <c r="U18" s="69" t="str">
        <f>'E18'!$F15</f>
        <v>NT</v>
      </c>
      <c r="V18" s="69" t="str">
        <f>'E19'!$F15</f>
        <v>NT</v>
      </c>
      <c r="W18" s="69" t="str">
        <f>'E20'!$F15</f>
        <v>NT</v>
      </c>
      <c r="X18" s="69"/>
      <c r="Y18" s="76" t="str">
        <f t="shared" si="5"/>
        <v>NT</v>
      </c>
      <c r="Z18" s="69"/>
      <c r="AA18" s="71"/>
      <c r="AB18" s="69"/>
      <c r="AC18" s="69"/>
      <c r="AD18" s="69"/>
      <c r="AE18" s="71"/>
      <c r="AF18" s="69"/>
      <c r="AG18" s="69"/>
    </row>
    <row r="19" spans="1:38" ht="15" thickBot="1">
      <c r="A19" s="82" t="str">
        <f>Critères!A15</f>
        <v>Couleurs</v>
      </c>
      <c r="B19" s="83" t="str">
        <f>Critères!B15</f>
        <v>2.4</v>
      </c>
      <c r="C19" s="83" t="str">
        <f>Critères!C15</f>
        <v>AA</v>
      </c>
      <c r="D19" s="83" t="str">
        <f>'E01'!$F16</f>
        <v>NT</v>
      </c>
      <c r="E19" s="83" t="str">
        <f>'E02'!$F16</f>
        <v>NT</v>
      </c>
      <c r="F19" s="83" t="str">
        <f>'E03'!$F16</f>
        <v>NT</v>
      </c>
      <c r="G19" s="83" t="str">
        <f>'E04'!$F16</f>
        <v>NT</v>
      </c>
      <c r="H19" s="83" t="str">
        <f>'E05'!$F16</f>
        <v>NT</v>
      </c>
      <c r="I19" s="83" t="str">
        <f>'E06'!$F16</f>
        <v>NT</v>
      </c>
      <c r="J19" s="83" t="str">
        <f>'E07'!$F16</f>
        <v>NT</v>
      </c>
      <c r="K19" s="83" t="str">
        <f>'E08'!$F16</f>
        <v>NT</v>
      </c>
      <c r="L19" s="83" t="str">
        <f>'E09'!$F16</f>
        <v>NT</v>
      </c>
      <c r="M19" s="83" t="str">
        <f>'E10'!$F16</f>
        <v>NT</v>
      </c>
      <c r="N19" s="83" t="str">
        <f>'E11'!$F16</f>
        <v>NT</v>
      </c>
      <c r="O19" s="83" t="str">
        <f>'E12'!$F16</f>
        <v>NT</v>
      </c>
      <c r="P19" s="83" t="str">
        <f>'E13'!$F16</f>
        <v>NT</v>
      </c>
      <c r="Q19" s="83" t="str">
        <f>'E14'!$F16</f>
        <v>NT</v>
      </c>
      <c r="R19" s="83" t="str">
        <f>'E15'!$F16</f>
        <v>NT</v>
      </c>
      <c r="S19" s="83" t="str">
        <f>'E16'!$F16</f>
        <v>NT</v>
      </c>
      <c r="T19" s="83" t="str">
        <f>'E17'!$F16</f>
        <v>NT</v>
      </c>
      <c r="U19" s="83" t="str">
        <f>'E18'!$F16</f>
        <v>NT</v>
      </c>
      <c r="V19" s="83" t="str">
        <f>'E19'!$F16</f>
        <v>NT</v>
      </c>
      <c r="W19" s="83" t="str">
        <f>'E20'!$F16</f>
        <v>NT</v>
      </c>
      <c r="X19" s="83"/>
      <c r="Y19" s="84" t="str">
        <f t="shared" si="5"/>
        <v>NT</v>
      </c>
      <c r="Z19" s="69"/>
      <c r="AA19" s="71"/>
      <c r="AB19" s="158" t="s">
        <v>20</v>
      </c>
      <c r="AC19" s="158"/>
      <c r="AD19" s="158"/>
      <c r="AE19" s="71"/>
      <c r="AF19" s="69"/>
      <c r="AG19" s="69"/>
      <c r="AH19" s="158" t="s">
        <v>283</v>
      </c>
      <c r="AI19" s="158"/>
      <c r="AJ19" s="158"/>
      <c r="AK19" s="158"/>
    </row>
    <row r="20" spans="1:38">
      <c r="A20" s="72" t="str">
        <f>Critères!A16</f>
        <v>Multimédia</v>
      </c>
      <c r="B20" s="73" t="str">
        <f>Critères!B16</f>
        <v>3.1</v>
      </c>
      <c r="C20" s="73" t="str">
        <f>Critères!C16</f>
        <v>A</v>
      </c>
      <c r="D20" s="73" t="str">
        <f>'E01'!$F17</f>
        <v>NT</v>
      </c>
      <c r="E20" s="73" t="str">
        <f>'E02'!$F17</f>
        <v>NT</v>
      </c>
      <c r="F20" s="73" t="str">
        <f>'E03'!$F17</f>
        <v>NT</v>
      </c>
      <c r="G20" s="73" t="str">
        <f>'E04'!$F17</f>
        <v>NT</v>
      </c>
      <c r="H20" s="73" t="str">
        <f>'E05'!$F17</f>
        <v>NT</v>
      </c>
      <c r="I20" s="73" t="str">
        <f>'E06'!$F17</f>
        <v>NT</v>
      </c>
      <c r="J20" s="73" t="str">
        <f>'E07'!$F17</f>
        <v>NT</v>
      </c>
      <c r="K20" s="73" t="str">
        <f>'E08'!$F17</f>
        <v>NT</v>
      </c>
      <c r="L20" s="73" t="str">
        <f>'E09'!$F17</f>
        <v>NT</v>
      </c>
      <c r="M20" s="73" t="str">
        <f>'E10'!$F17</f>
        <v>NT</v>
      </c>
      <c r="N20" s="73" t="str">
        <f>'E11'!$F17</f>
        <v>NT</v>
      </c>
      <c r="O20" s="73" t="str">
        <f>'E12'!$F17</f>
        <v>NT</v>
      </c>
      <c r="P20" s="73" t="str">
        <f>'E13'!$F17</f>
        <v>NT</v>
      </c>
      <c r="Q20" s="73" t="str">
        <f>'E14'!$F17</f>
        <v>NT</v>
      </c>
      <c r="R20" s="73" t="str">
        <f>'E15'!$F17</f>
        <v>NT</v>
      </c>
      <c r="S20" s="73" t="str">
        <f>'E16'!$F17</f>
        <v>NT</v>
      </c>
      <c r="T20" s="73" t="str">
        <f>'E17'!$F17</f>
        <v>NT</v>
      </c>
      <c r="U20" s="73" t="str">
        <f>'E18'!$F17</f>
        <v>NT</v>
      </c>
      <c r="V20" s="73" t="str">
        <f>'E19'!$F17</f>
        <v>NT</v>
      </c>
      <c r="W20" s="73" t="str">
        <f>'E20'!$F17</f>
        <v>NT</v>
      </c>
      <c r="X20" s="73"/>
      <c r="Y20" s="74" t="str">
        <f t="shared" si="5"/>
        <v>NT</v>
      </c>
      <c r="Z20" s="69"/>
      <c r="AA20" s="71"/>
      <c r="AB20" s="77"/>
      <c r="AC20" s="77" t="s">
        <v>14</v>
      </c>
      <c r="AD20" s="77" t="s">
        <v>15</v>
      </c>
      <c r="AE20" s="71"/>
      <c r="AF20" s="69"/>
      <c r="AG20" s="69"/>
      <c r="AH20" s="85"/>
      <c r="AI20" s="77" t="s">
        <v>14</v>
      </c>
      <c r="AJ20" s="77" t="s">
        <v>15</v>
      </c>
      <c r="AK20" s="10" t="s">
        <v>16</v>
      </c>
    </row>
    <row r="21" spans="1:38">
      <c r="A21" s="75" t="str">
        <f>Critères!A17</f>
        <v>Multimédia</v>
      </c>
      <c r="B21" s="69" t="str">
        <f>Critères!B17</f>
        <v>3.2</v>
      </c>
      <c r="C21" s="69" t="str">
        <f>Critères!C17</f>
        <v>A</v>
      </c>
      <c r="D21" s="69" t="str">
        <f>'E01'!$F18</f>
        <v>NT</v>
      </c>
      <c r="E21" s="69" t="str">
        <f>'E02'!$F18</f>
        <v>NT</v>
      </c>
      <c r="F21" s="69" t="str">
        <f>'E03'!$F18</f>
        <v>NT</v>
      </c>
      <c r="G21" s="69" t="str">
        <f>'E04'!$F18</f>
        <v>NT</v>
      </c>
      <c r="H21" s="69" t="str">
        <f>'E05'!$F18</f>
        <v>NT</v>
      </c>
      <c r="I21" s="69" t="str">
        <f>'E06'!$F18</f>
        <v>NT</v>
      </c>
      <c r="J21" s="69" t="str">
        <f>'E07'!$F18</f>
        <v>NT</v>
      </c>
      <c r="K21" s="69" t="str">
        <f>'E08'!$F18</f>
        <v>NT</v>
      </c>
      <c r="L21" s="69" t="str">
        <f>'E09'!$F18</f>
        <v>NT</v>
      </c>
      <c r="M21" s="69" t="str">
        <f>'E10'!$F18</f>
        <v>NT</v>
      </c>
      <c r="N21" s="69" t="str">
        <f>'E11'!$F18</f>
        <v>NT</v>
      </c>
      <c r="O21" s="69" t="str">
        <f>'E12'!$F18</f>
        <v>NT</v>
      </c>
      <c r="P21" s="69" t="str">
        <f>'E13'!$F18</f>
        <v>NT</v>
      </c>
      <c r="Q21" s="69" t="str">
        <f>'E14'!$F18</f>
        <v>NT</v>
      </c>
      <c r="R21" s="69" t="str">
        <f>'E15'!$F18</f>
        <v>NT</v>
      </c>
      <c r="S21" s="69" t="str">
        <f>'E16'!$F18</f>
        <v>NT</v>
      </c>
      <c r="T21" s="69" t="str">
        <f>'E17'!$F18</f>
        <v>NT</v>
      </c>
      <c r="U21" s="69" t="str">
        <f>'E18'!$F18</f>
        <v>NT</v>
      </c>
      <c r="V21" s="69" t="str">
        <f>'E19'!$F18</f>
        <v>NT</v>
      </c>
      <c r="W21" s="69" t="str">
        <f>'E20'!$F18</f>
        <v>NT</v>
      </c>
      <c r="X21" s="69"/>
      <c r="Y21" s="76" t="str">
        <f t="shared" si="5"/>
        <v>NT</v>
      </c>
      <c r="Z21" s="69"/>
      <c r="AA21" s="71"/>
      <c r="AB21" s="77" t="s">
        <v>4</v>
      </c>
      <c r="AC21" s="86" t="str">
        <f>IF(AF11&gt;0,(BaseDeCalcul!AC11)/(BaseDeCalcul!AC11+BaseDeCalcul!AD11),"-")</f>
        <v>-</v>
      </c>
      <c r="AD21" s="86" t="str">
        <f>IF(AF11&gt;0,(BaseDeCalcul!AD11)/BaseDeCalcul!AF11,"-")</f>
        <v>-</v>
      </c>
      <c r="AE21" s="71"/>
      <c r="AF21" s="69"/>
      <c r="AG21" s="69"/>
      <c r="AH21" s="87" t="s">
        <v>274</v>
      </c>
      <c r="AI21" s="78">
        <f>COUNTIFS(Y7:Y15,"C")</f>
        <v>0</v>
      </c>
      <c r="AJ21" s="78">
        <f>COUNTIFS(Y7:Y15,"NC")</f>
        <v>0</v>
      </c>
      <c r="AK21" s="78">
        <f>COUNTIFS(Y7:Y15,"NA")</f>
        <v>0</v>
      </c>
      <c r="AL21" s="88" t="e">
        <f>AI21/(SUM(AI21:AJ21))</f>
        <v>#DIV/0!</v>
      </c>
    </row>
    <row r="22" spans="1:38">
      <c r="A22" s="75" t="str">
        <f>Critères!A18</f>
        <v>Multimédia</v>
      </c>
      <c r="B22" s="69" t="str">
        <f>Critères!B18</f>
        <v>3.3</v>
      </c>
      <c r="C22" s="69" t="str">
        <f>Critères!C18</f>
        <v>A</v>
      </c>
      <c r="D22" s="69" t="str">
        <f>'E01'!$F19</f>
        <v>NT</v>
      </c>
      <c r="E22" s="69" t="str">
        <f>'E02'!$F19</f>
        <v>NT</v>
      </c>
      <c r="F22" s="69" t="str">
        <f>'E03'!$F19</f>
        <v>NT</v>
      </c>
      <c r="G22" s="69" t="str">
        <f>'E04'!$F19</f>
        <v>NT</v>
      </c>
      <c r="H22" s="69" t="str">
        <f>'E05'!$F19</f>
        <v>NT</v>
      </c>
      <c r="I22" s="69" t="str">
        <f>'E06'!$F19</f>
        <v>NT</v>
      </c>
      <c r="J22" s="69" t="str">
        <f>'E07'!$F19</f>
        <v>NT</v>
      </c>
      <c r="K22" s="69" t="str">
        <f>'E08'!$F19</f>
        <v>NT</v>
      </c>
      <c r="L22" s="69" t="str">
        <f>'E09'!$F19</f>
        <v>NT</v>
      </c>
      <c r="M22" s="69" t="str">
        <f>'E10'!$F19</f>
        <v>NT</v>
      </c>
      <c r="N22" s="69" t="str">
        <f>'E11'!$F19</f>
        <v>NT</v>
      </c>
      <c r="O22" s="69" t="str">
        <f>'E12'!$F19</f>
        <v>NT</v>
      </c>
      <c r="P22" s="69" t="str">
        <f>'E13'!$F19</f>
        <v>NT</v>
      </c>
      <c r="Q22" s="69" t="str">
        <f>'E14'!$F19</f>
        <v>NT</v>
      </c>
      <c r="R22" s="69" t="str">
        <f>'E15'!$F19</f>
        <v>NT</v>
      </c>
      <c r="S22" s="69" t="str">
        <f>'E16'!$F19</f>
        <v>NT</v>
      </c>
      <c r="T22" s="69" t="str">
        <f>'E17'!$F19</f>
        <v>NT</v>
      </c>
      <c r="U22" s="69" t="str">
        <f>'E18'!$F19</f>
        <v>NT</v>
      </c>
      <c r="V22" s="69" t="str">
        <f>'E19'!$F19</f>
        <v>NT</v>
      </c>
      <c r="W22" s="69" t="str">
        <f>'E20'!$F19</f>
        <v>NT</v>
      </c>
      <c r="X22" s="69"/>
      <c r="Y22" s="76" t="str">
        <f t="shared" si="5"/>
        <v>NT</v>
      </c>
      <c r="Z22" s="69"/>
      <c r="AA22" s="71"/>
      <c r="AB22" s="77" t="s">
        <v>5</v>
      </c>
      <c r="AC22" s="86" t="str">
        <f>IF(AF12&gt;0,(BaseDeCalcul!AC12)/(BaseDeCalcul!AC12+BaseDeCalcul!AD12),"-")</f>
        <v>-</v>
      </c>
      <c r="AD22" s="86" t="str">
        <f>IF(AF12&gt;0,(BaseDeCalcul!AD12)/BaseDeCalcul!AF12,"-")</f>
        <v>-</v>
      </c>
      <c r="AE22" s="71"/>
      <c r="AF22" s="69"/>
      <c r="AG22" s="69"/>
      <c r="AH22" s="87" t="s">
        <v>32</v>
      </c>
      <c r="AI22" s="78">
        <f>COUNTIFS(Y16:Y19,"C")</f>
        <v>0</v>
      </c>
      <c r="AJ22" s="78">
        <f>COUNTIFS(Y16:Y19,"NC")</f>
        <v>0</v>
      </c>
      <c r="AK22" s="78">
        <f>COUNTIFS(Y16:Y19,"NA")</f>
        <v>0</v>
      </c>
      <c r="AL22" s="88" t="e">
        <f t="shared" ref="AL22:AL35" si="6">AI22/(SUM(AI22:AJ22))</f>
        <v>#DIV/0!</v>
      </c>
    </row>
    <row r="23" spans="1:38">
      <c r="A23" s="75" t="str">
        <f>Critères!A19</f>
        <v>Multimédia</v>
      </c>
      <c r="B23" s="69" t="str">
        <f>Critères!B19</f>
        <v>3.4</v>
      </c>
      <c r="C23" s="69" t="str">
        <f>Critères!C19</f>
        <v>A</v>
      </c>
      <c r="D23" s="69" t="str">
        <f>'E01'!$F20</f>
        <v>NT</v>
      </c>
      <c r="E23" s="69" t="str">
        <f>'E02'!$F20</f>
        <v>NT</v>
      </c>
      <c r="F23" s="69" t="str">
        <f>'E03'!$F20</f>
        <v>NT</v>
      </c>
      <c r="G23" s="69" t="str">
        <f>'E04'!$F20</f>
        <v>NT</v>
      </c>
      <c r="H23" s="69" t="str">
        <f>'E05'!$F20</f>
        <v>NT</v>
      </c>
      <c r="I23" s="69" t="str">
        <f>'E06'!$F20</f>
        <v>NT</v>
      </c>
      <c r="J23" s="69" t="str">
        <f>'E07'!$F20</f>
        <v>NT</v>
      </c>
      <c r="K23" s="69" t="str">
        <f>'E08'!$F20</f>
        <v>NT</v>
      </c>
      <c r="L23" s="69" t="str">
        <f>'E09'!$F20</f>
        <v>NT</v>
      </c>
      <c r="M23" s="69" t="str">
        <f>'E10'!$F20</f>
        <v>NT</v>
      </c>
      <c r="N23" s="69" t="str">
        <f>'E11'!$F20</f>
        <v>NT</v>
      </c>
      <c r="O23" s="69" t="str">
        <f>'E12'!$F20</f>
        <v>NT</v>
      </c>
      <c r="P23" s="69" t="str">
        <f>'E13'!$F20</f>
        <v>NT</v>
      </c>
      <c r="Q23" s="69" t="str">
        <f>'E14'!$F20</f>
        <v>NT</v>
      </c>
      <c r="R23" s="69" t="str">
        <f>'E15'!$F20</f>
        <v>NT</v>
      </c>
      <c r="S23" s="69" t="str">
        <f>'E16'!$F20</f>
        <v>NT</v>
      </c>
      <c r="T23" s="69" t="str">
        <f>'E17'!$F20</f>
        <v>NT</v>
      </c>
      <c r="U23" s="69" t="str">
        <f>'E18'!$F20</f>
        <v>NT</v>
      </c>
      <c r="V23" s="69" t="str">
        <f>'E19'!$F20</f>
        <v>NT</v>
      </c>
      <c r="W23" s="69" t="str">
        <f>'E20'!$F20</f>
        <v>NT</v>
      </c>
      <c r="X23" s="69"/>
      <c r="Y23" s="76" t="str">
        <f t="shared" si="5"/>
        <v>NT</v>
      </c>
      <c r="Z23" s="69"/>
      <c r="AA23" s="71"/>
      <c r="AB23" s="69"/>
      <c r="AC23" s="69"/>
      <c r="AD23" s="69"/>
      <c r="AE23" s="71"/>
      <c r="AF23" s="69"/>
      <c r="AG23" s="69"/>
      <c r="AH23" s="87" t="s">
        <v>33</v>
      </c>
      <c r="AI23" s="78">
        <f>COUNTIFS(Y20:Y37,"C")</f>
        <v>0</v>
      </c>
      <c r="AJ23" s="78">
        <f>COUNTIFS(Y20:Y37,"NC")</f>
        <v>0</v>
      </c>
      <c r="AK23" s="78">
        <f>COUNTIFS(Y20:Y37,"NA")</f>
        <v>0</v>
      </c>
      <c r="AL23" s="88" t="e">
        <f t="shared" si="6"/>
        <v>#DIV/0!</v>
      </c>
    </row>
    <row r="24" spans="1:38">
      <c r="A24" s="75" t="str">
        <f>Critères!A20</f>
        <v>Multimédia</v>
      </c>
      <c r="B24" s="69" t="str">
        <f>Critères!B20</f>
        <v>3.5</v>
      </c>
      <c r="C24" s="69" t="str">
        <f>Critères!C20</f>
        <v>A</v>
      </c>
      <c r="D24" s="69" t="str">
        <f>'E01'!$F21</f>
        <v>NT</v>
      </c>
      <c r="E24" s="69" t="str">
        <f>'E02'!$F21</f>
        <v>NT</v>
      </c>
      <c r="F24" s="69" t="str">
        <f>'E03'!$F21</f>
        <v>NT</v>
      </c>
      <c r="G24" s="69" t="str">
        <f>'E04'!$F21</f>
        <v>NT</v>
      </c>
      <c r="H24" s="69" t="str">
        <f>'E05'!$F21</f>
        <v>NT</v>
      </c>
      <c r="I24" s="69" t="str">
        <f>'E06'!$F21</f>
        <v>NT</v>
      </c>
      <c r="J24" s="69" t="str">
        <f>'E07'!$F21</f>
        <v>NT</v>
      </c>
      <c r="K24" s="69" t="str">
        <f>'E08'!$F21</f>
        <v>NT</v>
      </c>
      <c r="L24" s="69" t="str">
        <f>'E09'!$F21</f>
        <v>NT</v>
      </c>
      <c r="M24" s="69" t="str">
        <f>'E10'!$F21</f>
        <v>NT</v>
      </c>
      <c r="N24" s="69" t="str">
        <f>'E11'!$F21</f>
        <v>NT</v>
      </c>
      <c r="O24" s="69" t="str">
        <f>'E12'!$F21</f>
        <v>NT</v>
      </c>
      <c r="P24" s="69" t="str">
        <f>'E13'!$F21</f>
        <v>NT</v>
      </c>
      <c r="Q24" s="69" t="str">
        <f>'E14'!$F21</f>
        <v>NT</v>
      </c>
      <c r="R24" s="69" t="str">
        <f>'E15'!$F21</f>
        <v>NT</v>
      </c>
      <c r="S24" s="69" t="str">
        <f>'E16'!$F21</f>
        <v>NT</v>
      </c>
      <c r="T24" s="69" t="str">
        <f>'E17'!$F21</f>
        <v>NT</v>
      </c>
      <c r="U24" s="69" t="str">
        <f>'E18'!$F21</f>
        <v>NT</v>
      </c>
      <c r="V24" s="69" t="str">
        <f>'E19'!$F21</f>
        <v>NT</v>
      </c>
      <c r="W24" s="69" t="str">
        <f>'E20'!$F21</f>
        <v>NT</v>
      </c>
      <c r="X24" s="69"/>
      <c r="Y24" s="76" t="str">
        <f t="shared" si="5"/>
        <v>NT</v>
      </c>
      <c r="Z24" s="69"/>
      <c r="AA24" s="71"/>
      <c r="AB24" s="69"/>
      <c r="AC24" s="69"/>
      <c r="AD24" s="69"/>
      <c r="AE24" s="71"/>
      <c r="AF24" s="69"/>
      <c r="AG24" s="69"/>
      <c r="AH24" s="87" t="s">
        <v>275</v>
      </c>
      <c r="AI24" s="78">
        <f>COUNTIFS(Y38:Y42,"C")</f>
        <v>0</v>
      </c>
      <c r="AJ24" s="78">
        <f>COUNTIFS(Y38:Y42,"NC")</f>
        <v>0</v>
      </c>
      <c r="AK24" s="78">
        <f>COUNTIFS(Y38:Y42,"NA")</f>
        <v>0</v>
      </c>
      <c r="AL24" s="88" t="e">
        <f t="shared" si="6"/>
        <v>#DIV/0!</v>
      </c>
    </row>
    <row r="25" spans="1:38">
      <c r="A25" s="75" t="str">
        <f>Critères!A21</f>
        <v>Multimédia</v>
      </c>
      <c r="B25" s="69" t="str">
        <f>Critères!B21</f>
        <v>3.6</v>
      </c>
      <c r="C25" s="69" t="str">
        <f>Critères!C21</f>
        <v>A</v>
      </c>
      <c r="D25" s="69" t="str">
        <f>'E01'!$F22</f>
        <v>NT</v>
      </c>
      <c r="E25" s="69" t="str">
        <f>'E02'!$F22</f>
        <v>NT</v>
      </c>
      <c r="F25" s="69" t="str">
        <f>'E03'!$F22</f>
        <v>NT</v>
      </c>
      <c r="G25" s="69" t="str">
        <f>'E04'!$F22</f>
        <v>NT</v>
      </c>
      <c r="H25" s="69" t="str">
        <f>'E05'!$F22</f>
        <v>NT</v>
      </c>
      <c r="I25" s="69" t="str">
        <f>'E06'!$F22</f>
        <v>NT</v>
      </c>
      <c r="J25" s="69" t="str">
        <f>'E07'!$F22</f>
        <v>NT</v>
      </c>
      <c r="K25" s="69" t="str">
        <f>'E08'!$F22</f>
        <v>NT</v>
      </c>
      <c r="L25" s="69" t="str">
        <f>'E09'!$F22</f>
        <v>NT</v>
      </c>
      <c r="M25" s="69" t="str">
        <f>'E10'!$F22</f>
        <v>NT</v>
      </c>
      <c r="N25" s="69" t="str">
        <f>'E11'!$F22</f>
        <v>NT</v>
      </c>
      <c r="O25" s="69" t="str">
        <f>'E12'!$F22</f>
        <v>NT</v>
      </c>
      <c r="P25" s="69" t="str">
        <f>'E13'!$F22</f>
        <v>NT</v>
      </c>
      <c r="Q25" s="69" t="str">
        <f>'E14'!$F22</f>
        <v>NT</v>
      </c>
      <c r="R25" s="69" t="str">
        <f>'E15'!$F22</f>
        <v>NT</v>
      </c>
      <c r="S25" s="69" t="str">
        <f>'E16'!$F22</f>
        <v>NT</v>
      </c>
      <c r="T25" s="69" t="str">
        <f>'E17'!$F22</f>
        <v>NT</v>
      </c>
      <c r="U25" s="69" t="str">
        <f>'E18'!$F22</f>
        <v>NT</v>
      </c>
      <c r="V25" s="69" t="str">
        <f>'E19'!$F22</f>
        <v>NT</v>
      </c>
      <c r="W25" s="69" t="str">
        <f>'E20'!$F22</f>
        <v>NT</v>
      </c>
      <c r="X25" s="69"/>
      <c r="Y25" s="76" t="str">
        <f t="shared" si="5"/>
        <v>NT</v>
      </c>
      <c r="Z25" s="69"/>
      <c r="AA25" s="71"/>
      <c r="AB25" s="158" t="s">
        <v>112</v>
      </c>
      <c r="AC25" s="158"/>
      <c r="AD25" s="158"/>
      <c r="AE25" s="71"/>
      <c r="AF25" s="69"/>
      <c r="AG25" s="69"/>
      <c r="AH25" s="87" t="s">
        <v>276</v>
      </c>
      <c r="AI25" s="78">
        <f>COUNTIFS(Y43:Y47,"C")</f>
        <v>0</v>
      </c>
      <c r="AJ25" s="78">
        <f>COUNTIFS(Y43:Y47,"NC")</f>
        <v>0</v>
      </c>
      <c r="AK25" s="78">
        <f>COUNTIFS(Y43:Y47,"NA")</f>
        <v>0</v>
      </c>
      <c r="AL25" s="88" t="e">
        <f t="shared" si="6"/>
        <v>#DIV/0!</v>
      </c>
    </row>
    <row r="26" spans="1:38">
      <c r="A26" s="75" t="str">
        <f>Critères!A22</f>
        <v>Multimédia</v>
      </c>
      <c r="B26" s="69" t="str">
        <f>Critères!B22</f>
        <v>3.7</v>
      </c>
      <c r="C26" s="69" t="str">
        <f>Critères!C22</f>
        <v>A</v>
      </c>
      <c r="D26" s="69" t="str">
        <f>'E01'!$F23</f>
        <v>NT</v>
      </c>
      <c r="E26" s="69" t="str">
        <f>'E02'!$F23</f>
        <v>NT</v>
      </c>
      <c r="F26" s="69" t="str">
        <f>'E03'!$F23</f>
        <v>NT</v>
      </c>
      <c r="G26" s="69" t="str">
        <f>'E04'!$F23</f>
        <v>NT</v>
      </c>
      <c r="H26" s="69" t="str">
        <f>'E05'!$F23</f>
        <v>NT</v>
      </c>
      <c r="I26" s="69" t="str">
        <f>'E06'!$F23</f>
        <v>NT</v>
      </c>
      <c r="J26" s="69" t="str">
        <f>'E07'!$F23</f>
        <v>NT</v>
      </c>
      <c r="K26" s="69" t="str">
        <f>'E08'!$F23</f>
        <v>NT</v>
      </c>
      <c r="L26" s="69" t="str">
        <f>'E09'!$F23</f>
        <v>NT</v>
      </c>
      <c r="M26" s="69" t="str">
        <f>'E10'!$F23</f>
        <v>NT</v>
      </c>
      <c r="N26" s="69" t="str">
        <f>'E11'!$F23</f>
        <v>NT</v>
      </c>
      <c r="O26" s="69" t="str">
        <f>'E12'!$F23</f>
        <v>NT</v>
      </c>
      <c r="P26" s="69" t="str">
        <f>'E13'!$F23</f>
        <v>NT</v>
      </c>
      <c r="Q26" s="69" t="str">
        <f>'E14'!$F23</f>
        <v>NT</v>
      </c>
      <c r="R26" s="69" t="str">
        <f>'E15'!$F23</f>
        <v>NT</v>
      </c>
      <c r="S26" s="69" t="str">
        <f>'E16'!$F23</f>
        <v>NT</v>
      </c>
      <c r="T26" s="69" t="str">
        <f>'E17'!$F23</f>
        <v>NT</v>
      </c>
      <c r="U26" s="69" t="str">
        <f>'E18'!$F23</f>
        <v>NT</v>
      </c>
      <c r="V26" s="69" t="str">
        <f>'E19'!$F23</f>
        <v>NT</v>
      </c>
      <c r="W26" s="69" t="str">
        <f>'E20'!$F23</f>
        <v>NT</v>
      </c>
      <c r="X26" s="69"/>
      <c r="Y26" s="76" t="str">
        <f t="shared" si="5"/>
        <v>NT</v>
      </c>
      <c r="Z26" s="69"/>
      <c r="AA26" s="71"/>
      <c r="AB26" s="77"/>
      <c r="AC26" s="77" t="s">
        <v>14</v>
      </c>
      <c r="AD26" s="77" t="s">
        <v>15</v>
      </c>
      <c r="AE26" s="71"/>
      <c r="AF26" s="69"/>
      <c r="AG26" s="69"/>
      <c r="AH26" s="87" t="s">
        <v>277</v>
      </c>
      <c r="AI26" s="78">
        <f>COUNTIFS(Y48:Y49,"C")</f>
        <v>0</v>
      </c>
      <c r="AJ26" s="78">
        <f>COUNTIFS(Y48:Y49,"NC")</f>
        <v>0</v>
      </c>
      <c r="AK26" s="78">
        <f>COUNTIFS(Y48:Y49,"NA")</f>
        <v>0</v>
      </c>
      <c r="AL26" s="88" t="e">
        <f t="shared" si="6"/>
        <v>#DIV/0!</v>
      </c>
    </row>
    <row r="27" spans="1:38">
      <c r="A27" s="75" t="str">
        <f>Critères!A23</f>
        <v>Multimédia</v>
      </c>
      <c r="B27" s="69" t="str">
        <f>Critères!B23</f>
        <v>3.8</v>
      </c>
      <c r="C27" s="69" t="str">
        <f>Critères!C23</f>
        <v>A</v>
      </c>
      <c r="D27" s="69" t="str">
        <f>'E01'!$F24</f>
        <v>NT</v>
      </c>
      <c r="E27" s="69" t="str">
        <f>'E02'!$F24</f>
        <v>NT</v>
      </c>
      <c r="F27" s="69" t="str">
        <f>'E03'!$F24</f>
        <v>NT</v>
      </c>
      <c r="G27" s="69" t="str">
        <f>'E04'!$F24</f>
        <v>NT</v>
      </c>
      <c r="H27" s="69" t="str">
        <f>'E05'!$F24</f>
        <v>NT</v>
      </c>
      <c r="I27" s="69" t="str">
        <f>'E06'!$F24</f>
        <v>NT</v>
      </c>
      <c r="J27" s="69" t="str">
        <f>'E07'!$F24</f>
        <v>NT</v>
      </c>
      <c r="K27" s="69" t="str">
        <f>'E08'!$F24</f>
        <v>NT</v>
      </c>
      <c r="L27" s="69" t="str">
        <f>'E09'!$F24</f>
        <v>NT</v>
      </c>
      <c r="M27" s="69" t="str">
        <f>'E10'!$F24</f>
        <v>NT</v>
      </c>
      <c r="N27" s="69" t="str">
        <f>'E11'!$F24</f>
        <v>NT</v>
      </c>
      <c r="O27" s="69" t="str">
        <f>'E12'!$F24</f>
        <v>NT</v>
      </c>
      <c r="P27" s="69" t="str">
        <f>'E13'!$F24</f>
        <v>NT</v>
      </c>
      <c r="Q27" s="69" t="str">
        <f>'E14'!$F24</f>
        <v>NT</v>
      </c>
      <c r="R27" s="69" t="str">
        <f>'E15'!$F24</f>
        <v>NT</v>
      </c>
      <c r="S27" s="69" t="str">
        <f>'E16'!$F24</f>
        <v>NT</v>
      </c>
      <c r="T27" s="69" t="str">
        <f>'E17'!$F24</f>
        <v>NT</v>
      </c>
      <c r="U27" s="69" t="str">
        <f>'E18'!$F24</f>
        <v>NT</v>
      </c>
      <c r="V27" s="69" t="str">
        <f>'E19'!$F24</f>
        <v>NT</v>
      </c>
      <c r="W27" s="69" t="str">
        <f>'E20'!$F24</f>
        <v>NT</v>
      </c>
      <c r="X27" s="69"/>
      <c r="Y27" s="76" t="str">
        <f t="shared" si="5"/>
        <v>NT</v>
      </c>
      <c r="Z27" s="69"/>
      <c r="AA27" s="71"/>
      <c r="AB27" s="77" t="s">
        <v>21</v>
      </c>
      <c r="AC27" s="86" t="str">
        <f>BaseDeCalcul!AC21</f>
        <v>-</v>
      </c>
      <c r="AD27" s="86" t="str">
        <f>BaseDeCalcul!AD21</f>
        <v>-</v>
      </c>
      <c r="AE27" s="71"/>
      <c r="AF27" s="69"/>
      <c r="AG27" s="69"/>
      <c r="AH27" s="87" t="s">
        <v>278</v>
      </c>
      <c r="AI27" s="78">
        <f>COUNTIFS(Y50:Y51,"C")</f>
        <v>0</v>
      </c>
      <c r="AJ27" s="78">
        <f>COUNTIFS(Y50:Y51,"NC")</f>
        <v>0</v>
      </c>
      <c r="AK27" s="78">
        <f>COUNTIFS(Y50:Y51,"NA")</f>
        <v>0</v>
      </c>
      <c r="AL27" s="88" t="e">
        <f t="shared" si="6"/>
        <v>#DIV/0!</v>
      </c>
    </row>
    <row r="28" spans="1:38">
      <c r="A28" s="75" t="str">
        <f>Critères!A24</f>
        <v>Multimédia</v>
      </c>
      <c r="B28" s="69" t="str">
        <f>Critères!B24</f>
        <v>3.9</v>
      </c>
      <c r="C28" s="69" t="str">
        <f>Critères!C24</f>
        <v>AA</v>
      </c>
      <c r="D28" s="69" t="str">
        <f>'E01'!$F25</f>
        <v>NT</v>
      </c>
      <c r="E28" s="69" t="str">
        <f>'E02'!$F25</f>
        <v>NT</v>
      </c>
      <c r="F28" s="69" t="str">
        <f>'E03'!$F25</f>
        <v>NT</v>
      </c>
      <c r="G28" s="69" t="str">
        <f>'E04'!$F25</f>
        <v>NT</v>
      </c>
      <c r="H28" s="69" t="str">
        <f>'E05'!$F25</f>
        <v>NT</v>
      </c>
      <c r="I28" s="69" t="str">
        <f>'E06'!$F25</f>
        <v>NT</v>
      </c>
      <c r="J28" s="69" t="str">
        <f>'E07'!$F25</f>
        <v>NT</v>
      </c>
      <c r="K28" s="69" t="str">
        <f>'E08'!$F25</f>
        <v>NT</v>
      </c>
      <c r="L28" s="69" t="str">
        <f>'E09'!$F25</f>
        <v>NT</v>
      </c>
      <c r="M28" s="69" t="str">
        <f>'E10'!$F25</f>
        <v>NT</v>
      </c>
      <c r="N28" s="69" t="str">
        <f>'E11'!$F25</f>
        <v>NT</v>
      </c>
      <c r="O28" s="69" t="str">
        <f>'E12'!$F25</f>
        <v>NT</v>
      </c>
      <c r="P28" s="69" t="str">
        <f>'E13'!$F25</f>
        <v>NT</v>
      </c>
      <c r="Q28" s="69" t="str">
        <f>'E14'!$F25</f>
        <v>NT</v>
      </c>
      <c r="R28" s="69" t="str">
        <f>'E15'!$F25</f>
        <v>NT</v>
      </c>
      <c r="S28" s="69" t="str">
        <f>'E16'!$F25</f>
        <v>NT</v>
      </c>
      <c r="T28" s="69" t="str">
        <f>'E17'!$F25</f>
        <v>NT</v>
      </c>
      <c r="U28" s="69" t="str">
        <f>'E18'!$F25</f>
        <v>NT</v>
      </c>
      <c r="V28" s="69" t="str">
        <f>'E19'!$F25</f>
        <v>NT</v>
      </c>
      <c r="W28" s="69" t="str">
        <f>'E20'!$F25</f>
        <v>NT</v>
      </c>
      <c r="X28" s="69"/>
      <c r="Y28" s="76" t="str">
        <f t="shared" si="5"/>
        <v>NT</v>
      </c>
      <c r="Z28" s="69"/>
      <c r="AA28" s="71"/>
      <c r="AB28" s="77" t="s">
        <v>22</v>
      </c>
      <c r="AC28" s="86" t="str">
        <f>IF(AF11&gt;0,((BaseDeCalcul!AC12+BaseDeCalcul!AC11))/(BaseDeCalcul!AF11+BaseDeCalcul!AF12),"-")</f>
        <v>-</v>
      </c>
      <c r="AD28" s="86" t="str">
        <f>IF(AF11&gt;0,((BaseDeCalcul!AD11+BaseDeCalcul!AD12))/(BaseDeCalcul!AF11+BaseDeCalcul!AF12),"-")</f>
        <v>-</v>
      </c>
      <c r="AE28" s="71"/>
      <c r="AF28" s="69"/>
      <c r="AG28" s="69"/>
      <c r="AH28" s="87" t="s">
        <v>279</v>
      </c>
      <c r="AI28" s="78">
        <f>COUNTIFS(Y52:Y58,"C")</f>
        <v>0</v>
      </c>
      <c r="AJ28" s="78">
        <f>COUNTIFS(Y52:Y58,"NC")</f>
        <v>0</v>
      </c>
      <c r="AK28" s="78">
        <f>COUNTIFS(Y52:Y58,"NA")</f>
        <v>0</v>
      </c>
      <c r="AL28" s="88" t="e">
        <f t="shared" si="6"/>
        <v>#DIV/0!</v>
      </c>
    </row>
    <row r="29" spans="1:38">
      <c r="A29" s="75" t="str">
        <f>Critères!A25</f>
        <v>Multimédia</v>
      </c>
      <c r="B29" s="69" t="str">
        <f>Critères!B25</f>
        <v>3.10</v>
      </c>
      <c r="C29" s="69" t="str">
        <f>Critères!C25</f>
        <v>AA</v>
      </c>
      <c r="D29" s="69" t="str">
        <f>'E01'!$F26</f>
        <v>NT</v>
      </c>
      <c r="E29" s="69" t="str">
        <f>'E02'!$F26</f>
        <v>NT</v>
      </c>
      <c r="F29" s="69" t="str">
        <f>'E03'!$F26</f>
        <v>NT</v>
      </c>
      <c r="G29" s="69" t="str">
        <f>'E04'!$F26</f>
        <v>NT</v>
      </c>
      <c r="H29" s="69" t="str">
        <f>'E05'!$F26</f>
        <v>NT</v>
      </c>
      <c r="I29" s="69" t="str">
        <f>'E06'!$F26</f>
        <v>NT</v>
      </c>
      <c r="J29" s="69" t="str">
        <f>'E07'!$F26</f>
        <v>NT</v>
      </c>
      <c r="K29" s="69" t="str">
        <f>'E08'!$F26</f>
        <v>NT</v>
      </c>
      <c r="L29" s="69" t="str">
        <f>'E09'!$F26</f>
        <v>NT</v>
      </c>
      <c r="M29" s="69" t="str">
        <f>'E10'!$F26</f>
        <v>NT</v>
      </c>
      <c r="N29" s="69" t="str">
        <f>'E11'!$F26</f>
        <v>NT</v>
      </c>
      <c r="O29" s="69" t="str">
        <f>'E12'!$F26</f>
        <v>NT</v>
      </c>
      <c r="P29" s="69" t="str">
        <f>'E13'!$F26</f>
        <v>NT</v>
      </c>
      <c r="Q29" s="69" t="str">
        <f>'E14'!$F26</f>
        <v>NT</v>
      </c>
      <c r="R29" s="69" t="str">
        <f>'E15'!$F26</f>
        <v>NT</v>
      </c>
      <c r="S29" s="69" t="str">
        <f>'E16'!$F26</f>
        <v>NT</v>
      </c>
      <c r="T29" s="69" t="str">
        <f>'E17'!$F26</f>
        <v>NT</v>
      </c>
      <c r="U29" s="69" t="str">
        <f>'E18'!$F26</f>
        <v>NT</v>
      </c>
      <c r="V29" s="69" t="str">
        <f>'E19'!$F26</f>
        <v>NT</v>
      </c>
      <c r="W29" s="69" t="str">
        <f>'E20'!$F26</f>
        <v>NT</v>
      </c>
      <c r="X29" s="69"/>
      <c r="Y29" s="76" t="str">
        <f t="shared" si="5"/>
        <v>NT</v>
      </c>
      <c r="Z29" s="69"/>
      <c r="AA29" s="71"/>
      <c r="AB29" s="71"/>
      <c r="AC29" s="71"/>
      <c r="AD29" s="71"/>
      <c r="AE29" s="71"/>
      <c r="AF29" s="69"/>
      <c r="AG29" s="69"/>
      <c r="AH29" s="87" t="s">
        <v>36</v>
      </c>
      <c r="AI29" s="78">
        <f>COUNTIFS(Y59:Y70,"C")</f>
        <v>0</v>
      </c>
      <c r="AJ29" s="78">
        <f>COUNTIFS(Y59:Y70,"NC")</f>
        <v>0</v>
      </c>
      <c r="AK29" s="78">
        <f>COUNTIFS(Y59:Y70,"NA")</f>
        <v>0</v>
      </c>
      <c r="AL29" s="88" t="e">
        <f t="shared" si="6"/>
        <v>#DIV/0!</v>
      </c>
    </row>
    <row r="30" spans="1:38">
      <c r="A30" s="75" t="str">
        <f>Critères!A26</f>
        <v>Multimédia</v>
      </c>
      <c r="B30" s="69" t="str">
        <f>Critères!B26</f>
        <v>3.11</v>
      </c>
      <c r="C30" s="69" t="str">
        <f>Critères!C26</f>
        <v>A</v>
      </c>
      <c r="D30" s="69" t="str">
        <f>'E01'!$F27</f>
        <v>NT</v>
      </c>
      <c r="E30" s="69" t="str">
        <f>'E02'!$F27</f>
        <v>NT</v>
      </c>
      <c r="F30" s="69" t="str">
        <f>'E03'!$F27</f>
        <v>NT</v>
      </c>
      <c r="G30" s="69" t="str">
        <f>'E04'!$F27</f>
        <v>NT</v>
      </c>
      <c r="H30" s="69" t="str">
        <f>'E05'!$F27</f>
        <v>NT</v>
      </c>
      <c r="I30" s="69" t="str">
        <f>'E06'!$F27</f>
        <v>NT</v>
      </c>
      <c r="J30" s="69" t="str">
        <f>'E07'!$F27</f>
        <v>NT</v>
      </c>
      <c r="K30" s="69" t="str">
        <f>'E08'!$F27</f>
        <v>NT</v>
      </c>
      <c r="L30" s="69" t="str">
        <f>'E09'!$F27</f>
        <v>NT</v>
      </c>
      <c r="M30" s="69" t="str">
        <f>'E10'!$F27</f>
        <v>NT</v>
      </c>
      <c r="N30" s="69" t="str">
        <f>'E11'!$F27</f>
        <v>NT</v>
      </c>
      <c r="O30" s="69" t="str">
        <f>'E12'!$F27</f>
        <v>NT</v>
      </c>
      <c r="P30" s="69" t="str">
        <f>'E13'!$F27</f>
        <v>NT</v>
      </c>
      <c r="Q30" s="69" t="str">
        <f>'E14'!$F27</f>
        <v>NT</v>
      </c>
      <c r="R30" s="69" t="str">
        <f>'E15'!$F27</f>
        <v>NT</v>
      </c>
      <c r="S30" s="69" t="str">
        <f>'E16'!$F27</f>
        <v>NT</v>
      </c>
      <c r="T30" s="69" t="str">
        <f>'E17'!$F27</f>
        <v>NT</v>
      </c>
      <c r="U30" s="69" t="str">
        <f>'E18'!$F27</f>
        <v>NT</v>
      </c>
      <c r="V30" s="69" t="str">
        <f>'E19'!$F27</f>
        <v>NT</v>
      </c>
      <c r="W30" s="69" t="str">
        <f>'E20'!$F27</f>
        <v>NT</v>
      </c>
      <c r="X30" s="69"/>
      <c r="Y30" s="76" t="str">
        <f t="shared" si="5"/>
        <v>NT</v>
      </c>
      <c r="Z30" s="69"/>
      <c r="AA30" s="71"/>
      <c r="AB30" s="159"/>
      <c r="AC30" s="159"/>
      <c r="AD30" s="159"/>
      <c r="AE30" s="71"/>
      <c r="AF30" s="69"/>
      <c r="AG30" s="69"/>
      <c r="AH30" s="87" t="s">
        <v>37</v>
      </c>
      <c r="AI30" s="78">
        <f>COUNTIFS(Y71:Y74,"C")</f>
        <v>0</v>
      </c>
      <c r="AJ30" s="78">
        <f>COUNTIFS(Y71:Y74,"NC")</f>
        <v>0</v>
      </c>
      <c r="AK30" s="78">
        <f>COUNTIFS(Y71:Y74,"NA")</f>
        <v>0</v>
      </c>
      <c r="AL30" s="88" t="e">
        <f t="shared" si="6"/>
        <v>#DIV/0!</v>
      </c>
    </row>
    <row r="31" spans="1:38">
      <c r="A31" s="75" t="str">
        <f>Critères!A27</f>
        <v>Multimédia</v>
      </c>
      <c r="B31" s="69" t="str">
        <f>Critères!B27</f>
        <v>3.12</v>
      </c>
      <c r="C31" s="69" t="str">
        <f>Critères!C27</f>
        <v>A</v>
      </c>
      <c r="D31" s="69" t="str">
        <f>'E01'!$F28</f>
        <v>NT</v>
      </c>
      <c r="E31" s="69" t="str">
        <f>'E02'!$F28</f>
        <v>NT</v>
      </c>
      <c r="F31" s="69" t="str">
        <f>'E03'!$F28</f>
        <v>NT</v>
      </c>
      <c r="G31" s="69" t="str">
        <f>'E04'!$F28</f>
        <v>NT</v>
      </c>
      <c r="H31" s="69" t="str">
        <f>'E05'!$F28</f>
        <v>NT</v>
      </c>
      <c r="I31" s="69" t="str">
        <f>'E06'!$F28</f>
        <v>NT</v>
      </c>
      <c r="J31" s="69" t="str">
        <f>'E07'!$F28</f>
        <v>NT</v>
      </c>
      <c r="K31" s="69" t="str">
        <f>'E08'!$F28</f>
        <v>NT</v>
      </c>
      <c r="L31" s="69" t="str">
        <f>'E09'!$F28</f>
        <v>NT</v>
      </c>
      <c r="M31" s="69" t="str">
        <f>'E10'!$F28</f>
        <v>NT</v>
      </c>
      <c r="N31" s="69" t="str">
        <f>'E11'!$F28</f>
        <v>NT</v>
      </c>
      <c r="O31" s="69" t="str">
        <f>'E12'!$F28</f>
        <v>NT</v>
      </c>
      <c r="P31" s="69" t="str">
        <f>'E13'!$F28</f>
        <v>NT</v>
      </c>
      <c r="Q31" s="69" t="str">
        <f>'E14'!$F28</f>
        <v>NT</v>
      </c>
      <c r="R31" s="69" t="str">
        <f>'E15'!$F28</f>
        <v>NT</v>
      </c>
      <c r="S31" s="69" t="str">
        <f>'E16'!$F28</f>
        <v>NT</v>
      </c>
      <c r="T31" s="69" t="str">
        <f>'E17'!$F28</f>
        <v>NT</v>
      </c>
      <c r="U31" s="69" t="str">
        <f>'E18'!$F28</f>
        <v>NT</v>
      </c>
      <c r="V31" s="69" t="str">
        <f>'E19'!$F28</f>
        <v>NT</v>
      </c>
      <c r="W31" s="69" t="str">
        <f>'E20'!$F28</f>
        <v>NT</v>
      </c>
      <c r="X31" s="69"/>
      <c r="Y31" s="76" t="str">
        <f t="shared" si="5"/>
        <v>NT</v>
      </c>
      <c r="Z31" s="69"/>
      <c r="AA31" s="71"/>
      <c r="AB31" s="89"/>
      <c r="AC31" s="89"/>
      <c r="AD31" s="71"/>
      <c r="AE31" s="71"/>
      <c r="AF31" s="69"/>
      <c r="AG31" s="69"/>
      <c r="AH31" s="87" t="s">
        <v>38</v>
      </c>
      <c r="AI31" s="78">
        <f>COUNTIFS(Y75:Y90,"C")</f>
        <v>0</v>
      </c>
      <c r="AJ31" s="78">
        <f>COUNTIFS(Y75:Y90,"NC")</f>
        <v>0</v>
      </c>
      <c r="AK31" s="78">
        <f>COUNTIFS(Y75:Y90,"NA")</f>
        <v>0</v>
      </c>
      <c r="AL31" s="88" t="e">
        <f t="shared" si="6"/>
        <v>#DIV/0!</v>
      </c>
    </row>
    <row r="32" spans="1:38">
      <c r="A32" s="75" t="str">
        <f>Critères!A28</f>
        <v>Multimédia</v>
      </c>
      <c r="B32" s="69" t="str">
        <f>Critères!B28</f>
        <v>3.13</v>
      </c>
      <c r="C32" s="69" t="str">
        <f>Critères!C28</f>
        <v>A</v>
      </c>
      <c r="D32" s="69" t="str">
        <f>'E01'!$F29</f>
        <v>NT</v>
      </c>
      <c r="E32" s="69" t="str">
        <f>'E02'!$F29</f>
        <v>NT</v>
      </c>
      <c r="F32" s="69" t="str">
        <f>'E03'!$F29</f>
        <v>NT</v>
      </c>
      <c r="G32" s="69" t="str">
        <f>'E04'!$F29</f>
        <v>NT</v>
      </c>
      <c r="H32" s="69" t="str">
        <f>'E05'!$F29</f>
        <v>NT</v>
      </c>
      <c r="I32" s="69" t="str">
        <f>'E06'!$F29</f>
        <v>NT</v>
      </c>
      <c r="J32" s="69" t="str">
        <f>'E07'!$F29</f>
        <v>NT</v>
      </c>
      <c r="K32" s="69" t="str">
        <f>'E08'!$F29</f>
        <v>NT</v>
      </c>
      <c r="L32" s="69" t="str">
        <f>'E09'!$F29</f>
        <v>NT</v>
      </c>
      <c r="M32" s="69" t="str">
        <f>'E10'!$F29</f>
        <v>NT</v>
      </c>
      <c r="N32" s="69" t="str">
        <f>'E11'!$F29</f>
        <v>NT</v>
      </c>
      <c r="O32" s="69" t="str">
        <f>'E12'!$F29</f>
        <v>NT</v>
      </c>
      <c r="P32" s="69" t="str">
        <f>'E13'!$F29</f>
        <v>NT</v>
      </c>
      <c r="Q32" s="69" t="str">
        <f>'E14'!$F29</f>
        <v>NT</v>
      </c>
      <c r="R32" s="69" t="str">
        <f>'E15'!$F29</f>
        <v>NT</v>
      </c>
      <c r="S32" s="69" t="str">
        <f>'E16'!$F29</f>
        <v>NT</v>
      </c>
      <c r="T32" s="69" t="str">
        <f>'E17'!$F29</f>
        <v>NT</v>
      </c>
      <c r="U32" s="69" t="str">
        <f>'E18'!$F29</f>
        <v>NT</v>
      </c>
      <c r="V32" s="69" t="str">
        <f>'E19'!$F29</f>
        <v>NT</v>
      </c>
      <c r="W32" s="69" t="str">
        <f>'E20'!$F29</f>
        <v>NT</v>
      </c>
      <c r="X32" s="69"/>
      <c r="Y32" s="76" t="str">
        <f t="shared" si="5"/>
        <v>NT</v>
      </c>
      <c r="Z32" s="69"/>
      <c r="AA32" s="71"/>
      <c r="AB32" s="71"/>
      <c r="AC32" s="71"/>
      <c r="AD32" s="71"/>
      <c r="AE32" s="71"/>
      <c r="AF32" s="69"/>
      <c r="AG32" s="69"/>
      <c r="AH32" s="87" t="s">
        <v>280</v>
      </c>
      <c r="AI32" s="78">
        <f>COUNTIFS(Y91:Y94,"C")</f>
        <v>0</v>
      </c>
      <c r="AJ32" s="78">
        <f>COUNTIFS(Y91:Y94,"NC")</f>
        <v>0</v>
      </c>
      <c r="AK32" s="78">
        <f>COUNTIFS(Y91:Y94,"NA")</f>
        <v>0</v>
      </c>
      <c r="AL32" s="88" t="e">
        <f t="shared" si="6"/>
        <v>#DIV/0!</v>
      </c>
    </row>
    <row r="33" spans="1:38">
      <c r="A33" s="75" t="str">
        <f>Critères!A29</f>
        <v>Multimédia</v>
      </c>
      <c r="B33" s="69" t="str">
        <f>Critères!B29</f>
        <v>3.14</v>
      </c>
      <c r="C33" s="69" t="str">
        <f>Critères!C29</f>
        <v>AA</v>
      </c>
      <c r="D33" s="69" t="str">
        <f>'E01'!$F30</f>
        <v>NT</v>
      </c>
      <c r="E33" s="69" t="str">
        <f>'E02'!$F30</f>
        <v>NT</v>
      </c>
      <c r="F33" s="69" t="str">
        <f>'E03'!$F30</f>
        <v>NT</v>
      </c>
      <c r="G33" s="69" t="str">
        <f>'E04'!$F30</f>
        <v>NT</v>
      </c>
      <c r="H33" s="69" t="str">
        <f>'E05'!$F30</f>
        <v>NT</v>
      </c>
      <c r="I33" s="69" t="str">
        <f>'E06'!$F30</f>
        <v>NT</v>
      </c>
      <c r="J33" s="69" t="str">
        <f>'E07'!$F30</f>
        <v>NT</v>
      </c>
      <c r="K33" s="69" t="str">
        <f>'E08'!$F30</f>
        <v>NT</v>
      </c>
      <c r="L33" s="69" t="str">
        <f>'E09'!$F30</f>
        <v>NT</v>
      </c>
      <c r="M33" s="69" t="str">
        <f>'E10'!$F30</f>
        <v>NT</v>
      </c>
      <c r="N33" s="69" t="str">
        <f>'E11'!$F30</f>
        <v>NT</v>
      </c>
      <c r="O33" s="69" t="str">
        <f>'E12'!$F30</f>
        <v>NT</v>
      </c>
      <c r="P33" s="69" t="str">
        <f>'E13'!$F30</f>
        <v>NT</v>
      </c>
      <c r="Q33" s="69" t="str">
        <f>'E14'!$F30</f>
        <v>NT</v>
      </c>
      <c r="R33" s="69" t="str">
        <f>'E15'!$F30</f>
        <v>NT</v>
      </c>
      <c r="S33" s="69" t="str">
        <f>'E16'!$F30</f>
        <v>NT</v>
      </c>
      <c r="T33" s="69" t="str">
        <f>'E17'!$F30</f>
        <v>NT</v>
      </c>
      <c r="U33" s="69" t="str">
        <f>'E18'!$F30</f>
        <v>NT</v>
      </c>
      <c r="V33" s="69" t="str">
        <f>'E19'!$F30</f>
        <v>NT</v>
      </c>
      <c r="W33" s="69" t="str">
        <f>'E20'!$F30</f>
        <v>NT</v>
      </c>
      <c r="X33" s="69"/>
      <c r="Y33" s="76" t="str">
        <f t="shared" si="5"/>
        <v>NT</v>
      </c>
      <c r="Z33" s="69"/>
      <c r="AA33" s="71"/>
      <c r="AE33" s="71"/>
      <c r="AF33" s="69"/>
      <c r="AG33" s="69"/>
      <c r="AH33" s="87" t="s">
        <v>281</v>
      </c>
      <c r="AI33" s="78">
        <f>COUNTIFS(Y95:Y100,"C")</f>
        <v>0</v>
      </c>
      <c r="AJ33" s="78">
        <f>COUNTIFS(Y95:Y100,"NC")</f>
        <v>0</v>
      </c>
      <c r="AK33" s="78">
        <f>COUNTIFS(Y95:Y100,"NA")</f>
        <v>0</v>
      </c>
      <c r="AL33" s="88" t="e">
        <f t="shared" si="6"/>
        <v>#DIV/0!</v>
      </c>
    </row>
    <row r="34" spans="1:38">
      <c r="A34" s="75" t="str">
        <f>Critères!A30</f>
        <v>Multimédia</v>
      </c>
      <c r="B34" s="69" t="str">
        <f>Critères!B30</f>
        <v>3.15</v>
      </c>
      <c r="C34" s="69" t="str">
        <f>Critères!C30</f>
        <v>AA</v>
      </c>
      <c r="D34" s="69" t="str">
        <f>'E01'!$F31</f>
        <v>NT</v>
      </c>
      <c r="E34" s="69" t="str">
        <f>'E02'!$F31</f>
        <v>NT</v>
      </c>
      <c r="F34" s="69" t="str">
        <f>'E03'!$F31</f>
        <v>NT</v>
      </c>
      <c r="G34" s="69" t="str">
        <f>'E04'!$F31</f>
        <v>NT</v>
      </c>
      <c r="H34" s="69" t="str">
        <f>'E05'!$F31</f>
        <v>NT</v>
      </c>
      <c r="I34" s="69" t="str">
        <f>'E06'!$F31</f>
        <v>NT</v>
      </c>
      <c r="J34" s="69" t="str">
        <f>'E07'!$F31</f>
        <v>NT</v>
      </c>
      <c r="K34" s="69" t="str">
        <f>'E08'!$F31</f>
        <v>NT</v>
      </c>
      <c r="L34" s="69" t="str">
        <f>'E09'!$F31</f>
        <v>NT</v>
      </c>
      <c r="M34" s="69" t="str">
        <f>'E10'!$F31</f>
        <v>NT</v>
      </c>
      <c r="N34" s="69" t="str">
        <f>'E11'!$F31</f>
        <v>NT</v>
      </c>
      <c r="O34" s="69" t="str">
        <f>'E12'!$F31</f>
        <v>NT</v>
      </c>
      <c r="P34" s="69" t="str">
        <f>'E13'!$F31</f>
        <v>NT</v>
      </c>
      <c r="Q34" s="69" t="str">
        <f>'E14'!$F31</f>
        <v>NT</v>
      </c>
      <c r="R34" s="69" t="str">
        <f>'E15'!$F31</f>
        <v>NT</v>
      </c>
      <c r="S34" s="69" t="str">
        <f>'E16'!$F31</f>
        <v>NT</v>
      </c>
      <c r="T34" s="69" t="str">
        <f>'E17'!$F31</f>
        <v>NT</v>
      </c>
      <c r="U34" s="69" t="str">
        <f>'E18'!$F31</f>
        <v>NT</v>
      </c>
      <c r="V34" s="69" t="str">
        <f>'E19'!$F31</f>
        <v>NT</v>
      </c>
      <c r="W34" s="69" t="str">
        <f>'E20'!$F31</f>
        <v>NT</v>
      </c>
      <c r="X34" s="69"/>
      <c r="Y34" s="76" t="str">
        <f t="shared" si="5"/>
        <v>NT</v>
      </c>
      <c r="Z34" s="69"/>
      <c r="AA34" s="71"/>
      <c r="AE34" s="71"/>
      <c r="AF34" s="69"/>
      <c r="AG34" s="69"/>
      <c r="AH34" s="87" t="s">
        <v>282</v>
      </c>
      <c r="AI34" s="78">
        <f>COUNTIFS(Y101:Y103,"C")</f>
        <v>0</v>
      </c>
      <c r="AJ34" s="78">
        <f>COUNTIFS(Y101:Y103,"NC")</f>
        <v>0</v>
      </c>
      <c r="AK34" s="78">
        <f>COUNTIFS(Y101:Y103,"NA")</f>
        <v>0</v>
      </c>
      <c r="AL34" s="88" t="e">
        <f t="shared" si="6"/>
        <v>#DIV/0!</v>
      </c>
    </row>
    <row r="35" spans="1:38">
      <c r="A35" s="75" t="str">
        <f>Critères!A31</f>
        <v>Multimédia</v>
      </c>
      <c r="B35" s="69" t="str">
        <f>Critères!B31</f>
        <v>3.16</v>
      </c>
      <c r="C35" s="69" t="str">
        <f>Critères!C31</f>
        <v>AA</v>
      </c>
      <c r="D35" s="69" t="str">
        <f>'E01'!$F32</f>
        <v>NT</v>
      </c>
      <c r="E35" s="69" t="str">
        <f>'E02'!$F32</f>
        <v>NT</v>
      </c>
      <c r="F35" s="69" t="str">
        <f>'E03'!$F32</f>
        <v>NT</v>
      </c>
      <c r="G35" s="69" t="str">
        <f>'E04'!$F32</f>
        <v>NT</v>
      </c>
      <c r="H35" s="69" t="str">
        <f>'E05'!$F32</f>
        <v>NT</v>
      </c>
      <c r="I35" s="69" t="str">
        <f>'E06'!$F32</f>
        <v>NT</v>
      </c>
      <c r="J35" s="69" t="str">
        <f>'E07'!$F32</f>
        <v>NT</v>
      </c>
      <c r="K35" s="69" t="str">
        <f>'E08'!$F32</f>
        <v>NT</v>
      </c>
      <c r="L35" s="69" t="str">
        <f>'E09'!$F32</f>
        <v>NT</v>
      </c>
      <c r="M35" s="69" t="str">
        <f>'E10'!$F32</f>
        <v>NT</v>
      </c>
      <c r="N35" s="69" t="str">
        <f>'E11'!$F32</f>
        <v>NT</v>
      </c>
      <c r="O35" s="69" t="str">
        <f>'E12'!$F32</f>
        <v>NT</v>
      </c>
      <c r="P35" s="69" t="str">
        <f>'E13'!$F32</f>
        <v>NT</v>
      </c>
      <c r="Q35" s="69" t="str">
        <f>'E14'!$F32</f>
        <v>NT</v>
      </c>
      <c r="R35" s="69" t="str">
        <f>'E15'!$F32</f>
        <v>NT</v>
      </c>
      <c r="S35" s="69" t="str">
        <f>'E16'!$F32</f>
        <v>NT</v>
      </c>
      <c r="T35" s="69" t="str">
        <f>'E17'!$F32</f>
        <v>NT</v>
      </c>
      <c r="U35" s="69" t="str">
        <f>'E18'!$F32</f>
        <v>NT</v>
      </c>
      <c r="V35" s="69" t="str">
        <f>'E19'!$F32</f>
        <v>NT</v>
      </c>
      <c r="W35" s="69" t="str">
        <f>'E20'!$F32</f>
        <v>NT</v>
      </c>
      <c r="X35" s="69"/>
      <c r="Y35" s="76" t="str">
        <f t="shared" si="5"/>
        <v>NT</v>
      </c>
      <c r="Z35" s="69"/>
      <c r="AA35" s="71"/>
      <c r="AE35" s="71"/>
      <c r="AF35" s="69"/>
      <c r="AG35" s="69"/>
      <c r="AH35" s="87" t="s">
        <v>87</v>
      </c>
      <c r="AI35" s="78">
        <f>COUNTIFS(Y104:Y114,"C")</f>
        <v>0</v>
      </c>
      <c r="AJ35" s="78">
        <f>COUNTIFS(Y104:Y114,"NC")</f>
        <v>0</v>
      </c>
      <c r="AK35" s="78">
        <f>COUNTIFS(Y104:Y114,"NA")</f>
        <v>0</v>
      </c>
      <c r="AL35" s="88" t="e">
        <f t="shared" si="6"/>
        <v>#DIV/0!</v>
      </c>
    </row>
    <row r="36" spans="1:38">
      <c r="A36" s="75" t="str">
        <f>Critères!A32</f>
        <v>Multimédia</v>
      </c>
      <c r="B36" s="69" t="str">
        <f>Critères!B32</f>
        <v>3.17</v>
      </c>
      <c r="C36" s="69" t="str">
        <f>Critères!C32</f>
        <v>AA</v>
      </c>
      <c r="D36" s="69" t="str">
        <f>'E01'!$F33</f>
        <v>NT</v>
      </c>
      <c r="E36" s="69" t="str">
        <f>'E02'!$F33</f>
        <v>NT</v>
      </c>
      <c r="F36" s="69" t="str">
        <f>'E03'!$F33</f>
        <v>NT</v>
      </c>
      <c r="G36" s="69" t="str">
        <f>'E04'!$F33</f>
        <v>NT</v>
      </c>
      <c r="H36" s="69" t="str">
        <f>'E05'!$F33</f>
        <v>NT</v>
      </c>
      <c r="I36" s="69" t="str">
        <f>'E06'!$F33</f>
        <v>NT</v>
      </c>
      <c r="J36" s="69" t="str">
        <f>'E07'!$F33</f>
        <v>NT</v>
      </c>
      <c r="K36" s="69" t="str">
        <f>'E08'!$F33</f>
        <v>NT</v>
      </c>
      <c r="L36" s="69" t="str">
        <f>'E09'!$F33</f>
        <v>NT</v>
      </c>
      <c r="M36" s="69" t="str">
        <f>'E10'!$F33</f>
        <v>NT</v>
      </c>
      <c r="N36" s="69" t="str">
        <f>'E11'!$F33</f>
        <v>NT</v>
      </c>
      <c r="O36" s="69" t="str">
        <f>'E12'!$F33</f>
        <v>NT</v>
      </c>
      <c r="P36" s="69" t="str">
        <f>'E13'!$F33</f>
        <v>NT</v>
      </c>
      <c r="Q36" s="69" t="str">
        <f>'E14'!$F33</f>
        <v>NT</v>
      </c>
      <c r="R36" s="69" t="str">
        <f>'E15'!$F33</f>
        <v>NT</v>
      </c>
      <c r="S36" s="69" t="str">
        <f>'E16'!$F33</f>
        <v>NT</v>
      </c>
      <c r="T36" s="69" t="str">
        <f>'E17'!$F33</f>
        <v>NT</v>
      </c>
      <c r="U36" s="69" t="str">
        <f>'E18'!$F33</f>
        <v>NT</v>
      </c>
      <c r="V36" s="69" t="str">
        <f>'E19'!$F33</f>
        <v>NT</v>
      </c>
      <c r="W36" s="69" t="str">
        <f>'E20'!$F33</f>
        <v>NT</v>
      </c>
      <c r="X36" s="69"/>
      <c r="Y36" s="76" t="str">
        <f t="shared" si="5"/>
        <v>NT</v>
      </c>
      <c r="Z36" s="69"/>
      <c r="AA36" s="71"/>
      <c r="AE36" s="71"/>
      <c r="AF36" s="69"/>
      <c r="AG36" s="69"/>
    </row>
    <row r="37" spans="1:38" ht="15" thickBot="1">
      <c r="A37" s="82" t="str">
        <f>Critères!A33</f>
        <v>Multimédia</v>
      </c>
      <c r="B37" s="83" t="str">
        <f>Critères!B33</f>
        <v>3.18</v>
      </c>
      <c r="C37" s="83" t="str">
        <f>Critères!C33</f>
        <v>AA</v>
      </c>
      <c r="D37" s="83" t="str">
        <f>'E01'!$F34</f>
        <v>NT</v>
      </c>
      <c r="E37" s="83" t="str">
        <f>'E02'!$F34</f>
        <v>NT</v>
      </c>
      <c r="F37" s="83" t="str">
        <f>'E03'!$F34</f>
        <v>NT</v>
      </c>
      <c r="G37" s="83" t="str">
        <f>'E04'!$F34</f>
        <v>NT</v>
      </c>
      <c r="H37" s="83" t="str">
        <f>'E05'!$F34</f>
        <v>NT</v>
      </c>
      <c r="I37" s="83" t="str">
        <f>'E06'!$F34</f>
        <v>NT</v>
      </c>
      <c r="J37" s="83" t="str">
        <f>'E07'!$F34</f>
        <v>NT</v>
      </c>
      <c r="K37" s="83" t="str">
        <f>'E08'!$F34</f>
        <v>NT</v>
      </c>
      <c r="L37" s="83" t="str">
        <f>'E09'!$F34</f>
        <v>NT</v>
      </c>
      <c r="M37" s="83" t="str">
        <f>'E10'!$F34</f>
        <v>NT</v>
      </c>
      <c r="N37" s="83" t="str">
        <f>'E11'!$F34</f>
        <v>NT</v>
      </c>
      <c r="O37" s="83" t="str">
        <f>'E12'!$F34</f>
        <v>NT</v>
      </c>
      <c r="P37" s="83" t="str">
        <f>'E13'!$F34</f>
        <v>NT</v>
      </c>
      <c r="Q37" s="83" t="str">
        <f>'E14'!$F34</f>
        <v>NT</v>
      </c>
      <c r="R37" s="83" t="str">
        <f>'E15'!$F34</f>
        <v>NT</v>
      </c>
      <c r="S37" s="83" t="str">
        <f>'E16'!$F34</f>
        <v>NT</v>
      </c>
      <c r="T37" s="83" t="str">
        <f>'E17'!$F34</f>
        <v>NT</v>
      </c>
      <c r="U37" s="83" t="str">
        <f>'E18'!$F34</f>
        <v>NT</v>
      </c>
      <c r="V37" s="83" t="str">
        <f>'E19'!$F34</f>
        <v>NT</v>
      </c>
      <c r="W37" s="83" t="str">
        <f>'E20'!$F34</f>
        <v>NT</v>
      </c>
      <c r="X37" s="83"/>
      <c r="Y37" s="84" t="str">
        <f t="shared" si="5"/>
        <v>NT</v>
      </c>
      <c r="Z37" s="69"/>
      <c r="AA37" s="71"/>
      <c r="AE37" s="71"/>
      <c r="AF37" s="69"/>
      <c r="AG37" s="90"/>
    </row>
    <row r="38" spans="1:38">
      <c r="A38" s="72" t="str">
        <f>Critères!A34</f>
        <v>Tableau</v>
      </c>
      <c r="B38" s="73" t="str">
        <f>Critères!B34</f>
        <v>4.1</v>
      </c>
      <c r="C38" s="73" t="str">
        <f>Critères!C34</f>
        <v>A</v>
      </c>
      <c r="D38" s="73" t="str">
        <f>'E01'!$F35</f>
        <v>NT</v>
      </c>
      <c r="E38" s="73" t="str">
        <f>'E02'!$F35</f>
        <v>NT</v>
      </c>
      <c r="F38" s="73" t="str">
        <f>'E03'!$F35</f>
        <v>NT</v>
      </c>
      <c r="G38" s="73" t="str">
        <f>'E04'!$F35</f>
        <v>NT</v>
      </c>
      <c r="H38" s="73" t="str">
        <f>'E05'!$F35</f>
        <v>NT</v>
      </c>
      <c r="I38" s="73" t="str">
        <f>'E06'!$F35</f>
        <v>NT</v>
      </c>
      <c r="J38" s="73" t="str">
        <f>'E07'!$F35</f>
        <v>NT</v>
      </c>
      <c r="K38" s="73" t="str">
        <f>'E08'!$F35</f>
        <v>NT</v>
      </c>
      <c r="L38" s="73" t="str">
        <f>'E09'!$F35</f>
        <v>NT</v>
      </c>
      <c r="M38" s="73" t="str">
        <f>'E10'!$F35</f>
        <v>NT</v>
      </c>
      <c r="N38" s="73" t="str">
        <f>'E11'!$F35</f>
        <v>NT</v>
      </c>
      <c r="O38" s="73" t="str">
        <f>'E12'!$F35</f>
        <v>NT</v>
      </c>
      <c r="P38" s="73" t="str">
        <f>'E13'!$F35</f>
        <v>NT</v>
      </c>
      <c r="Q38" s="73" t="str">
        <f>'E14'!$F35</f>
        <v>NT</v>
      </c>
      <c r="R38" s="73" t="str">
        <f>'E15'!$F35</f>
        <v>NT</v>
      </c>
      <c r="S38" s="73" t="str">
        <f>'E16'!$F35</f>
        <v>NT</v>
      </c>
      <c r="T38" s="73" t="str">
        <f>'E17'!$F35</f>
        <v>NT</v>
      </c>
      <c r="U38" s="73" t="str">
        <f>'E18'!$F35</f>
        <v>NT</v>
      </c>
      <c r="V38" s="73" t="str">
        <f>'E19'!$F35</f>
        <v>NT</v>
      </c>
      <c r="W38" s="73" t="str">
        <f>'E20'!$F35</f>
        <v>NT</v>
      </c>
      <c r="X38" s="73"/>
      <c r="Y38" s="74" t="str">
        <f t="shared" si="5"/>
        <v>NT</v>
      </c>
      <c r="Z38" s="69"/>
      <c r="AA38" s="71"/>
      <c r="AE38" s="71"/>
      <c r="AF38" s="69"/>
      <c r="AG38" s="69"/>
    </row>
    <row r="39" spans="1:38">
      <c r="A39" s="75" t="str">
        <f>Critères!A35</f>
        <v>Tableau</v>
      </c>
      <c r="B39" s="69" t="str">
        <f>Critères!B35</f>
        <v>4.2</v>
      </c>
      <c r="C39" s="69" t="str">
        <f>Critères!C35</f>
        <v>A</v>
      </c>
      <c r="D39" s="69" t="str">
        <f>'E01'!$F36</f>
        <v>NT</v>
      </c>
      <c r="E39" s="69" t="str">
        <f>'E02'!$F36</f>
        <v>NT</v>
      </c>
      <c r="F39" s="69" t="str">
        <f>'E03'!$F36</f>
        <v>NT</v>
      </c>
      <c r="G39" s="69" t="str">
        <f>'E04'!$F36</f>
        <v>NT</v>
      </c>
      <c r="H39" s="69" t="str">
        <f>'E05'!$F36</f>
        <v>NT</v>
      </c>
      <c r="I39" s="69" t="str">
        <f>'E06'!$F36</f>
        <v>NT</v>
      </c>
      <c r="J39" s="69" t="str">
        <f>'E07'!$F36</f>
        <v>NT</v>
      </c>
      <c r="K39" s="69" t="str">
        <f>'E08'!$F36</f>
        <v>NT</v>
      </c>
      <c r="L39" s="69" t="str">
        <f>'E09'!$F36</f>
        <v>NT</v>
      </c>
      <c r="M39" s="69" t="str">
        <f>'E10'!$F36</f>
        <v>NT</v>
      </c>
      <c r="N39" s="69" t="str">
        <f>'E11'!$F36</f>
        <v>NT</v>
      </c>
      <c r="O39" s="69" t="str">
        <f>'E12'!$F36</f>
        <v>NT</v>
      </c>
      <c r="P39" s="69" t="str">
        <f>'E13'!$F36</f>
        <v>NT</v>
      </c>
      <c r="Q39" s="69" t="str">
        <f>'E14'!$F36</f>
        <v>NT</v>
      </c>
      <c r="R39" s="69" t="str">
        <f>'E15'!$F36</f>
        <v>NT</v>
      </c>
      <c r="S39" s="69" t="str">
        <f>'E16'!$F36</f>
        <v>NT</v>
      </c>
      <c r="T39" s="69" t="str">
        <f>'E17'!$F36</f>
        <v>NT</v>
      </c>
      <c r="U39" s="69" t="str">
        <f>'E18'!$F36</f>
        <v>NT</v>
      </c>
      <c r="V39" s="69" t="str">
        <f>'E19'!$F36</f>
        <v>NT</v>
      </c>
      <c r="W39" s="69" t="str">
        <f>'E20'!$F36</f>
        <v>NT</v>
      </c>
      <c r="X39" s="69"/>
      <c r="Y39" s="76" t="str">
        <f t="shared" si="5"/>
        <v>NT</v>
      </c>
      <c r="Z39" s="69"/>
      <c r="AA39" s="71"/>
      <c r="AE39" s="71"/>
      <c r="AF39" s="69"/>
      <c r="AG39" s="69"/>
    </row>
    <row r="40" spans="1:38">
      <c r="A40" s="75" t="str">
        <f>Critères!A36</f>
        <v>Tableau</v>
      </c>
      <c r="B40" s="69" t="str">
        <f>Critères!B36</f>
        <v>4.3</v>
      </c>
      <c r="C40" s="69" t="str">
        <f>Critères!C36</f>
        <v>A</v>
      </c>
      <c r="D40" s="69" t="str">
        <f>'E01'!$F37</f>
        <v>NT</v>
      </c>
      <c r="E40" s="69" t="str">
        <f>'E02'!$F37</f>
        <v>NT</v>
      </c>
      <c r="F40" s="69" t="str">
        <f>'E03'!$F37</f>
        <v>NT</v>
      </c>
      <c r="G40" s="69" t="str">
        <f>'E04'!$F37</f>
        <v>NT</v>
      </c>
      <c r="H40" s="69" t="str">
        <f>'E05'!$F37</f>
        <v>NT</v>
      </c>
      <c r="I40" s="69" t="str">
        <f>'E06'!$F37</f>
        <v>NT</v>
      </c>
      <c r="J40" s="69" t="str">
        <f>'E07'!$F37</f>
        <v>NT</v>
      </c>
      <c r="K40" s="69" t="str">
        <f>'E08'!$F37</f>
        <v>NT</v>
      </c>
      <c r="L40" s="69" t="str">
        <f>'E09'!$F37</f>
        <v>NT</v>
      </c>
      <c r="M40" s="69" t="str">
        <f>'E10'!$F37</f>
        <v>NT</v>
      </c>
      <c r="N40" s="69" t="str">
        <f>'E11'!$F37</f>
        <v>NT</v>
      </c>
      <c r="O40" s="69" t="str">
        <f>'E12'!$F37</f>
        <v>NT</v>
      </c>
      <c r="P40" s="69" t="str">
        <f>'E13'!$F37</f>
        <v>NT</v>
      </c>
      <c r="Q40" s="69" t="str">
        <f>'E14'!$F37</f>
        <v>NT</v>
      </c>
      <c r="R40" s="69" t="str">
        <f>'E15'!$F37</f>
        <v>NT</v>
      </c>
      <c r="S40" s="69" t="str">
        <f>'E16'!$F37</f>
        <v>NT</v>
      </c>
      <c r="T40" s="69" t="str">
        <f>'E17'!$F37</f>
        <v>NT</v>
      </c>
      <c r="U40" s="69" t="str">
        <f>'E18'!$F37</f>
        <v>NT</v>
      </c>
      <c r="V40" s="69" t="str">
        <f>'E19'!$F37</f>
        <v>NT</v>
      </c>
      <c r="W40" s="69" t="str">
        <f>'E20'!$F37</f>
        <v>NT</v>
      </c>
      <c r="X40" s="69"/>
      <c r="Y40" s="76" t="str">
        <f t="shared" si="5"/>
        <v>NT</v>
      </c>
      <c r="Z40" s="69"/>
      <c r="AA40" s="71"/>
      <c r="AE40" s="71"/>
      <c r="AF40" s="69"/>
      <c r="AG40" s="69"/>
    </row>
    <row r="41" spans="1:38">
      <c r="A41" s="75" t="str">
        <f>Critères!A37</f>
        <v>Tableau</v>
      </c>
      <c r="B41" s="69" t="str">
        <f>Critères!B37</f>
        <v>4.4</v>
      </c>
      <c r="C41" s="69" t="str">
        <f>Critères!C37</f>
        <v>A</v>
      </c>
      <c r="D41" s="69" t="str">
        <f>'E01'!$F38</f>
        <v>NT</v>
      </c>
      <c r="E41" s="69" t="str">
        <f>'E02'!$F38</f>
        <v>NT</v>
      </c>
      <c r="F41" s="69" t="str">
        <f>'E03'!$F38</f>
        <v>NT</v>
      </c>
      <c r="G41" s="69" t="str">
        <f>'E04'!$F38</f>
        <v>NT</v>
      </c>
      <c r="H41" s="69" t="str">
        <f>'E05'!$F38</f>
        <v>NT</v>
      </c>
      <c r="I41" s="69" t="str">
        <f>'E06'!$F38</f>
        <v>NT</v>
      </c>
      <c r="J41" s="69" t="str">
        <f>'E07'!$F38</f>
        <v>NT</v>
      </c>
      <c r="K41" s="69" t="str">
        <f>'E08'!$F38</f>
        <v>NT</v>
      </c>
      <c r="L41" s="69" t="str">
        <f>'E09'!$F38</f>
        <v>NT</v>
      </c>
      <c r="M41" s="69" t="str">
        <f>'E10'!$F38</f>
        <v>NT</v>
      </c>
      <c r="N41" s="69" t="str">
        <f>'E11'!$F38</f>
        <v>NT</v>
      </c>
      <c r="O41" s="69" t="str">
        <f>'E12'!$F38</f>
        <v>NT</v>
      </c>
      <c r="P41" s="69" t="str">
        <f>'E13'!$F38</f>
        <v>NT</v>
      </c>
      <c r="Q41" s="69" t="str">
        <f>'E14'!$F38</f>
        <v>NT</v>
      </c>
      <c r="R41" s="69" t="str">
        <f>'E15'!$F38</f>
        <v>NT</v>
      </c>
      <c r="S41" s="69" t="str">
        <f>'E16'!$F38</f>
        <v>NT</v>
      </c>
      <c r="T41" s="69" t="str">
        <f>'E17'!$F38</f>
        <v>NT</v>
      </c>
      <c r="U41" s="69" t="str">
        <f>'E18'!$F38</f>
        <v>NT</v>
      </c>
      <c r="V41" s="69" t="str">
        <f>'E19'!$F38</f>
        <v>NT</v>
      </c>
      <c r="W41" s="69" t="str">
        <f>'E20'!$F38</f>
        <v>NT</v>
      </c>
      <c r="X41" s="69"/>
      <c r="Y41" s="76" t="str">
        <f t="shared" si="5"/>
        <v>NT</v>
      </c>
      <c r="Z41" s="69"/>
      <c r="AA41" s="71"/>
      <c r="AE41" s="71"/>
      <c r="AF41" s="69"/>
      <c r="AG41" s="69"/>
    </row>
    <row r="42" spans="1:38" ht="15" thickBot="1">
      <c r="A42" s="82" t="str">
        <f>Critères!A38</f>
        <v>Tableau</v>
      </c>
      <c r="B42" s="83" t="str">
        <f>Critères!B38</f>
        <v>4.5</v>
      </c>
      <c r="C42" s="83" t="str">
        <f>Critères!C38</f>
        <v>A</v>
      </c>
      <c r="D42" s="83" t="str">
        <f>'E01'!$F39</f>
        <v>NT</v>
      </c>
      <c r="E42" s="83" t="str">
        <f>'E02'!$F39</f>
        <v>NT</v>
      </c>
      <c r="F42" s="83" t="str">
        <f>'E03'!$F39</f>
        <v>NT</v>
      </c>
      <c r="G42" s="83" t="str">
        <f>'E04'!$F39</f>
        <v>NT</v>
      </c>
      <c r="H42" s="83" t="str">
        <f>'E05'!$F39</f>
        <v>NT</v>
      </c>
      <c r="I42" s="83" t="str">
        <f>'E06'!$F39</f>
        <v>NT</v>
      </c>
      <c r="J42" s="83" t="str">
        <f>'E07'!$F39</f>
        <v>NT</v>
      </c>
      <c r="K42" s="83" t="str">
        <f>'E08'!$F39</f>
        <v>NT</v>
      </c>
      <c r="L42" s="83" t="str">
        <f>'E09'!$F39</f>
        <v>NT</v>
      </c>
      <c r="M42" s="83" t="str">
        <f>'E10'!$F39</f>
        <v>NT</v>
      </c>
      <c r="N42" s="83" t="str">
        <f>'E11'!$F39</f>
        <v>NT</v>
      </c>
      <c r="O42" s="83" t="str">
        <f>'E12'!$F39</f>
        <v>NT</v>
      </c>
      <c r="P42" s="83" t="str">
        <f>'E13'!$F39</f>
        <v>NT</v>
      </c>
      <c r="Q42" s="83" t="str">
        <f>'E14'!$F39</f>
        <v>NT</v>
      </c>
      <c r="R42" s="83" t="str">
        <f>'E15'!$F39</f>
        <v>NT</v>
      </c>
      <c r="S42" s="83" t="str">
        <f>'E16'!$F39</f>
        <v>NT</v>
      </c>
      <c r="T42" s="83" t="str">
        <f>'E17'!$F39</f>
        <v>NT</v>
      </c>
      <c r="U42" s="83" t="str">
        <f>'E18'!$F39</f>
        <v>NT</v>
      </c>
      <c r="V42" s="83" t="str">
        <f>'E19'!$F39</f>
        <v>NT</v>
      </c>
      <c r="W42" s="83" t="str">
        <f>'E20'!$F39</f>
        <v>NT</v>
      </c>
      <c r="X42" s="83"/>
      <c r="Y42" s="84" t="str">
        <f t="shared" si="5"/>
        <v>NT</v>
      </c>
      <c r="Z42" s="69"/>
      <c r="AA42" s="71"/>
      <c r="AE42" s="71"/>
      <c r="AF42" s="69"/>
      <c r="AG42" s="69"/>
    </row>
    <row r="43" spans="1:38">
      <c r="A43" s="72" t="str">
        <f>Critères!A39</f>
        <v>Composants intéractifs</v>
      </c>
      <c r="B43" s="73" t="str">
        <f>Critères!B39</f>
        <v>5.1</v>
      </c>
      <c r="C43" s="73" t="str">
        <f>Critères!C39</f>
        <v>A</v>
      </c>
      <c r="D43" s="73" t="str">
        <f>'E01'!$F40</f>
        <v>NT</v>
      </c>
      <c r="E43" s="73" t="str">
        <f>'E02'!$F40</f>
        <v>NT</v>
      </c>
      <c r="F43" s="73" t="str">
        <f>'E03'!$F40</f>
        <v>NT</v>
      </c>
      <c r="G43" s="73" t="str">
        <f>'E04'!$F40</f>
        <v>NT</v>
      </c>
      <c r="H43" s="73" t="str">
        <f>'E05'!$F40</f>
        <v>NT</v>
      </c>
      <c r="I43" s="73" t="str">
        <f>'E06'!$F40</f>
        <v>NT</v>
      </c>
      <c r="J43" s="73" t="str">
        <f>'E07'!$F40</f>
        <v>NT</v>
      </c>
      <c r="K43" s="73" t="str">
        <f>'E08'!$F40</f>
        <v>NT</v>
      </c>
      <c r="L43" s="73" t="str">
        <f>'E09'!$F40</f>
        <v>NT</v>
      </c>
      <c r="M43" s="73" t="str">
        <f>'E10'!$F40</f>
        <v>NT</v>
      </c>
      <c r="N43" s="73" t="str">
        <f>'E11'!$F40</f>
        <v>NT</v>
      </c>
      <c r="O43" s="73" t="str">
        <f>'E12'!$F40</f>
        <v>NT</v>
      </c>
      <c r="P43" s="73" t="str">
        <f>'E13'!$F40</f>
        <v>NT</v>
      </c>
      <c r="Q43" s="73" t="str">
        <f>'E14'!$F40</f>
        <v>NT</v>
      </c>
      <c r="R43" s="73" t="str">
        <f>'E15'!$F40</f>
        <v>NT</v>
      </c>
      <c r="S43" s="73" t="str">
        <f>'E16'!$F40</f>
        <v>NT</v>
      </c>
      <c r="T43" s="73" t="str">
        <f>'E17'!$F40</f>
        <v>NT</v>
      </c>
      <c r="U43" s="73" t="str">
        <f>'E18'!$F40</f>
        <v>NT</v>
      </c>
      <c r="V43" s="73" t="str">
        <f>'E19'!$F40</f>
        <v>NT</v>
      </c>
      <c r="W43" s="73" t="str">
        <f>'E20'!$F40</f>
        <v>NT</v>
      </c>
      <c r="X43" s="73"/>
      <c r="Y43" s="74" t="str">
        <f t="shared" si="5"/>
        <v>NT</v>
      </c>
      <c r="Z43" s="69"/>
      <c r="AA43" s="71"/>
      <c r="AE43" s="71"/>
      <c r="AF43" s="69"/>
      <c r="AG43" s="69"/>
    </row>
    <row r="44" spans="1:38">
      <c r="A44" s="75" t="str">
        <f>Critères!A40</f>
        <v>Composants intéractifs</v>
      </c>
      <c r="B44" s="69" t="str">
        <f>Critères!B40</f>
        <v>5.2</v>
      </c>
      <c r="C44" s="69" t="str">
        <f>Critères!C40</f>
        <v>A</v>
      </c>
      <c r="D44" s="69" t="str">
        <f>'E01'!$F41</f>
        <v>NT</v>
      </c>
      <c r="E44" s="69" t="str">
        <f>'E02'!$F41</f>
        <v>NT</v>
      </c>
      <c r="F44" s="69" t="str">
        <f>'E03'!$F41</f>
        <v>NT</v>
      </c>
      <c r="G44" s="69" t="str">
        <f>'E04'!$F41</f>
        <v>NT</v>
      </c>
      <c r="H44" s="69" t="str">
        <f>'E05'!$F41</f>
        <v>NT</v>
      </c>
      <c r="I44" s="69" t="str">
        <f>'E06'!$F41</f>
        <v>NT</v>
      </c>
      <c r="J44" s="69" t="str">
        <f>'E07'!$F41</f>
        <v>NT</v>
      </c>
      <c r="K44" s="69" t="str">
        <f>'E08'!$F41</f>
        <v>NT</v>
      </c>
      <c r="L44" s="69" t="str">
        <f>'E09'!$F41</f>
        <v>NT</v>
      </c>
      <c r="M44" s="69" t="str">
        <f>'E10'!$F41</f>
        <v>NT</v>
      </c>
      <c r="N44" s="69" t="str">
        <f>'E11'!$F41</f>
        <v>NT</v>
      </c>
      <c r="O44" s="69" t="str">
        <f>'E12'!$F41</f>
        <v>NT</v>
      </c>
      <c r="P44" s="69" t="str">
        <f>'E13'!$F41</f>
        <v>NT</v>
      </c>
      <c r="Q44" s="69" t="str">
        <f>'E14'!$F41</f>
        <v>NT</v>
      </c>
      <c r="R44" s="69" t="str">
        <f>'E15'!$F41</f>
        <v>NT</v>
      </c>
      <c r="S44" s="69" t="str">
        <f>'E16'!$F41</f>
        <v>NT</v>
      </c>
      <c r="T44" s="69" t="str">
        <f>'E17'!$F41</f>
        <v>NT</v>
      </c>
      <c r="U44" s="69" t="str">
        <f>'E18'!$F41</f>
        <v>NT</v>
      </c>
      <c r="V44" s="69" t="str">
        <f>'E19'!$F41</f>
        <v>NT</v>
      </c>
      <c r="W44" s="69" t="str">
        <f>'E20'!$F41</f>
        <v>NT</v>
      </c>
      <c r="X44" s="69"/>
      <c r="Y44" s="76" t="str">
        <f t="shared" si="5"/>
        <v>NT</v>
      </c>
      <c r="Z44" s="69"/>
      <c r="AA44" s="71"/>
      <c r="AE44" s="71"/>
      <c r="AF44" s="69"/>
      <c r="AG44" s="69"/>
    </row>
    <row r="45" spans="1:38">
      <c r="A45" s="75" t="str">
        <f>Critères!A41</f>
        <v>Composants intéractifs</v>
      </c>
      <c r="B45" s="69" t="str">
        <f>Critères!B41</f>
        <v>5.3</v>
      </c>
      <c r="C45" s="69" t="str">
        <f>Critères!C41</f>
        <v>A</v>
      </c>
      <c r="D45" s="69" t="str">
        <f>'E01'!$F42</f>
        <v>NT</v>
      </c>
      <c r="E45" s="69" t="str">
        <f>'E02'!$F42</f>
        <v>NT</v>
      </c>
      <c r="F45" s="69" t="str">
        <f>'E03'!$F42</f>
        <v>NT</v>
      </c>
      <c r="G45" s="69" t="str">
        <f>'E04'!$F42</f>
        <v>NT</v>
      </c>
      <c r="H45" s="69" t="str">
        <f>'E05'!$F42</f>
        <v>NT</v>
      </c>
      <c r="I45" s="69" t="str">
        <f>'E06'!$F42</f>
        <v>NT</v>
      </c>
      <c r="J45" s="69" t="str">
        <f>'E07'!$F42</f>
        <v>NT</v>
      </c>
      <c r="K45" s="69" t="str">
        <f>'E08'!$F42</f>
        <v>NT</v>
      </c>
      <c r="L45" s="69" t="str">
        <f>'E09'!$F42</f>
        <v>NT</v>
      </c>
      <c r="M45" s="69" t="str">
        <f>'E10'!$F42</f>
        <v>NT</v>
      </c>
      <c r="N45" s="69" t="str">
        <f>'E11'!$F42</f>
        <v>NT</v>
      </c>
      <c r="O45" s="69" t="str">
        <f>'E12'!$F42</f>
        <v>NT</v>
      </c>
      <c r="P45" s="69" t="str">
        <f>'E13'!$F42</f>
        <v>NT</v>
      </c>
      <c r="Q45" s="69" t="str">
        <f>'E14'!$F42</f>
        <v>NT</v>
      </c>
      <c r="R45" s="69" t="str">
        <f>'E15'!$F42</f>
        <v>NT</v>
      </c>
      <c r="S45" s="69" t="str">
        <f>'E16'!$F42</f>
        <v>NT</v>
      </c>
      <c r="T45" s="69" t="str">
        <f>'E17'!$F42</f>
        <v>NT</v>
      </c>
      <c r="U45" s="69" t="str">
        <f>'E18'!$F42</f>
        <v>NT</v>
      </c>
      <c r="V45" s="69" t="str">
        <f>'E19'!$F42</f>
        <v>NT</v>
      </c>
      <c r="W45" s="69" t="str">
        <f>'E20'!$F42</f>
        <v>NT</v>
      </c>
      <c r="X45" s="69"/>
      <c r="Y45" s="76" t="str">
        <f t="shared" si="5"/>
        <v>NT</v>
      </c>
      <c r="Z45" s="69"/>
      <c r="AA45" s="71"/>
      <c r="AE45" s="71"/>
      <c r="AF45" s="69"/>
      <c r="AG45" s="69"/>
    </row>
    <row r="46" spans="1:38">
      <c r="A46" s="75" t="str">
        <f>Critères!A42</f>
        <v>Composants intéractifs</v>
      </c>
      <c r="B46" s="69" t="str">
        <f>Critères!B42</f>
        <v>5.4</v>
      </c>
      <c r="C46" s="69" t="str">
        <f>Critères!C42</f>
        <v>AA</v>
      </c>
      <c r="D46" s="69" t="str">
        <f>'E01'!$F43</f>
        <v>NT</v>
      </c>
      <c r="E46" s="69" t="str">
        <f>'E02'!$F43</f>
        <v>NT</v>
      </c>
      <c r="F46" s="69" t="str">
        <f>'E03'!$F43</f>
        <v>NT</v>
      </c>
      <c r="G46" s="69" t="str">
        <f>'E04'!$F43</f>
        <v>NT</v>
      </c>
      <c r="H46" s="69" t="str">
        <f>'E05'!$F43</f>
        <v>NT</v>
      </c>
      <c r="I46" s="69" t="str">
        <f>'E06'!$F43</f>
        <v>NT</v>
      </c>
      <c r="J46" s="69" t="str">
        <f>'E07'!$F43</f>
        <v>NT</v>
      </c>
      <c r="K46" s="69" t="str">
        <f>'E08'!$F43</f>
        <v>NT</v>
      </c>
      <c r="L46" s="69" t="str">
        <f>'E09'!$F43</f>
        <v>NT</v>
      </c>
      <c r="M46" s="69" t="str">
        <f>'E10'!$F43</f>
        <v>NT</v>
      </c>
      <c r="N46" s="69" t="str">
        <f>'E11'!$F43</f>
        <v>NT</v>
      </c>
      <c r="O46" s="69" t="str">
        <f>'E12'!$F43</f>
        <v>NT</v>
      </c>
      <c r="P46" s="69" t="str">
        <f>'E13'!$F43</f>
        <v>NT</v>
      </c>
      <c r="Q46" s="69" t="str">
        <f>'E14'!$F43</f>
        <v>NT</v>
      </c>
      <c r="R46" s="69" t="str">
        <f>'E15'!$F43</f>
        <v>NT</v>
      </c>
      <c r="S46" s="69" t="str">
        <f>'E16'!$F43</f>
        <v>NT</v>
      </c>
      <c r="T46" s="69" t="str">
        <f>'E17'!$F43</f>
        <v>NT</v>
      </c>
      <c r="U46" s="69" t="str">
        <f>'E18'!$F43</f>
        <v>NT</v>
      </c>
      <c r="V46" s="69" t="str">
        <f>'E19'!$F43</f>
        <v>NT</v>
      </c>
      <c r="W46" s="69" t="str">
        <f>'E20'!$F43</f>
        <v>NT</v>
      </c>
      <c r="X46" s="69"/>
      <c r="Y46" s="76" t="str">
        <f t="shared" si="5"/>
        <v>NT</v>
      </c>
      <c r="Z46" s="69"/>
      <c r="AA46" s="71"/>
      <c r="AE46" s="71"/>
      <c r="AF46" s="69"/>
      <c r="AG46" s="69"/>
    </row>
    <row r="47" spans="1:38" ht="15" thickBot="1">
      <c r="A47" s="82" t="str">
        <f>Critères!A43</f>
        <v>Composants intéractifs</v>
      </c>
      <c r="B47" s="83" t="str">
        <f>Critères!B43</f>
        <v>5.5</v>
      </c>
      <c r="C47" s="83" t="str">
        <f>Critères!C43</f>
        <v>A</v>
      </c>
      <c r="D47" s="83" t="str">
        <f>'E01'!$F44</f>
        <v>NT</v>
      </c>
      <c r="E47" s="83" t="str">
        <f>'E02'!$F44</f>
        <v>NT</v>
      </c>
      <c r="F47" s="83" t="str">
        <f>'E03'!$F44</f>
        <v>NT</v>
      </c>
      <c r="G47" s="83" t="str">
        <f>'E04'!$F44</f>
        <v>NT</v>
      </c>
      <c r="H47" s="83" t="str">
        <f>'E05'!$F44</f>
        <v>NT</v>
      </c>
      <c r="I47" s="83" t="str">
        <f>'E06'!$F44</f>
        <v>NT</v>
      </c>
      <c r="J47" s="83" t="str">
        <f>'E07'!$F44</f>
        <v>NT</v>
      </c>
      <c r="K47" s="83" t="str">
        <f>'E08'!$F44</f>
        <v>NT</v>
      </c>
      <c r="L47" s="83" t="str">
        <f>'E09'!$F44</f>
        <v>NT</v>
      </c>
      <c r="M47" s="83" t="str">
        <f>'E10'!$F44</f>
        <v>NT</v>
      </c>
      <c r="N47" s="83" t="str">
        <f>'E11'!$F44</f>
        <v>NT</v>
      </c>
      <c r="O47" s="83" t="str">
        <f>'E12'!$F44</f>
        <v>NT</v>
      </c>
      <c r="P47" s="83" t="str">
        <f>'E13'!$F44</f>
        <v>NT</v>
      </c>
      <c r="Q47" s="83" t="str">
        <f>'E14'!$F44</f>
        <v>NT</v>
      </c>
      <c r="R47" s="83" t="str">
        <f>'E15'!$F44</f>
        <v>NT</v>
      </c>
      <c r="S47" s="83" t="str">
        <f>'E16'!$F44</f>
        <v>NT</v>
      </c>
      <c r="T47" s="83" t="str">
        <f>'E17'!$F44</f>
        <v>NT</v>
      </c>
      <c r="U47" s="83" t="str">
        <f>'E18'!$F44</f>
        <v>NT</v>
      </c>
      <c r="V47" s="83" t="str">
        <f>'E19'!$F44</f>
        <v>NT</v>
      </c>
      <c r="W47" s="83" t="str">
        <f>'E20'!$F44</f>
        <v>NT</v>
      </c>
      <c r="X47" s="83"/>
      <c r="Y47" s="84" t="str">
        <f t="shared" si="5"/>
        <v>NT</v>
      </c>
      <c r="Z47" s="69"/>
      <c r="AA47" s="71"/>
      <c r="AE47" s="71"/>
      <c r="AF47" s="69"/>
      <c r="AG47" s="69"/>
    </row>
    <row r="48" spans="1:38">
      <c r="A48" s="72" t="str">
        <f>Critères!A44</f>
        <v>Eléments obligatoires</v>
      </c>
      <c r="B48" s="73" t="str">
        <f>Critères!B44</f>
        <v>6.1</v>
      </c>
      <c r="C48" s="73" t="str">
        <f>Critères!C44</f>
        <v>A</v>
      </c>
      <c r="D48" s="73" t="str">
        <f>'E01'!$F45</f>
        <v>NT</v>
      </c>
      <c r="E48" s="73" t="str">
        <f>'E02'!$F45</f>
        <v>NT</v>
      </c>
      <c r="F48" s="73" t="str">
        <f>'E03'!$F45</f>
        <v>NT</v>
      </c>
      <c r="G48" s="73" t="str">
        <f>'E04'!$F45</f>
        <v>NT</v>
      </c>
      <c r="H48" s="73" t="str">
        <f>'E05'!$F45</f>
        <v>NT</v>
      </c>
      <c r="I48" s="73" t="str">
        <f>'E06'!$F45</f>
        <v>NT</v>
      </c>
      <c r="J48" s="73" t="str">
        <f>'E07'!$F45</f>
        <v>NT</v>
      </c>
      <c r="K48" s="73" t="str">
        <f>'E08'!$F45</f>
        <v>NT</v>
      </c>
      <c r="L48" s="73" t="str">
        <f>'E09'!$F45</f>
        <v>NT</v>
      </c>
      <c r="M48" s="73" t="str">
        <f>'E10'!$F45</f>
        <v>NT</v>
      </c>
      <c r="N48" s="73" t="str">
        <f>'E11'!$F45</f>
        <v>NT</v>
      </c>
      <c r="O48" s="73" t="str">
        <f>'E12'!$F45</f>
        <v>NT</v>
      </c>
      <c r="P48" s="73" t="str">
        <f>'E13'!$F45</f>
        <v>NT</v>
      </c>
      <c r="Q48" s="73" t="str">
        <f>'E14'!$F45</f>
        <v>NT</v>
      </c>
      <c r="R48" s="73" t="str">
        <f>'E15'!$F45</f>
        <v>NT</v>
      </c>
      <c r="S48" s="73" t="str">
        <f>'E16'!$F45</f>
        <v>NT</v>
      </c>
      <c r="T48" s="73" t="str">
        <f>'E17'!$F45</f>
        <v>NT</v>
      </c>
      <c r="U48" s="73" t="str">
        <f>'E18'!$F45</f>
        <v>NT</v>
      </c>
      <c r="V48" s="73" t="str">
        <f>'E19'!$F45</f>
        <v>NT</v>
      </c>
      <c r="W48" s="73" t="str">
        <f>'E20'!$F45</f>
        <v>NT</v>
      </c>
      <c r="X48" s="73"/>
      <c r="Y48" s="74" t="str">
        <f t="shared" si="5"/>
        <v>NT</v>
      </c>
      <c r="Z48" s="69"/>
      <c r="AA48" s="71"/>
      <c r="AE48" s="71"/>
      <c r="AF48" s="69"/>
      <c r="AG48" s="69"/>
    </row>
    <row r="49" spans="1:33" ht="15" thickBot="1">
      <c r="A49" s="82" t="str">
        <f>Critères!A45</f>
        <v>Eléments obligatoires</v>
      </c>
      <c r="B49" s="83" t="str">
        <f>Critères!B45</f>
        <v>6.2</v>
      </c>
      <c r="C49" s="83" t="str">
        <f>Critères!C45</f>
        <v>A</v>
      </c>
      <c r="D49" s="83" t="str">
        <f>'E01'!$F46</f>
        <v>NT</v>
      </c>
      <c r="E49" s="83" t="str">
        <f>'E02'!$F46</f>
        <v>NT</v>
      </c>
      <c r="F49" s="83" t="str">
        <f>'E03'!$F46</f>
        <v>NT</v>
      </c>
      <c r="G49" s="83" t="str">
        <f>'E04'!$F46</f>
        <v>NT</v>
      </c>
      <c r="H49" s="83" t="str">
        <f>'E05'!$F46</f>
        <v>NT</v>
      </c>
      <c r="I49" s="83" t="str">
        <f>'E06'!$F46</f>
        <v>NT</v>
      </c>
      <c r="J49" s="83" t="str">
        <f>'E07'!$F46</f>
        <v>NT</v>
      </c>
      <c r="K49" s="83" t="str">
        <f>'E08'!$F46</f>
        <v>NT</v>
      </c>
      <c r="L49" s="83" t="str">
        <f>'E09'!$F46</f>
        <v>NT</v>
      </c>
      <c r="M49" s="83" t="str">
        <f>'E10'!$F46</f>
        <v>NT</v>
      </c>
      <c r="N49" s="83" t="str">
        <f>'E11'!$F46</f>
        <v>NT</v>
      </c>
      <c r="O49" s="83" t="str">
        <f>'E12'!$F46</f>
        <v>NT</v>
      </c>
      <c r="P49" s="83" t="str">
        <f>'E13'!$F46</f>
        <v>NT</v>
      </c>
      <c r="Q49" s="83" t="str">
        <f>'E14'!$F46</f>
        <v>NT</v>
      </c>
      <c r="R49" s="83" t="str">
        <f>'E15'!$F46</f>
        <v>NT</v>
      </c>
      <c r="S49" s="83" t="str">
        <f>'E16'!$F46</f>
        <v>NT</v>
      </c>
      <c r="T49" s="83" t="str">
        <f>'E17'!$F46</f>
        <v>NT</v>
      </c>
      <c r="U49" s="83" t="str">
        <f>'E18'!$F46</f>
        <v>NT</v>
      </c>
      <c r="V49" s="83" t="str">
        <f>'E19'!$F46</f>
        <v>NT</v>
      </c>
      <c r="W49" s="83" t="str">
        <f>'E20'!$F46</f>
        <v>NT</v>
      </c>
      <c r="X49" s="83"/>
      <c r="Y49" s="84" t="str">
        <f t="shared" si="5"/>
        <v>NT</v>
      </c>
      <c r="Z49" s="69"/>
      <c r="AA49" s="71"/>
      <c r="AE49" s="71"/>
      <c r="AF49" s="69"/>
      <c r="AG49" s="69"/>
    </row>
    <row r="50" spans="1:33">
      <c r="A50" s="72" t="str">
        <f>Critères!A46</f>
        <v>Structuration</v>
      </c>
      <c r="B50" s="73" t="str">
        <f>Critères!B46</f>
        <v>7.1</v>
      </c>
      <c r="C50" s="73" t="str">
        <f>Critères!C46</f>
        <v>A</v>
      </c>
      <c r="D50" s="73" t="str">
        <f>'E01'!$F47</f>
        <v>NT</v>
      </c>
      <c r="E50" s="73" t="str">
        <f>'E02'!$F47</f>
        <v>NT</v>
      </c>
      <c r="F50" s="73" t="str">
        <f>'E03'!$F47</f>
        <v>NT</v>
      </c>
      <c r="G50" s="73" t="str">
        <f>'E04'!$F47</f>
        <v>NT</v>
      </c>
      <c r="H50" s="73" t="str">
        <f>'E05'!$F47</f>
        <v>NT</v>
      </c>
      <c r="I50" s="73" t="str">
        <f>'E06'!$F47</f>
        <v>NT</v>
      </c>
      <c r="J50" s="73" t="str">
        <f>'E07'!$F47</f>
        <v>NT</v>
      </c>
      <c r="K50" s="73" t="str">
        <f>'E08'!$F47</f>
        <v>NT</v>
      </c>
      <c r="L50" s="73" t="str">
        <f>'E09'!$F47</f>
        <v>NT</v>
      </c>
      <c r="M50" s="73" t="str">
        <f>'E10'!$F47</f>
        <v>NT</v>
      </c>
      <c r="N50" s="73" t="str">
        <f>'E11'!$F47</f>
        <v>NT</v>
      </c>
      <c r="O50" s="73" t="str">
        <f>'E12'!$F47</f>
        <v>NT</v>
      </c>
      <c r="P50" s="73" t="str">
        <f>'E13'!$F47</f>
        <v>NT</v>
      </c>
      <c r="Q50" s="73" t="str">
        <f>'E14'!$F47</f>
        <v>NT</v>
      </c>
      <c r="R50" s="73" t="str">
        <f>'E15'!$F47</f>
        <v>NT</v>
      </c>
      <c r="S50" s="73" t="str">
        <f>'E16'!$F47</f>
        <v>NT</v>
      </c>
      <c r="T50" s="73" t="str">
        <f>'E17'!$F47</f>
        <v>NT</v>
      </c>
      <c r="U50" s="73" t="str">
        <f>'E18'!$F47</f>
        <v>NT</v>
      </c>
      <c r="V50" s="73" t="str">
        <f>'E19'!$F47</f>
        <v>NT</v>
      </c>
      <c r="W50" s="73" t="str">
        <f>'E20'!$F47</f>
        <v>NT</v>
      </c>
      <c r="X50" s="73"/>
      <c r="Y50" s="74" t="str">
        <f t="shared" si="5"/>
        <v>NT</v>
      </c>
      <c r="Z50" s="69"/>
      <c r="AA50" s="71"/>
      <c r="AB50" s="71"/>
      <c r="AC50" s="71"/>
      <c r="AD50" s="71"/>
      <c r="AE50" s="71"/>
      <c r="AF50" s="69"/>
      <c r="AG50" s="69"/>
    </row>
    <row r="51" spans="1:33" ht="15" thickBot="1">
      <c r="A51" s="82" t="str">
        <f>Critères!A47</f>
        <v>Structuration</v>
      </c>
      <c r="B51" s="83" t="str">
        <f>Critères!B47</f>
        <v>7.2</v>
      </c>
      <c r="C51" s="83" t="str">
        <f>Critères!C47</f>
        <v>A</v>
      </c>
      <c r="D51" s="83" t="str">
        <f>'E01'!$F48</f>
        <v>NT</v>
      </c>
      <c r="E51" s="83" t="str">
        <f>'E02'!$F48</f>
        <v>NT</v>
      </c>
      <c r="F51" s="83" t="str">
        <f>'E03'!$F48</f>
        <v>NT</v>
      </c>
      <c r="G51" s="83" t="str">
        <f>'E04'!$F48</f>
        <v>NT</v>
      </c>
      <c r="H51" s="83" t="str">
        <f>'E05'!$F48</f>
        <v>NT</v>
      </c>
      <c r="I51" s="83" t="str">
        <f>'E06'!$F48</f>
        <v>NT</v>
      </c>
      <c r="J51" s="83" t="str">
        <f>'E07'!$F48</f>
        <v>NT</v>
      </c>
      <c r="K51" s="83" t="str">
        <f>'E08'!$F48</f>
        <v>NT</v>
      </c>
      <c r="L51" s="83" t="str">
        <f>'E09'!$F48</f>
        <v>NT</v>
      </c>
      <c r="M51" s="83" t="str">
        <f>'E10'!$F48</f>
        <v>NT</v>
      </c>
      <c r="N51" s="83" t="str">
        <f>'E11'!$F48</f>
        <v>NT</v>
      </c>
      <c r="O51" s="83" t="str">
        <f>'E12'!$F48</f>
        <v>NT</v>
      </c>
      <c r="P51" s="83" t="str">
        <f>'E13'!$F48</f>
        <v>NT</v>
      </c>
      <c r="Q51" s="83" t="str">
        <f>'E14'!$F48</f>
        <v>NT</v>
      </c>
      <c r="R51" s="83" t="str">
        <f>'E15'!$F48</f>
        <v>NT</v>
      </c>
      <c r="S51" s="83" t="str">
        <f>'E16'!$F48</f>
        <v>NT</v>
      </c>
      <c r="T51" s="83" t="str">
        <f>'E17'!$F48</f>
        <v>NT</v>
      </c>
      <c r="U51" s="83" t="str">
        <f>'E18'!$F48</f>
        <v>NT</v>
      </c>
      <c r="V51" s="83" t="str">
        <f>'E19'!$F48</f>
        <v>NT</v>
      </c>
      <c r="W51" s="83" t="str">
        <f>'E20'!$F48</f>
        <v>NT</v>
      </c>
      <c r="X51" s="83"/>
      <c r="Y51" s="84" t="str">
        <f t="shared" si="5"/>
        <v>NT</v>
      </c>
      <c r="Z51" s="69"/>
      <c r="AA51" s="71"/>
      <c r="AB51" s="71"/>
      <c r="AC51" s="71"/>
      <c r="AD51" s="71"/>
      <c r="AE51" s="71"/>
      <c r="AF51" s="69"/>
      <c r="AG51" s="69"/>
    </row>
    <row r="52" spans="1:33">
      <c r="A52" s="72" t="str">
        <f>Critères!A48</f>
        <v>Présentation</v>
      </c>
      <c r="B52" s="73" t="str">
        <f>Critères!B48</f>
        <v>8.1</v>
      </c>
      <c r="C52" s="73" t="str">
        <f>Critères!C48</f>
        <v>A</v>
      </c>
      <c r="D52" s="73" t="str">
        <f>'E01'!$F49</f>
        <v>NT</v>
      </c>
      <c r="E52" s="73" t="str">
        <f>'E02'!$F49</f>
        <v>NT</v>
      </c>
      <c r="F52" s="73" t="str">
        <f>'E03'!$F49</f>
        <v>NT</v>
      </c>
      <c r="G52" s="73" t="str">
        <f>'E04'!$F49</f>
        <v>NT</v>
      </c>
      <c r="H52" s="73" t="str">
        <f>'E05'!$F49</f>
        <v>NT</v>
      </c>
      <c r="I52" s="73" t="str">
        <f>'E06'!$F49</f>
        <v>NT</v>
      </c>
      <c r="J52" s="73" t="str">
        <f>'E07'!$F49</f>
        <v>NT</v>
      </c>
      <c r="K52" s="73" t="str">
        <f>'E08'!$F49</f>
        <v>NT</v>
      </c>
      <c r="L52" s="73" t="str">
        <f>'E09'!$F49</f>
        <v>NT</v>
      </c>
      <c r="M52" s="73" t="str">
        <f>'E10'!$F49</f>
        <v>NT</v>
      </c>
      <c r="N52" s="73" t="str">
        <f>'E11'!$F49</f>
        <v>NT</v>
      </c>
      <c r="O52" s="73" t="str">
        <f>'E12'!$F49</f>
        <v>NT</v>
      </c>
      <c r="P52" s="73" t="str">
        <f>'E13'!$F49</f>
        <v>NT</v>
      </c>
      <c r="Q52" s="73" t="str">
        <f>'E14'!$F49</f>
        <v>NT</v>
      </c>
      <c r="R52" s="73" t="str">
        <f>'E15'!$F49</f>
        <v>NT</v>
      </c>
      <c r="S52" s="73" t="str">
        <f>'E16'!$F49</f>
        <v>NT</v>
      </c>
      <c r="T52" s="73" t="str">
        <f>'E17'!$F49</f>
        <v>NT</v>
      </c>
      <c r="U52" s="73" t="str">
        <f>'E18'!$F49</f>
        <v>NT</v>
      </c>
      <c r="V52" s="73" t="str">
        <f>'E19'!$F49</f>
        <v>NT</v>
      </c>
      <c r="W52" s="73" t="str">
        <f>'E20'!$F49</f>
        <v>NT</v>
      </c>
      <c r="X52" s="73"/>
      <c r="Y52" s="74" t="str">
        <f t="shared" si="5"/>
        <v>NT</v>
      </c>
      <c r="Z52" s="69"/>
      <c r="AA52" s="71"/>
      <c r="AB52" s="71"/>
      <c r="AC52" s="71"/>
      <c r="AD52" s="71"/>
      <c r="AE52" s="71"/>
      <c r="AF52" s="69"/>
      <c r="AG52" s="69"/>
    </row>
    <row r="53" spans="1:33">
      <c r="A53" s="75" t="str">
        <f>Critères!A49</f>
        <v>Présentation</v>
      </c>
      <c r="B53" s="69" t="str">
        <f>Critères!B49</f>
        <v>8.2</v>
      </c>
      <c r="C53" s="69" t="str">
        <f>Critères!C49</f>
        <v>AA</v>
      </c>
      <c r="D53" s="69" t="str">
        <f>'E01'!$F50</f>
        <v>NT</v>
      </c>
      <c r="E53" s="69" t="str">
        <f>'E02'!$F50</f>
        <v>NT</v>
      </c>
      <c r="F53" s="69" t="str">
        <f>'E03'!$F50</f>
        <v>NT</v>
      </c>
      <c r="G53" s="69" t="str">
        <f>'E04'!$F50</f>
        <v>NT</v>
      </c>
      <c r="H53" s="69" t="str">
        <f>'E05'!$F50</f>
        <v>NT</v>
      </c>
      <c r="I53" s="69" t="str">
        <f>'E06'!$F50</f>
        <v>NT</v>
      </c>
      <c r="J53" s="69" t="str">
        <f>'E07'!$F50</f>
        <v>NT</v>
      </c>
      <c r="K53" s="69" t="str">
        <f>'E08'!$F50</f>
        <v>NT</v>
      </c>
      <c r="L53" s="69" t="str">
        <f>'E09'!$F50</f>
        <v>NT</v>
      </c>
      <c r="M53" s="69" t="str">
        <f>'E10'!$F50</f>
        <v>NT</v>
      </c>
      <c r="N53" s="69" t="str">
        <f>'E11'!$F50</f>
        <v>NT</v>
      </c>
      <c r="O53" s="69" t="str">
        <f>'E12'!$F50</f>
        <v>NT</v>
      </c>
      <c r="P53" s="69" t="str">
        <f>'E13'!$F50</f>
        <v>NT</v>
      </c>
      <c r="Q53" s="69" t="str">
        <f>'E14'!$F50</f>
        <v>NT</v>
      </c>
      <c r="R53" s="69" t="str">
        <f>'E15'!$F50</f>
        <v>NT</v>
      </c>
      <c r="S53" s="69" t="str">
        <f>'E16'!$F50</f>
        <v>NT</v>
      </c>
      <c r="T53" s="69" t="str">
        <f>'E17'!$F50</f>
        <v>NT</v>
      </c>
      <c r="U53" s="69" t="str">
        <f>'E18'!$F50</f>
        <v>NT</v>
      </c>
      <c r="V53" s="69" t="str">
        <f>'E19'!$F50</f>
        <v>NT</v>
      </c>
      <c r="W53" s="69" t="str">
        <f>'E20'!$F50</f>
        <v>NT</v>
      </c>
      <c r="X53" s="69"/>
      <c r="Y53" s="76" t="str">
        <f t="shared" si="5"/>
        <v>NT</v>
      </c>
      <c r="Z53" s="69"/>
      <c r="AA53" s="71"/>
      <c r="AB53" s="71"/>
      <c r="AC53" s="71"/>
      <c r="AD53" s="71"/>
      <c r="AE53" s="71"/>
      <c r="AF53" s="69"/>
      <c r="AG53" s="69"/>
    </row>
    <row r="54" spans="1:33">
      <c r="A54" s="75" t="str">
        <f>Critères!A50</f>
        <v>Présentation</v>
      </c>
      <c r="B54" s="69" t="str">
        <f>Critères!B50</f>
        <v>8.3</v>
      </c>
      <c r="C54" s="69" t="str">
        <f>Critères!C50</f>
        <v>A</v>
      </c>
      <c r="D54" s="69" t="str">
        <f>'E01'!$F51</f>
        <v>NT</v>
      </c>
      <c r="E54" s="69" t="str">
        <f>'E02'!$F51</f>
        <v>NT</v>
      </c>
      <c r="F54" s="69" t="str">
        <f>'E03'!$F51</f>
        <v>NT</v>
      </c>
      <c r="G54" s="69" t="str">
        <f>'E04'!$F51</f>
        <v>NT</v>
      </c>
      <c r="H54" s="69" t="str">
        <f>'E05'!$F51</f>
        <v>NT</v>
      </c>
      <c r="I54" s="69" t="str">
        <f>'E06'!$F51</f>
        <v>NT</v>
      </c>
      <c r="J54" s="69" t="str">
        <f>'E07'!$F51</f>
        <v>NT</v>
      </c>
      <c r="K54" s="69" t="str">
        <f>'E08'!$F51</f>
        <v>NT</v>
      </c>
      <c r="L54" s="69" t="str">
        <f>'E09'!$F51</f>
        <v>NT</v>
      </c>
      <c r="M54" s="69" t="str">
        <f>'E10'!$F51</f>
        <v>NT</v>
      </c>
      <c r="N54" s="69" t="str">
        <f>'E11'!$F51</f>
        <v>NT</v>
      </c>
      <c r="O54" s="69" t="str">
        <f>'E12'!$F51</f>
        <v>NT</v>
      </c>
      <c r="P54" s="69" t="str">
        <f>'E13'!$F51</f>
        <v>NT</v>
      </c>
      <c r="Q54" s="69" t="str">
        <f>'E14'!$F51</f>
        <v>NT</v>
      </c>
      <c r="R54" s="69" t="str">
        <f>'E15'!$F51</f>
        <v>NT</v>
      </c>
      <c r="S54" s="69" t="str">
        <f>'E16'!$F51</f>
        <v>NT</v>
      </c>
      <c r="T54" s="69" t="str">
        <f>'E17'!$F51</f>
        <v>NT</v>
      </c>
      <c r="U54" s="69" t="str">
        <f>'E18'!$F51</f>
        <v>NT</v>
      </c>
      <c r="V54" s="69" t="str">
        <f>'E19'!$F51</f>
        <v>NT</v>
      </c>
      <c r="W54" s="69" t="str">
        <f>'E20'!$F51</f>
        <v>NT</v>
      </c>
      <c r="X54" s="69"/>
      <c r="Y54" s="76" t="str">
        <f t="shared" si="5"/>
        <v>NT</v>
      </c>
      <c r="Z54" s="69"/>
      <c r="AA54" s="71"/>
      <c r="AB54" s="71"/>
      <c r="AC54" s="71"/>
      <c r="AD54" s="71"/>
      <c r="AE54" s="71"/>
      <c r="AF54" s="69"/>
      <c r="AG54" s="69"/>
    </row>
    <row r="55" spans="1:33">
      <c r="A55" s="75" t="str">
        <f>Critères!A51</f>
        <v>Présentation</v>
      </c>
      <c r="B55" s="69" t="str">
        <f>Critères!B51</f>
        <v>8.4</v>
      </c>
      <c r="C55" s="69" t="str">
        <f>Critères!C51</f>
        <v>A</v>
      </c>
      <c r="D55" s="69" t="str">
        <f>'E01'!$F52</f>
        <v>NT</v>
      </c>
      <c r="E55" s="69" t="str">
        <f>'E02'!$F52</f>
        <v>NT</v>
      </c>
      <c r="F55" s="69" t="str">
        <f>'E03'!$F52</f>
        <v>NT</v>
      </c>
      <c r="G55" s="69" t="str">
        <f>'E04'!$F52</f>
        <v>NT</v>
      </c>
      <c r="H55" s="69" t="str">
        <f>'E05'!$F52</f>
        <v>NT</v>
      </c>
      <c r="I55" s="69" t="str">
        <f>'E06'!$F52</f>
        <v>NT</v>
      </c>
      <c r="J55" s="69" t="str">
        <f>'E07'!$F52</f>
        <v>NT</v>
      </c>
      <c r="K55" s="69" t="str">
        <f>'E08'!$F52</f>
        <v>NT</v>
      </c>
      <c r="L55" s="69" t="str">
        <f>'E09'!$F52</f>
        <v>NT</v>
      </c>
      <c r="M55" s="69" t="str">
        <f>'E10'!$F52</f>
        <v>NT</v>
      </c>
      <c r="N55" s="69" t="str">
        <f>'E11'!$F52</f>
        <v>NT</v>
      </c>
      <c r="O55" s="69" t="str">
        <f>'E12'!$F52</f>
        <v>NT</v>
      </c>
      <c r="P55" s="69" t="str">
        <f>'E13'!$F52</f>
        <v>NT</v>
      </c>
      <c r="Q55" s="69" t="str">
        <f>'E14'!$F52</f>
        <v>NT</v>
      </c>
      <c r="R55" s="69" t="str">
        <f>'E15'!$F52</f>
        <v>NT</v>
      </c>
      <c r="S55" s="69" t="str">
        <f>'E16'!$F52</f>
        <v>NT</v>
      </c>
      <c r="T55" s="69" t="str">
        <f>'E17'!$F52</f>
        <v>NT</v>
      </c>
      <c r="U55" s="69" t="str">
        <f>'E18'!$F52</f>
        <v>NT</v>
      </c>
      <c r="V55" s="69" t="str">
        <f>'E19'!$F52</f>
        <v>NT</v>
      </c>
      <c r="W55" s="69" t="str">
        <f>'E20'!$F52</f>
        <v>NT</v>
      </c>
      <c r="X55" s="69"/>
      <c r="Y55" s="76" t="str">
        <f t="shared" si="5"/>
        <v>NT</v>
      </c>
      <c r="Z55" s="69"/>
      <c r="AA55" s="71"/>
      <c r="AB55" s="71"/>
      <c r="AC55" s="71"/>
      <c r="AD55" s="71"/>
      <c r="AE55" s="71"/>
      <c r="AF55" s="69"/>
      <c r="AG55" s="69"/>
    </row>
    <row r="56" spans="1:33">
      <c r="A56" s="75" t="str">
        <f>Critères!A52</f>
        <v>Présentation</v>
      </c>
      <c r="B56" s="69" t="str">
        <f>Critères!B52</f>
        <v>8.5</v>
      </c>
      <c r="C56" s="69" t="str">
        <f>Critères!C52</f>
        <v>A</v>
      </c>
      <c r="D56" s="69" t="str">
        <f>'E01'!$F53</f>
        <v>NT</v>
      </c>
      <c r="E56" s="69" t="str">
        <f>'E02'!$F53</f>
        <v>NT</v>
      </c>
      <c r="F56" s="69" t="str">
        <f>'E03'!$F53</f>
        <v>NT</v>
      </c>
      <c r="G56" s="69" t="str">
        <f>'E04'!$F53</f>
        <v>NT</v>
      </c>
      <c r="H56" s="69" t="str">
        <f>'E05'!$F53</f>
        <v>NT</v>
      </c>
      <c r="I56" s="69" t="str">
        <f>'E06'!$F53</f>
        <v>NT</v>
      </c>
      <c r="J56" s="69" t="str">
        <f>'E07'!$F53</f>
        <v>NT</v>
      </c>
      <c r="K56" s="69" t="str">
        <f>'E08'!$F53</f>
        <v>NT</v>
      </c>
      <c r="L56" s="69" t="str">
        <f>'E09'!$F53</f>
        <v>NT</v>
      </c>
      <c r="M56" s="69" t="str">
        <f>'E10'!$F53</f>
        <v>NT</v>
      </c>
      <c r="N56" s="69" t="str">
        <f>'E11'!$F53</f>
        <v>NT</v>
      </c>
      <c r="O56" s="69" t="str">
        <f>'E12'!$F53</f>
        <v>NT</v>
      </c>
      <c r="P56" s="69" t="str">
        <f>'E13'!$F53</f>
        <v>NT</v>
      </c>
      <c r="Q56" s="69" t="str">
        <f>'E14'!$F53</f>
        <v>NT</v>
      </c>
      <c r="R56" s="69" t="str">
        <f>'E15'!$F53</f>
        <v>NT</v>
      </c>
      <c r="S56" s="69" t="str">
        <f>'E16'!$F53</f>
        <v>NT</v>
      </c>
      <c r="T56" s="69" t="str">
        <f>'E17'!$F53</f>
        <v>NT</v>
      </c>
      <c r="U56" s="69" t="str">
        <f>'E18'!$F53</f>
        <v>NT</v>
      </c>
      <c r="V56" s="69" t="str">
        <f>'E19'!$F53</f>
        <v>NT</v>
      </c>
      <c r="W56" s="69" t="str">
        <f>'E20'!$F53</f>
        <v>NT</v>
      </c>
      <c r="X56" s="69"/>
      <c r="Y56" s="76" t="str">
        <f t="shared" si="5"/>
        <v>NT</v>
      </c>
      <c r="Z56" s="69"/>
      <c r="AA56" s="71"/>
      <c r="AB56" s="71"/>
      <c r="AC56" s="71"/>
      <c r="AD56" s="71"/>
      <c r="AE56" s="71"/>
      <c r="AF56" s="69"/>
      <c r="AG56" s="69"/>
    </row>
    <row r="57" spans="1:33">
      <c r="A57" s="75" t="str">
        <f>Critères!A53</f>
        <v>Présentation</v>
      </c>
      <c r="B57" s="69" t="str">
        <f>Critères!B53</f>
        <v>8.6</v>
      </c>
      <c r="C57" s="69" t="str">
        <f>Critères!C53</f>
        <v>A</v>
      </c>
      <c r="D57" s="69" t="str">
        <f>'E01'!$F54</f>
        <v>NT</v>
      </c>
      <c r="E57" s="69" t="str">
        <f>'E02'!$F54</f>
        <v>NT</v>
      </c>
      <c r="F57" s="69" t="str">
        <f>'E03'!$F54</f>
        <v>NT</v>
      </c>
      <c r="G57" s="69" t="str">
        <f>'E04'!$F54</f>
        <v>NT</v>
      </c>
      <c r="H57" s="69" t="str">
        <f>'E05'!$F54</f>
        <v>NT</v>
      </c>
      <c r="I57" s="69" t="str">
        <f>'E06'!$F54</f>
        <v>NT</v>
      </c>
      <c r="J57" s="69" t="str">
        <f>'E07'!$F54</f>
        <v>NT</v>
      </c>
      <c r="K57" s="69" t="str">
        <f>'E08'!$F54</f>
        <v>NT</v>
      </c>
      <c r="L57" s="69" t="str">
        <f>'E09'!$F54</f>
        <v>NT</v>
      </c>
      <c r="M57" s="69" t="str">
        <f>'E10'!$F54</f>
        <v>NT</v>
      </c>
      <c r="N57" s="69" t="str">
        <f>'E11'!$F54</f>
        <v>NT</v>
      </c>
      <c r="O57" s="69" t="str">
        <f>'E12'!$F54</f>
        <v>NT</v>
      </c>
      <c r="P57" s="69" t="str">
        <f>'E13'!$F54</f>
        <v>NT</v>
      </c>
      <c r="Q57" s="69" t="str">
        <f>'E14'!$F54</f>
        <v>NT</v>
      </c>
      <c r="R57" s="69" t="str">
        <f>'E15'!$F54</f>
        <v>NT</v>
      </c>
      <c r="S57" s="69" t="str">
        <f>'E16'!$F54</f>
        <v>NT</v>
      </c>
      <c r="T57" s="69" t="str">
        <f>'E17'!$F54</f>
        <v>NT</v>
      </c>
      <c r="U57" s="69" t="str">
        <f>'E18'!$F54</f>
        <v>NT</v>
      </c>
      <c r="V57" s="69" t="str">
        <f>'E19'!$F54</f>
        <v>NT</v>
      </c>
      <c r="W57" s="69" t="str">
        <f>'E20'!$F54</f>
        <v>NT</v>
      </c>
      <c r="X57" s="69"/>
      <c r="Y57" s="76" t="str">
        <f t="shared" si="5"/>
        <v>NT</v>
      </c>
      <c r="Z57" s="69"/>
      <c r="AA57" s="71"/>
      <c r="AB57" s="71"/>
      <c r="AC57" s="71"/>
      <c r="AD57" s="71"/>
      <c r="AE57" s="71"/>
      <c r="AF57" s="69"/>
      <c r="AG57" s="69"/>
    </row>
    <row r="58" spans="1:33" ht="15" thickBot="1">
      <c r="A58" s="82" t="str">
        <f>Critères!A54</f>
        <v>Présentation</v>
      </c>
      <c r="B58" s="83" t="str">
        <f>Critères!B54</f>
        <v>8.7</v>
      </c>
      <c r="C58" s="83" t="str">
        <f>Critères!C54</f>
        <v>AA</v>
      </c>
      <c r="D58" s="83" t="str">
        <f>'E01'!$F55</f>
        <v>NT</v>
      </c>
      <c r="E58" s="83" t="str">
        <f>'E02'!$F55</f>
        <v>NT</v>
      </c>
      <c r="F58" s="83" t="str">
        <f>'E03'!$F55</f>
        <v>NT</v>
      </c>
      <c r="G58" s="83" t="str">
        <f>'E04'!$F55</f>
        <v>NT</v>
      </c>
      <c r="H58" s="83" t="str">
        <f>'E05'!$F55</f>
        <v>NT</v>
      </c>
      <c r="I58" s="83" t="str">
        <f>'E06'!$F55</f>
        <v>NT</v>
      </c>
      <c r="J58" s="83" t="str">
        <f>'E07'!$F55</f>
        <v>NT</v>
      </c>
      <c r="K58" s="83" t="str">
        <f>'E08'!$F55</f>
        <v>NT</v>
      </c>
      <c r="L58" s="83" t="str">
        <f>'E09'!$F55</f>
        <v>NT</v>
      </c>
      <c r="M58" s="83" t="str">
        <f>'E10'!$F55</f>
        <v>NT</v>
      </c>
      <c r="N58" s="83" t="str">
        <f>'E11'!$F55</f>
        <v>NT</v>
      </c>
      <c r="O58" s="83" t="str">
        <f>'E12'!$F55</f>
        <v>NT</v>
      </c>
      <c r="P58" s="83" t="str">
        <f>'E13'!$F55</f>
        <v>NT</v>
      </c>
      <c r="Q58" s="83" t="str">
        <f>'E14'!$F55</f>
        <v>NT</v>
      </c>
      <c r="R58" s="83" t="str">
        <f>'E15'!$F55</f>
        <v>NT</v>
      </c>
      <c r="S58" s="83" t="str">
        <f>'E16'!$F55</f>
        <v>NT</v>
      </c>
      <c r="T58" s="83" t="str">
        <f>'E17'!$F55</f>
        <v>NT</v>
      </c>
      <c r="U58" s="83" t="str">
        <f>'E18'!$F55</f>
        <v>NT</v>
      </c>
      <c r="V58" s="83" t="str">
        <f>'E19'!$F55</f>
        <v>NT</v>
      </c>
      <c r="W58" s="83" t="str">
        <f>'E20'!$F55</f>
        <v>NT</v>
      </c>
      <c r="X58" s="83"/>
      <c r="Y58" s="84" t="str">
        <f t="shared" si="5"/>
        <v>NT</v>
      </c>
      <c r="Z58" s="69"/>
      <c r="AA58" s="71"/>
      <c r="AB58" s="71"/>
      <c r="AC58" s="71"/>
      <c r="AD58" s="71"/>
      <c r="AE58" s="71"/>
      <c r="AF58" s="69"/>
      <c r="AG58" s="69"/>
    </row>
    <row r="59" spans="1:33">
      <c r="A59" s="72" t="str">
        <f>Critères!A55</f>
        <v>Formulaires</v>
      </c>
      <c r="B59" s="73" t="str">
        <f>Critères!B55</f>
        <v>9.1</v>
      </c>
      <c r="C59" s="73" t="str">
        <f>Critères!C55</f>
        <v>A</v>
      </c>
      <c r="D59" s="73" t="str">
        <f>'E01'!$F56</f>
        <v>NT</v>
      </c>
      <c r="E59" s="73" t="str">
        <f>'E02'!$F56</f>
        <v>NT</v>
      </c>
      <c r="F59" s="73" t="str">
        <f>'E03'!$F56</f>
        <v>NT</v>
      </c>
      <c r="G59" s="73" t="str">
        <f>'E04'!$F56</f>
        <v>NT</v>
      </c>
      <c r="H59" s="73" t="str">
        <f>'E05'!$F56</f>
        <v>NT</v>
      </c>
      <c r="I59" s="73" t="str">
        <f>'E06'!$F56</f>
        <v>NT</v>
      </c>
      <c r="J59" s="73" t="str">
        <f>'E07'!$F56</f>
        <v>NT</v>
      </c>
      <c r="K59" s="73" t="str">
        <f>'E08'!$F56</f>
        <v>NT</v>
      </c>
      <c r="L59" s="73" t="str">
        <f>'E09'!$F56</f>
        <v>NT</v>
      </c>
      <c r="M59" s="73" t="str">
        <f>'E10'!$F56</f>
        <v>NT</v>
      </c>
      <c r="N59" s="73" t="str">
        <f>'E11'!$F56</f>
        <v>NT</v>
      </c>
      <c r="O59" s="73" t="str">
        <f>'E12'!$F56</f>
        <v>NT</v>
      </c>
      <c r="P59" s="73" t="str">
        <f>'E13'!$F56</f>
        <v>NT</v>
      </c>
      <c r="Q59" s="73" t="str">
        <f>'E14'!$F56</f>
        <v>NT</v>
      </c>
      <c r="R59" s="73" t="str">
        <f>'E15'!$F56</f>
        <v>NT</v>
      </c>
      <c r="S59" s="73" t="str">
        <f>'E16'!$F56</f>
        <v>NT</v>
      </c>
      <c r="T59" s="73" t="str">
        <f>'E17'!$F56</f>
        <v>NT</v>
      </c>
      <c r="U59" s="73" t="str">
        <f>'E18'!$F56</f>
        <v>NT</v>
      </c>
      <c r="V59" s="73" t="str">
        <f>'E19'!$F56</f>
        <v>NT</v>
      </c>
      <c r="W59" s="73" t="str">
        <f>'E20'!$F56</f>
        <v>NT</v>
      </c>
      <c r="X59" s="73"/>
      <c r="Y59" s="74" t="str">
        <f t="shared" si="5"/>
        <v>NT</v>
      </c>
      <c r="Z59" s="69"/>
      <c r="AA59" s="71"/>
      <c r="AB59" s="71"/>
      <c r="AC59" s="71"/>
      <c r="AD59" s="71"/>
      <c r="AE59" s="71"/>
      <c r="AF59" s="69"/>
      <c r="AG59" s="69"/>
    </row>
    <row r="60" spans="1:33">
      <c r="A60" s="75" t="str">
        <f>Critères!A56</f>
        <v>Formulaires</v>
      </c>
      <c r="B60" s="69" t="str">
        <f>Critères!B56</f>
        <v>9.2</v>
      </c>
      <c r="C60" s="69" t="str">
        <f>Critères!C56</f>
        <v>A</v>
      </c>
      <c r="D60" s="69" t="str">
        <f>'E01'!$F57</f>
        <v>NT</v>
      </c>
      <c r="E60" s="69" t="str">
        <f>'E02'!$F57</f>
        <v>NT</v>
      </c>
      <c r="F60" s="69" t="str">
        <f>'E03'!$F57</f>
        <v>NT</v>
      </c>
      <c r="G60" s="69" t="str">
        <f>'E04'!$F57</f>
        <v>NT</v>
      </c>
      <c r="H60" s="69" t="str">
        <f>'E05'!$F57</f>
        <v>NT</v>
      </c>
      <c r="I60" s="69" t="str">
        <f>'E06'!$F57</f>
        <v>NT</v>
      </c>
      <c r="J60" s="69" t="str">
        <f>'E07'!$F57</f>
        <v>NT</v>
      </c>
      <c r="K60" s="69" t="str">
        <f>'E08'!$F57</f>
        <v>NT</v>
      </c>
      <c r="L60" s="69" t="str">
        <f>'E09'!$F57</f>
        <v>NT</v>
      </c>
      <c r="M60" s="69" t="str">
        <f>'E10'!$F57</f>
        <v>NT</v>
      </c>
      <c r="N60" s="69" t="str">
        <f>'E11'!$F57</f>
        <v>NT</v>
      </c>
      <c r="O60" s="69" t="str">
        <f>'E12'!$F57</f>
        <v>NT</v>
      </c>
      <c r="P60" s="69" t="str">
        <f>'E13'!$F57</f>
        <v>NT</v>
      </c>
      <c r="Q60" s="69" t="str">
        <f>'E14'!$F57</f>
        <v>NT</v>
      </c>
      <c r="R60" s="69" t="str">
        <f>'E15'!$F57</f>
        <v>NT</v>
      </c>
      <c r="S60" s="69" t="str">
        <f>'E16'!$F57</f>
        <v>NT</v>
      </c>
      <c r="T60" s="69" t="str">
        <f>'E17'!$F57</f>
        <v>NT</v>
      </c>
      <c r="U60" s="69" t="str">
        <f>'E18'!$F57</f>
        <v>NT</v>
      </c>
      <c r="V60" s="69" t="str">
        <f>'E19'!$F57</f>
        <v>NT</v>
      </c>
      <c r="W60" s="69" t="str">
        <f>'E20'!$F57</f>
        <v>NT</v>
      </c>
      <c r="X60" s="69"/>
      <c r="Y60" s="76" t="str">
        <f t="shared" si="5"/>
        <v>NT</v>
      </c>
      <c r="Z60" s="69"/>
      <c r="AA60" s="71"/>
      <c r="AB60" s="71"/>
      <c r="AC60" s="71"/>
      <c r="AD60" s="71"/>
      <c r="AE60" s="71"/>
      <c r="AF60" s="69"/>
      <c r="AG60" s="69"/>
    </row>
    <row r="61" spans="1:33">
      <c r="A61" s="75" t="str">
        <f>Critères!A57</f>
        <v>Formulaires</v>
      </c>
      <c r="B61" s="69" t="str">
        <f>Critères!B57</f>
        <v>9.3</v>
      </c>
      <c r="C61" s="69" t="str">
        <f>Critères!C57</f>
        <v>A</v>
      </c>
      <c r="D61" s="69" t="str">
        <f>'E01'!$F58</f>
        <v>NT</v>
      </c>
      <c r="E61" s="69" t="str">
        <f>'E02'!$F58</f>
        <v>NT</v>
      </c>
      <c r="F61" s="69" t="str">
        <f>'E03'!$F58</f>
        <v>NT</v>
      </c>
      <c r="G61" s="69" t="str">
        <f>'E04'!$F58</f>
        <v>NT</v>
      </c>
      <c r="H61" s="69" t="str">
        <f>'E05'!$F58</f>
        <v>NT</v>
      </c>
      <c r="I61" s="69" t="str">
        <f>'E06'!$F58</f>
        <v>NT</v>
      </c>
      <c r="J61" s="69" t="str">
        <f>'E07'!$F58</f>
        <v>NT</v>
      </c>
      <c r="K61" s="69" t="str">
        <f>'E08'!$F58</f>
        <v>NT</v>
      </c>
      <c r="L61" s="69" t="str">
        <f>'E09'!$F58</f>
        <v>NT</v>
      </c>
      <c r="M61" s="69" t="str">
        <f>'E10'!$F58</f>
        <v>NT</v>
      </c>
      <c r="N61" s="69" t="str">
        <f>'E11'!$F58</f>
        <v>NT</v>
      </c>
      <c r="O61" s="69" t="str">
        <f>'E12'!$F58</f>
        <v>NT</v>
      </c>
      <c r="P61" s="69" t="str">
        <f>'E13'!$F58</f>
        <v>NT</v>
      </c>
      <c r="Q61" s="69" t="str">
        <f>'E14'!$F58</f>
        <v>NT</v>
      </c>
      <c r="R61" s="69" t="str">
        <f>'E15'!$F58</f>
        <v>NT</v>
      </c>
      <c r="S61" s="69" t="str">
        <f>'E16'!$F58</f>
        <v>NT</v>
      </c>
      <c r="T61" s="69" t="str">
        <f>'E17'!$F58</f>
        <v>NT</v>
      </c>
      <c r="U61" s="69" t="str">
        <f>'E18'!$F58</f>
        <v>NT</v>
      </c>
      <c r="V61" s="69" t="str">
        <f>'E19'!$F58</f>
        <v>NT</v>
      </c>
      <c r="W61" s="69" t="str">
        <f>'E20'!$F58</f>
        <v>NT</v>
      </c>
      <c r="X61" s="69"/>
      <c r="Y61" s="76" t="str">
        <f t="shared" si="5"/>
        <v>NT</v>
      </c>
      <c r="Z61" s="69"/>
      <c r="AA61" s="71"/>
      <c r="AB61" s="71"/>
      <c r="AC61" s="71"/>
      <c r="AD61" s="71"/>
      <c r="AE61" s="71"/>
      <c r="AF61" s="69"/>
      <c r="AG61" s="69"/>
    </row>
    <row r="62" spans="1:33">
      <c r="A62" s="75" t="str">
        <f>Critères!A58</f>
        <v>Formulaires</v>
      </c>
      <c r="B62" s="69" t="str">
        <f>Critères!B58</f>
        <v>9.4</v>
      </c>
      <c r="C62" s="69" t="str">
        <f>Critères!C58</f>
        <v>A</v>
      </c>
      <c r="D62" s="69" t="str">
        <f>'E01'!$F59</f>
        <v>NT</v>
      </c>
      <c r="E62" s="69" t="str">
        <f>'E02'!$F59</f>
        <v>NT</v>
      </c>
      <c r="F62" s="69" t="str">
        <f>'E03'!$F59</f>
        <v>NT</v>
      </c>
      <c r="G62" s="69" t="str">
        <f>'E04'!$F59</f>
        <v>NT</v>
      </c>
      <c r="H62" s="69" t="str">
        <f>'E05'!$F59</f>
        <v>NT</v>
      </c>
      <c r="I62" s="69" t="str">
        <f>'E06'!$F59</f>
        <v>NT</v>
      </c>
      <c r="J62" s="69" t="str">
        <f>'E07'!$F59</f>
        <v>NT</v>
      </c>
      <c r="K62" s="69" t="str">
        <f>'E08'!$F59</f>
        <v>NT</v>
      </c>
      <c r="L62" s="69" t="str">
        <f>'E09'!$F59</f>
        <v>NT</v>
      </c>
      <c r="M62" s="69" t="str">
        <f>'E10'!$F59</f>
        <v>NT</v>
      </c>
      <c r="N62" s="69" t="str">
        <f>'E11'!$F59</f>
        <v>NT</v>
      </c>
      <c r="O62" s="69" t="str">
        <f>'E12'!$F59</f>
        <v>NT</v>
      </c>
      <c r="P62" s="69" t="str">
        <f>'E13'!$F59</f>
        <v>NT</v>
      </c>
      <c r="Q62" s="69" t="str">
        <f>'E14'!$F59</f>
        <v>NT</v>
      </c>
      <c r="R62" s="69" t="str">
        <f>'E15'!$F59</f>
        <v>NT</v>
      </c>
      <c r="S62" s="69" t="str">
        <f>'E16'!$F59</f>
        <v>NT</v>
      </c>
      <c r="T62" s="69" t="str">
        <f>'E17'!$F59</f>
        <v>NT</v>
      </c>
      <c r="U62" s="69" t="str">
        <f>'E18'!$F59</f>
        <v>NT</v>
      </c>
      <c r="V62" s="69" t="str">
        <f>'E19'!$F59</f>
        <v>NT</v>
      </c>
      <c r="W62" s="69" t="str">
        <f>'E20'!$F59</f>
        <v>NT</v>
      </c>
      <c r="X62" s="69"/>
      <c r="Y62" s="76" t="str">
        <f t="shared" si="5"/>
        <v>NT</v>
      </c>
      <c r="Z62" s="69"/>
      <c r="AA62" s="71"/>
      <c r="AB62" s="71"/>
      <c r="AC62" s="71"/>
      <c r="AD62" s="71"/>
      <c r="AE62" s="71"/>
      <c r="AF62" s="69"/>
      <c r="AG62" s="69"/>
    </row>
    <row r="63" spans="1:33">
      <c r="A63" s="75" t="str">
        <f>Critères!A59</f>
        <v>Formulaires</v>
      </c>
      <c r="B63" s="69" t="str">
        <f>Critères!B59</f>
        <v>9.5</v>
      </c>
      <c r="C63" s="69" t="str">
        <f>Critères!C59</f>
        <v>A</v>
      </c>
      <c r="D63" s="69" t="str">
        <f>'E01'!$F60</f>
        <v>NT</v>
      </c>
      <c r="E63" s="69" t="str">
        <f>'E02'!$F60</f>
        <v>NT</v>
      </c>
      <c r="F63" s="69" t="str">
        <f>'E03'!$F60</f>
        <v>NT</v>
      </c>
      <c r="G63" s="69" t="str">
        <f>'E04'!$F60</f>
        <v>NT</v>
      </c>
      <c r="H63" s="69" t="str">
        <f>'E05'!$F60</f>
        <v>NT</v>
      </c>
      <c r="I63" s="69" t="str">
        <f>'E06'!$F60</f>
        <v>NT</v>
      </c>
      <c r="J63" s="69" t="str">
        <f>'E07'!$F60</f>
        <v>NT</v>
      </c>
      <c r="K63" s="69" t="str">
        <f>'E08'!$F60</f>
        <v>NT</v>
      </c>
      <c r="L63" s="69" t="str">
        <f>'E09'!$F60</f>
        <v>NT</v>
      </c>
      <c r="M63" s="69" t="str">
        <f>'E10'!$F60</f>
        <v>NT</v>
      </c>
      <c r="N63" s="69" t="str">
        <f>'E11'!$F60</f>
        <v>NT</v>
      </c>
      <c r="O63" s="69" t="str">
        <f>'E12'!$F60</f>
        <v>NT</v>
      </c>
      <c r="P63" s="69" t="str">
        <f>'E13'!$F60</f>
        <v>NT</v>
      </c>
      <c r="Q63" s="69" t="str">
        <f>'E14'!$F60</f>
        <v>NT</v>
      </c>
      <c r="R63" s="69" t="str">
        <f>'E15'!$F60</f>
        <v>NT</v>
      </c>
      <c r="S63" s="69" t="str">
        <f>'E16'!$F60</f>
        <v>NT</v>
      </c>
      <c r="T63" s="69" t="str">
        <f>'E17'!$F60</f>
        <v>NT</v>
      </c>
      <c r="U63" s="69" t="str">
        <f>'E18'!$F60</f>
        <v>NT</v>
      </c>
      <c r="V63" s="69" t="str">
        <f>'E19'!$F60</f>
        <v>NT</v>
      </c>
      <c r="W63" s="69" t="str">
        <f>'E20'!$F60</f>
        <v>NT</v>
      </c>
      <c r="X63" s="69"/>
      <c r="Y63" s="76" t="str">
        <f t="shared" si="5"/>
        <v>NT</v>
      </c>
      <c r="Z63" s="69"/>
      <c r="AA63" s="71"/>
      <c r="AB63" s="71"/>
      <c r="AC63" s="71"/>
      <c r="AD63" s="71"/>
      <c r="AE63" s="71"/>
      <c r="AF63" s="69"/>
      <c r="AG63" s="69"/>
    </row>
    <row r="64" spans="1:33">
      <c r="A64" s="75" t="str">
        <f>Critères!A60</f>
        <v>Formulaires</v>
      </c>
      <c r="B64" s="69" t="str">
        <f>Critères!B60</f>
        <v>9.6</v>
      </c>
      <c r="C64" s="69" t="str">
        <f>Critères!C60</f>
        <v>A</v>
      </c>
      <c r="D64" s="69" t="str">
        <f>'E01'!$F61</f>
        <v>NT</v>
      </c>
      <c r="E64" s="69" t="str">
        <f>'E02'!$F61</f>
        <v>NT</v>
      </c>
      <c r="F64" s="69" t="str">
        <f>'E03'!$F61</f>
        <v>NT</v>
      </c>
      <c r="G64" s="69" t="str">
        <f>'E04'!$F61</f>
        <v>NT</v>
      </c>
      <c r="H64" s="69" t="str">
        <f>'E05'!$F61</f>
        <v>NT</v>
      </c>
      <c r="I64" s="69" t="str">
        <f>'E06'!$F61</f>
        <v>NT</v>
      </c>
      <c r="J64" s="69" t="str">
        <f>'E07'!$F61</f>
        <v>NT</v>
      </c>
      <c r="K64" s="69" t="str">
        <f>'E08'!$F61</f>
        <v>NT</v>
      </c>
      <c r="L64" s="69" t="str">
        <f>'E09'!$F61</f>
        <v>NT</v>
      </c>
      <c r="M64" s="69" t="str">
        <f>'E10'!$F61</f>
        <v>NT</v>
      </c>
      <c r="N64" s="69" t="str">
        <f>'E11'!$F61</f>
        <v>NT</v>
      </c>
      <c r="O64" s="69" t="str">
        <f>'E12'!$F61</f>
        <v>NT</v>
      </c>
      <c r="P64" s="69" t="str">
        <f>'E13'!$F61</f>
        <v>NT</v>
      </c>
      <c r="Q64" s="69" t="str">
        <f>'E14'!$F61</f>
        <v>NT</v>
      </c>
      <c r="R64" s="69" t="str">
        <f>'E15'!$F61</f>
        <v>NT</v>
      </c>
      <c r="S64" s="69" t="str">
        <f>'E16'!$F61</f>
        <v>NT</v>
      </c>
      <c r="T64" s="69" t="str">
        <f>'E17'!$F61</f>
        <v>NT</v>
      </c>
      <c r="U64" s="69" t="str">
        <f>'E18'!$F61</f>
        <v>NT</v>
      </c>
      <c r="V64" s="69" t="str">
        <f>'E19'!$F61</f>
        <v>NT</v>
      </c>
      <c r="W64" s="69" t="str">
        <f>'E20'!$F61</f>
        <v>NT</v>
      </c>
      <c r="X64" s="69"/>
      <c r="Y64" s="76" t="str">
        <f t="shared" si="5"/>
        <v>NT</v>
      </c>
      <c r="Z64" s="69"/>
      <c r="AA64" s="71"/>
      <c r="AB64" s="71"/>
      <c r="AC64" s="71"/>
      <c r="AD64" s="71"/>
      <c r="AE64" s="71"/>
      <c r="AF64" s="69"/>
      <c r="AG64" s="69"/>
    </row>
    <row r="65" spans="1:33">
      <c r="A65" s="75" t="str">
        <f>Critères!A61</f>
        <v>Formulaires</v>
      </c>
      <c r="B65" s="69" t="str">
        <f>Critères!B61</f>
        <v>9.7</v>
      </c>
      <c r="C65" s="69" t="str">
        <f>Critères!C61</f>
        <v>A</v>
      </c>
      <c r="D65" s="69" t="str">
        <f>'E01'!$F62</f>
        <v>NT</v>
      </c>
      <c r="E65" s="69" t="str">
        <f>'E02'!$F62</f>
        <v>NT</v>
      </c>
      <c r="F65" s="69" t="str">
        <f>'E03'!$F62</f>
        <v>NT</v>
      </c>
      <c r="G65" s="69" t="str">
        <f>'E04'!$F62</f>
        <v>NT</v>
      </c>
      <c r="H65" s="69" t="str">
        <f>'E05'!$F62</f>
        <v>NT</v>
      </c>
      <c r="I65" s="69" t="str">
        <f>'E06'!$F62</f>
        <v>NT</v>
      </c>
      <c r="J65" s="69" t="str">
        <f>'E07'!$F62</f>
        <v>NT</v>
      </c>
      <c r="K65" s="69" t="str">
        <f>'E08'!$F62</f>
        <v>NT</v>
      </c>
      <c r="L65" s="69" t="str">
        <f>'E09'!$F62</f>
        <v>NT</v>
      </c>
      <c r="M65" s="69" t="str">
        <f>'E10'!$F62</f>
        <v>NT</v>
      </c>
      <c r="N65" s="69" t="str">
        <f>'E11'!$F62</f>
        <v>NT</v>
      </c>
      <c r="O65" s="69" t="str">
        <f>'E12'!$F62</f>
        <v>NT</v>
      </c>
      <c r="P65" s="69" t="str">
        <f>'E13'!$F62</f>
        <v>NT</v>
      </c>
      <c r="Q65" s="69" t="str">
        <f>'E14'!$F62</f>
        <v>NT</v>
      </c>
      <c r="R65" s="69" t="str">
        <f>'E15'!$F62</f>
        <v>NT</v>
      </c>
      <c r="S65" s="69" t="str">
        <f>'E16'!$F62</f>
        <v>NT</v>
      </c>
      <c r="T65" s="69" t="str">
        <f>'E17'!$F62</f>
        <v>NT</v>
      </c>
      <c r="U65" s="69" t="str">
        <f>'E18'!$F62</f>
        <v>NT</v>
      </c>
      <c r="V65" s="69" t="str">
        <f>'E19'!$F62</f>
        <v>NT</v>
      </c>
      <c r="W65" s="69" t="str">
        <f>'E20'!$F62</f>
        <v>NT</v>
      </c>
      <c r="X65" s="69"/>
      <c r="Y65" s="76" t="str">
        <f t="shared" si="5"/>
        <v>NT</v>
      </c>
      <c r="Z65" s="69"/>
      <c r="AA65" s="71"/>
      <c r="AB65" s="71"/>
      <c r="AC65" s="71"/>
      <c r="AD65" s="71"/>
      <c r="AE65" s="71"/>
      <c r="AF65" s="69"/>
      <c r="AG65" s="69"/>
    </row>
    <row r="66" spans="1:33">
      <c r="A66" s="75" t="str">
        <f>Critères!A62</f>
        <v>Formulaires</v>
      </c>
      <c r="B66" s="69" t="str">
        <f>Critères!B62</f>
        <v>9.8</v>
      </c>
      <c r="C66" s="69" t="str">
        <f>Critères!C62</f>
        <v>A</v>
      </c>
      <c r="D66" s="69" t="str">
        <f>'E01'!$F63</f>
        <v>NT</v>
      </c>
      <c r="E66" s="69" t="str">
        <f>'E02'!$F63</f>
        <v>NT</v>
      </c>
      <c r="F66" s="69" t="str">
        <f>'E03'!$F63</f>
        <v>NT</v>
      </c>
      <c r="G66" s="69" t="str">
        <f>'E04'!$F63</f>
        <v>NT</v>
      </c>
      <c r="H66" s="69" t="str">
        <f>'E05'!$F63</f>
        <v>NT</v>
      </c>
      <c r="I66" s="69" t="str">
        <f>'E06'!$F63</f>
        <v>NT</v>
      </c>
      <c r="J66" s="69" t="str">
        <f>'E07'!$F63</f>
        <v>NT</v>
      </c>
      <c r="K66" s="69" t="str">
        <f>'E08'!$F63</f>
        <v>NT</v>
      </c>
      <c r="L66" s="69" t="str">
        <f>'E09'!$F63</f>
        <v>NT</v>
      </c>
      <c r="M66" s="69" t="str">
        <f>'E10'!$F63</f>
        <v>NT</v>
      </c>
      <c r="N66" s="69" t="str">
        <f>'E11'!$F63</f>
        <v>NT</v>
      </c>
      <c r="O66" s="69" t="str">
        <f>'E12'!$F63</f>
        <v>NT</v>
      </c>
      <c r="P66" s="69" t="str">
        <f>'E13'!$F63</f>
        <v>NT</v>
      </c>
      <c r="Q66" s="69" t="str">
        <f>'E14'!$F63</f>
        <v>NT</v>
      </c>
      <c r="R66" s="69" t="str">
        <f>'E15'!$F63</f>
        <v>NT</v>
      </c>
      <c r="S66" s="69" t="str">
        <f>'E16'!$F63</f>
        <v>NT</v>
      </c>
      <c r="T66" s="69" t="str">
        <f>'E17'!$F63</f>
        <v>NT</v>
      </c>
      <c r="U66" s="69" t="str">
        <f>'E18'!$F63</f>
        <v>NT</v>
      </c>
      <c r="V66" s="69" t="str">
        <f>'E19'!$F63</f>
        <v>NT</v>
      </c>
      <c r="W66" s="69" t="str">
        <f>'E20'!$F63</f>
        <v>NT</v>
      </c>
      <c r="X66" s="69"/>
      <c r="Y66" s="76" t="str">
        <f t="shared" si="5"/>
        <v>NT</v>
      </c>
      <c r="Z66" s="69"/>
      <c r="AA66" s="71"/>
      <c r="AB66" s="71"/>
      <c r="AC66" s="71"/>
      <c r="AD66" s="71"/>
      <c r="AE66" s="71"/>
      <c r="AF66" s="69"/>
      <c r="AG66" s="69"/>
    </row>
    <row r="67" spans="1:33">
      <c r="A67" s="75" t="str">
        <f>Critères!A63</f>
        <v>Formulaires</v>
      </c>
      <c r="B67" s="69" t="str">
        <f>Critères!B63</f>
        <v>9.9</v>
      </c>
      <c r="C67" s="69" t="str">
        <f>Critères!C63</f>
        <v>A</v>
      </c>
      <c r="D67" s="69" t="str">
        <f>'E01'!$F64</f>
        <v>NT</v>
      </c>
      <c r="E67" s="69" t="str">
        <f>'E02'!$F64</f>
        <v>NT</v>
      </c>
      <c r="F67" s="69" t="str">
        <f>'E03'!$F64</f>
        <v>NT</v>
      </c>
      <c r="G67" s="69" t="str">
        <f>'E04'!$F64</f>
        <v>NT</v>
      </c>
      <c r="H67" s="69" t="str">
        <f>'E05'!$F64</f>
        <v>NT</v>
      </c>
      <c r="I67" s="69" t="str">
        <f>'E06'!$F64</f>
        <v>NT</v>
      </c>
      <c r="J67" s="69" t="str">
        <f>'E07'!$F64</f>
        <v>NT</v>
      </c>
      <c r="K67" s="69" t="str">
        <f>'E08'!$F64</f>
        <v>NT</v>
      </c>
      <c r="L67" s="69" t="str">
        <f>'E09'!$F64</f>
        <v>NT</v>
      </c>
      <c r="M67" s="69" t="str">
        <f>'E10'!$F64</f>
        <v>NT</v>
      </c>
      <c r="N67" s="69" t="str">
        <f>'E11'!$F64</f>
        <v>NT</v>
      </c>
      <c r="O67" s="69" t="str">
        <f>'E12'!$F64</f>
        <v>NT</v>
      </c>
      <c r="P67" s="69" t="str">
        <f>'E13'!$F64</f>
        <v>NT</v>
      </c>
      <c r="Q67" s="69" t="str">
        <f>'E14'!$F64</f>
        <v>NT</v>
      </c>
      <c r="R67" s="69" t="str">
        <f>'E15'!$F64</f>
        <v>NT</v>
      </c>
      <c r="S67" s="69" t="str">
        <f>'E16'!$F64</f>
        <v>NT</v>
      </c>
      <c r="T67" s="69" t="str">
        <f>'E17'!$F64</f>
        <v>NT</v>
      </c>
      <c r="U67" s="69" t="str">
        <f>'E18'!$F64</f>
        <v>NT</v>
      </c>
      <c r="V67" s="69" t="str">
        <f>'E19'!$F64</f>
        <v>NT</v>
      </c>
      <c r="W67" s="69" t="str">
        <f>'E20'!$F64</f>
        <v>NT</v>
      </c>
      <c r="X67" s="69"/>
      <c r="Y67" s="76" t="str">
        <f t="shared" si="5"/>
        <v>NT</v>
      </c>
      <c r="Z67" s="69"/>
      <c r="AA67" s="71"/>
      <c r="AB67" s="71"/>
      <c r="AC67" s="71"/>
      <c r="AD67" s="71"/>
      <c r="AE67" s="71"/>
      <c r="AF67" s="69"/>
      <c r="AG67" s="69"/>
    </row>
    <row r="68" spans="1:33">
      <c r="A68" s="75" t="str">
        <f>Critères!A64</f>
        <v>Formulaires</v>
      </c>
      <c r="B68" s="69" t="str">
        <f>Critères!B64</f>
        <v>9.10</v>
      </c>
      <c r="C68" s="69" t="str">
        <f>Critères!C64</f>
        <v>AA</v>
      </c>
      <c r="D68" s="69" t="str">
        <f>'E01'!$F65</f>
        <v>NT</v>
      </c>
      <c r="E68" s="69" t="str">
        <f>'E02'!$F65</f>
        <v>NT</v>
      </c>
      <c r="F68" s="69" t="str">
        <f>'E03'!$F65</f>
        <v>NT</v>
      </c>
      <c r="G68" s="69" t="str">
        <f>'E04'!$F65</f>
        <v>NT</v>
      </c>
      <c r="H68" s="69" t="str">
        <f>'E05'!$F65</f>
        <v>NT</v>
      </c>
      <c r="I68" s="69" t="str">
        <f>'E06'!$F65</f>
        <v>NT</v>
      </c>
      <c r="J68" s="69" t="str">
        <f>'E07'!$F65</f>
        <v>NT</v>
      </c>
      <c r="K68" s="69" t="str">
        <f>'E08'!$F65</f>
        <v>NT</v>
      </c>
      <c r="L68" s="69" t="str">
        <f>'E09'!$F65</f>
        <v>NT</v>
      </c>
      <c r="M68" s="69" t="str">
        <f>'E10'!$F65</f>
        <v>NT</v>
      </c>
      <c r="N68" s="69" t="str">
        <f>'E11'!$F65</f>
        <v>NT</v>
      </c>
      <c r="O68" s="69" t="str">
        <f>'E12'!$F65</f>
        <v>NT</v>
      </c>
      <c r="P68" s="69" t="str">
        <f>'E13'!$F65</f>
        <v>NT</v>
      </c>
      <c r="Q68" s="69" t="str">
        <f>'E14'!$F65</f>
        <v>NT</v>
      </c>
      <c r="R68" s="69" t="str">
        <f>'E15'!$F65</f>
        <v>NT</v>
      </c>
      <c r="S68" s="69" t="str">
        <f>'E16'!$F65</f>
        <v>NT</v>
      </c>
      <c r="T68" s="69" t="str">
        <f>'E17'!$F65</f>
        <v>NT</v>
      </c>
      <c r="U68" s="69" t="str">
        <f>'E18'!$F65</f>
        <v>NT</v>
      </c>
      <c r="V68" s="69" t="str">
        <f>'E19'!$F65</f>
        <v>NT</v>
      </c>
      <c r="W68" s="69" t="str">
        <f>'E20'!$F65</f>
        <v>NT</v>
      </c>
      <c r="X68" s="69"/>
      <c r="Y68" s="76" t="str">
        <f t="shared" si="5"/>
        <v>NT</v>
      </c>
      <c r="Z68" s="69"/>
      <c r="AA68" s="71"/>
      <c r="AB68" s="71"/>
      <c r="AC68" s="71"/>
      <c r="AD68" s="71"/>
      <c r="AE68" s="71"/>
      <c r="AF68" s="69"/>
      <c r="AG68" s="69"/>
    </row>
    <row r="69" spans="1:33">
      <c r="A69" s="75" t="str">
        <f>Critères!A65</f>
        <v>Formulaires</v>
      </c>
      <c r="B69" s="69" t="str">
        <f>Critères!B65</f>
        <v>9.11</v>
      </c>
      <c r="C69" s="69" t="str">
        <f>Critères!C65</f>
        <v>AA</v>
      </c>
      <c r="D69" s="69" t="str">
        <f>'E01'!$F66</f>
        <v>NT</v>
      </c>
      <c r="E69" s="69" t="str">
        <f>'E02'!$F66</f>
        <v>NT</v>
      </c>
      <c r="F69" s="69" t="str">
        <f>'E03'!$F66</f>
        <v>NT</v>
      </c>
      <c r="G69" s="69" t="str">
        <f>'E04'!$F66</f>
        <v>NT</v>
      </c>
      <c r="H69" s="69" t="str">
        <f>'E05'!$F66</f>
        <v>NT</v>
      </c>
      <c r="I69" s="69" t="str">
        <f>'E06'!$F66</f>
        <v>NT</v>
      </c>
      <c r="J69" s="69" t="str">
        <f>'E07'!$F66</f>
        <v>NT</v>
      </c>
      <c r="K69" s="69" t="str">
        <f>'E08'!$F66</f>
        <v>NT</v>
      </c>
      <c r="L69" s="69" t="str">
        <f>'E09'!$F66</f>
        <v>NT</v>
      </c>
      <c r="M69" s="69" t="str">
        <f>'E10'!$F66</f>
        <v>NT</v>
      </c>
      <c r="N69" s="69" t="str">
        <f>'E11'!$F66</f>
        <v>NT</v>
      </c>
      <c r="O69" s="69" t="str">
        <f>'E12'!$F66</f>
        <v>NT</v>
      </c>
      <c r="P69" s="69" t="str">
        <f>'E13'!$F66</f>
        <v>NT</v>
      </c>
      <c r="Q69" s="69" t="str">
        <f>'E14'!$F66</f>
        <v>NT</v>
      </c>
      <c r="R69" s="69" t="str">
        <f>'E15'!$F66</f>
        <v>NT</v>
      </c>
      <c r="S69" s="69" t="str">
        <f>'E16'!$F66</f>
        <v>NT</v>
      </c>
      <c r="T69" s="69" t="str">
        <f>'E17'!$F66</f>
        <v>NT</v>
      </c>
      <c r="U69" s="69" t="str">
        <f>'E18'!$F66</f>
        <v>NT</v>
      </c>
      <c r="V69" s="69" t="str">
        <f>'E19'!$F66</f>
        <v>NT</v>
      </c>
      <c r="W69" s="69" t="str">
        <f>'E20'!$F66</f>
        <v>NT</v>
      </c>
      <c r="X69" s="69"/>
      <c r="Y69" s="76" t="str">
        <f t="shared" si="5"/>
        <v>NT</v>
      </c>
      <c r="Z69" s="69"/>
      <c r="AA69" s="71"/>
      <c r="AB69" s="71"/>
      <c r="AC69" s="71"/>
      <c r="AD69" s="71"/>
      <c r="AE69" s="71"/>
      <c r="AF69" s="69"/>
      <c r="AG69" s="69"/>
    </row>
    <row r="70" spans="1:33" ht="15" thickBot="1">
      <c r="A70" s="82" t="str">
        <f>Critères!A66</f>
        <v>Formulaires</v>
      </c>
      <c r="B70" s="83" t="str">
        <f>Critères!B66</f>
        <v>9.12</v>
      </c>
      <c r="C70" s="83" t="str">
        <f>Critères!C66</f>
        <v>AA</v>
      </c>
      <c r="D70" s="83" t="str">
        <f>'E01'!$F67</f>
        <v>NT</v>
      </c>
      <c r="E70" s="83" t="str">
        <f>'E02'!$F67</f>
        <v>NT</v>
      </c>
      <c r="F70" s="83" t="str">
        <f>'E03'!$F67</f>
        <v>NT</v>
      </c>
      <c r="G70" s="83" t="str">
        <f>'E04'!$F67</f>
        <v>NT</v>
      </c>
      <c r="H70" s="83" t="str">
        <f>'E05'!$F67</f>
        <v>NT</v>
      </c>
      <c r="I70" s="83" t="str">
        <f>'E06'!$F67</f>
        <v>NT</v>
      </c>
      <c r="J70" s="83" t="str">
        <f>'E07'!$F67</f>
        <v>NT</v>
      </c>
      <c r="K70" s="83" t="str">
        <f>'E08'!$F67</f>
        <v>NT</v>
      </c>
      <c r="L70" s="83" t="str">
        <f>'E09'!$F67</f>
        <v>NT</v>
      </c>
      <c r="M70" s="83" t="str">
        <f>'E10'!$F67</f>
        <v>NT</v>
      </c>
      <c r="N70" s="83" t="str">
        <f>'E11'!$F67</f>
        <v>NT</v>
      </c>
      <c r="O70" s="83" t="str">
        <f>'E12'!$F67</f>
        <v>NT</v>
      </c>
      <c r="P70" s="83" t="str">
        <f>'E13'!$F67</f>
        <v>NT</v>
      </c>
      <c r="Q70" s="83" t="str">
        <f>'E14'!$F67</f>
        <v>NT</v>
      </c>
      <c r="R70" s="83" t="str">
        <f>'E15'!$F67</f>
        <v>NT</v>
      </c>
      <c r="S70" s="83" t="str">
        <f>'E16'!$F67</f>
        <v>NT</v>
      </c>
      <c r="T70" s="83" t="str">
        <f>'E17'!$F67</f>
        <v>NT</v>
      </c>
      <c r="U70" s="83" t="str">
        <f>'E18'!$F67</f>
        <v>NT</v>
      </c>
      <c r="V70" s="83" t="str">
        <f>'E19'!$F67</f>
        <v>NT</v>
      </c>
      <c r="W70" s="83" t="str">
        <f>'E20'!$F67</f>
        <v>NT</v>
      </c>
      <c r="X70" s="83"/>
      <c r="Y70" s="84" t="str">
        <f t="shared" si="5"/>
        <v>NT</v>
      </c>
      <c r="Z70" s="69"/>
      <c r="AA70" s="71"/>
      <c r="AB70" s="71"/>
      <c r="AC70" s="71"/>
      <c r="AD70" s="71"/>
      <c r="AE70" s="71"/>
      <c r="AF70" s="69"/>
      <c r="AG70" s="69"/>
    </row>
    <row r="71" spans="1:33">
      <c r="A71" s="72" t="str">
        <f>Critères!A67</f>
        <v>Navigation</v>
      </c>
      <c r="B71" s="73" t="str">
        <f>Critères!B67</f>
        <v>10.1</v>
      </c>
      <c r="C71" s="73" t="str">
        <f>Critères!C67</f>
        <v>A</v>
      </c>
      <c r="D71" s="73" t="str">
        <f>'E01'!$F68</f>
        <v>NT</v>
      </c>
      <c r="E71" s="73" t="str">
        <f>'E02'!$F68</f>
        <v>NT</v>
      </c>
      <c r="F71" s="73" t="str">
        <f>'E03'!$F68</f>
        <v>NT</v>
      </c>
      <c r="G71" s="73" t="str">
        <f>'E04'!$F68</f>
        <v>NT</v>
      </c>
      <c r="H71" s="73" t="str">
        <f>'E05'!$F68</f>
        <v>NT</v>
      </c>
      <c r="I71" s="73" t="str">
        <f>'E06'!$F68</f>
        <v>NT</v>
      </c>
      <c r="J71" s="73" t="str">
        <f>'E07'!$F68</f>
        <v>NT</v>
      </c>
      <c r="K71" s="73" t="str">
        <f>'E08'!$F68</f>
        <v>NT</v>
      </c>
      <c r="L71" s="73" t="str">
        <f>'E09'!$F68</f>
        <v>NT</v>
      </c>
      <c r="M71" s="73" t="str">
        <f>'E10'!$F68</f>
        <v>NT</v>
      </c>
      <c r="N71" s="73" t="str">
        <f>'E11'!$F68</f>
        <v>NT</v>
      </c>
      <c r="O71" s="73" t="str">
        <f>'E12'!$F68</f>
        <v>NT</v>
      </c>
      <c r="P71" s="73" t="str">
        <f>'E13'!$F68</f>
        <v>NT</v>
      </c>
      <c r="Q71" s="73" t="str">
        <f>'E14'!$F68</f>
        <v>NT</v>
      </c>
      <c r="R71" s="73" t="str">
        <f>'E15'!$F68</f>
        <v>NT</v>
      </c>
      <c r="S71" s="73" t="str">
        <f>'E16'!$F68</f>
        <v>NT</v>
      </c>
      <c r="T71" s="73" t="str">
        <f>'E17'!$F68</f>
        <v>NT</v>
      </c>
      <c r="U71" s="73" t="str">
        <f>'E18'!$F68</f>
        <v>NT</v>
      </c>
      <c r="V71" s="73" t="str">
        <f>'E19'!$F68</f>
        <v>NT</v>
      </c>
      <c r="W71" s="73" t="str">
        <f>'E20'!$F68</f>
        <v>NT</v>
      </c>
      <c r="X71" s="73"/>
      <c r="Y71" s="74" t="str">
        <f t="shared" si="5"/>
        <v>NT</v>
      </c>
      <c r="Z71" s="69"/>
      <c r="AA71" s="71"/>
      <c r="AB71" s="71"/>
      <c r="AC71" s="71"/>
      <c r="AD71" s="71"/>
      <c r="AE71" s="71"/>
      <c r="AF71" s="69"/>
      <c r="AG71" s="69"/>
    </row>
    <row r="72" spans="1:33">
      <c r="A72" s="75" t="str">
        <f>Critères!A68</f>
        <v>Navigation</v>
      </c>
      <c r="B72" s="69" t="str">
        <f>Critères!B68</f>
        <v>10.2</v>
      </c>
      <c r="C72" s="69" t="str">
        <f>Critères!C68</f>
        <v>A</v>
      </c>
      <c r="D72" s="69" t="str">
        <f>'E01'!$F69</f>
        <v>NT</v>
      </c>
      <c r="E72" s="69" t="str">
        <f>'E02'!$F69</f>
        <v>NT</v>
      </c>
      <c r="F72" s="69" t="str">
        <f>'E03'!$F69</f>
        <v>NT</v>
      </c>
      <c r="G72" s="69" t="str">
        <f>'E04'!$F69</f>
        <v>NT</v>
      </c>
      <c r="H72" s="69" t="str">
        <f>'E05'!$F69</f>
        <v>NT</v>
      </c>
      <c r="I72" s="69" t="str">
        <f>'E06'!$F69</f>
        <v>NT</v>
      </c>
      <c r="J72" s="69" t="str">
        <f>'E07'!$F69</f>
        <v>NT</v>
      </c>
      <c r="K72" s="69" t="str">
        <f>'E08'!$F69</f>
        <v>NT</v>
      </c>
      <c r="L72" s="69" t="str">
        <f>'E09'!$F69</f>
        <v>NT</v>
      </c>
      <c r="M72" s="69" t="str">
        <f>'E10'!$F69</f>
        <v>NT</v>
      </c>
      <c r="N72" s="69" t="str">
        <f>'E11'!$F69</f>
        <v>NT</v>
      </c>
      <c r="O72" s="69" t="str">
        <f>'E12'!$F69</f>
        <v>NT</v>
      </c>
      <c r="P72" s="69" t="str">
        <f>'E13'!$F69</f>
        <v>NT</v>
      </c>
      <c r="Q72" s="69" t="str">
        <f>'E14'!$F69</f>
        <v>NT</v>
      </c>
      <c r="R72" s="69" t="str">
        <f>'E15'!$F69</f>
        <v>NT</v>
      </c>
      <c r="S72" s="69" t="str">
        <f>'E16'!$F69</f>
        <v>NT</v>
      </c>
      <c r="T72" s="69" t="str">
        <f>'E17'!$F69</f>
        <v>NT</v>
      </c>
      <c r="U72" s="69" t="str">
        <f>'E18'!$F69</f>
        <v>NT</v>
      </c>
      <c r="V72" s="69" t="str">
        <f>'E19'!$F69</f>
        <v>NT</v>
      </c>
      <c r="W72" s="69" t="str">
        <f>'E20'!$F69</f>
        <v>NT</v>
      </c>
      <c r="X72" s="69"/>
      <c r="Y72" s="76" t="str">
        <f t="shared" ref="Y72:Y114" si="7">IF(COUNTIF(D72:W72,"NC")&gt;0,"NC",IF(COUNTIF(D72:W72,"C")&gt;0,"C",IF(COUNTIF(D72:W72,"NA")&gt;0,"NA","NT")))</f>
        <v>NT</v>
      </c>
      <c r="Z72" s="69"/>
      <c r="AA72" s="71"/>
      <c r="AB72" s="71"/>
      <c r="AC72" s="71"/>
      <c r="AD72" s="71"/>
      <c r="AE72" s="71"/>
      <c r="AF72" s="69"/>
      <c r="AG72" s="69"/>
    </row>
    <row r="73" spans="1:33">
      <c r="A73" s="75" t="str">
        <f>Critères!A69</f>
        <v>Navigation</v>
      </c>
      <c r="B73" s="69" t="str">
        <f>Critères!B69</f>
        <v>10.3</v>
      </c>
      <c r="C73" s="69" t="str">
        <f>Critères!C69</f>
        <v>A</v>
      </c>
      <c r="D73" s="69" t="str">
        <f>'E01'!$F70</f>
        <v>NT</v>
      </c>
      <c r="E73" s="69" t="str">
        <f>'E02'!$F70</f>
        <v>NT</v>
      </c>
      <c r="F73" s="69" t="str">
        <f>'E03'!$F70</f>
        <v>NT</v>
      </c>
      <c r="G73" s="69" t="str">
        <f>'E04'!$F70</f>
        <v>NT</v>
      </c>
      <c r="H73" s="69" t="str">
        <f>'E05'!$F70</f>
        <v>NT</v>
      </c>
      <c r="I73" s="69" t="str">
        <f>'E06'!$F70</f>
        <v>NT</v>
      </c>
      <c r="J73" s="69" t="str">
        <f>'E07'!$F70</f>
        <v>NT</v>
      </c>
      <c r="K73" s="69" t="str">
        <f>'E08'!$F70</f>
        <v>NT</v>
      </c>
      <c r="L73" s="69" t="str">
        <f>'E09'!$F70</f>
        <v>NT</v>
      </c>
      <c r="M73" s="69" t="str">
        <f>'E10'!$F70</f>
        <v>NT</v>
      </c>
      <c r="N73" s="69" t="str">
        <f>'E11'!$F70</f>
        <v>NT</v>
      </c>
      <c r="O73" s="69" t="str">
        <f>'E12'!$F70</f>
        <v>NT</v>
      </c>
      <c r="P73" s="69" t="str">
        <f>'E13'!$F70</f>
        <v>NT</v>
      </c>
      <c r="Q73" s="69" t="str">
        <f>'E14'!$F70</f>
        <v>NT</v>
      </c>
      <c r="R73" s="69" t="str">
        <f>'E15'!$F70</f>
        <v>NT</v>
      </c>
      <c r="S73" s="69" t="str">
        <f>'E16'!$F70</f>
        <v>NT</v>
      </c>
      <c r="T73" s="69" t="str">
        <f>'E17'!$F70</f>
        <v>NT</v>
      </c>
      <c r="U73" s="69" t="str">
        <f>'E18'!$F70</f>
        <v>NT</v>
      </c>
      <c r="V73" s="69" t="str">
        <f>'E19'!$F70</f>
        <v>NT</v>
      </c>
      <c r="W73" s="69" t="str">
        <f>'E20'!$F70</f>
        <v>NT</v>
      </c>
      <c r="X73" s="69"/>
      <c r="Y73" s="76" t="str">
        <f t="shared" si="7"/>
        <v>NT</v>
      </c>
      <c r="Z73" s="69"/>
      <c r="AA73" s="71"/>
      <c r="AB73" s="71"/>
      <c r="AC73" s="71"/>
      <c r="AD73" s="71"/>
      <c r="AE73" s="71"/>
      <c r="AF73" s="69"/>
      <c r="AG73" s="69"/>
    </row>
    <row r="74" spans="1:33" ht="15" thickBot="1">
      <c r="A74" s="82" t="str">
        <f>Critères!A70</f>
        <v>Navigation</v>
      </c>
      <c r="B74" s="83" t="str">
        <f>Critères!B70</f>
        <v>10.4</v>
      </c>
      <c r="C74" s="83" t="str">
        <f>Critères!C70</f>
        <v>A</v>
      </c>
      <c r="D74" s="83" t="str">
        <f>'E01'!$F71</f>
        <v>NT</v>
      </c>
      <c r="E74" s="83" t="str">
        <f>'E02'!$F71</f>
        <v>NT</v>
      </c>
      <c r="F74" s="83" t="str">
        <f>'E03'!$F71</f>
        <v>NT</v>
      </c>
      <c r="G74" s="83" t="str">
        <f>'E04'!$F71</f>
        <v>NT</v>
      </c>
      <c r="H74" s="83" t="str">
        <f>'E05'!$F71</f>
        <v>NT</v>
      </c>
      <c r="I74" s="83" t="str">
        <f>'E06'!$F71</f>
        <v>NT</v>
      </c>
      <c r="J74" s="83" t="str">
        <f>'E07'!$F71</f>
        <v>NT</v>
      </c>
      <c r="K74" s="83" t="str">
        <f>'E08'!$F71</f>
        <v>NT</v>
      </c>
      <c r="L74" s="83" t="str">
        <f>'E09'!$F71</f>
        <v>NT</v>
      </c>
      <c r="M74" s="83" t="str">
        <f>'E10'!$F71</f>
        <v>NT</v>
      </c>
      <c r="N74" s="83" t="str">
        <f>'E11'!$F71</f>
        <v>NT</v>
      </c>
      <c r="O74" s="83" t="str">
        <f>'E12'!$F71</f>
        <v>NT</v>
      </c>
      <c r="P74" s="83" t="str">
        <f>'E13'!$F71</f>
        <v>NT</v>
      </c>
      <c r="Q74" s="83" t="str">
        <f>'E14'!$F71</f>
        <v>NT</v>
      </c>
      <c r="R74" s="83" t="str">
        <f>'E15'!$F71</f>
        <v>NT</v>
      </c>
      <c r="S74" s="83" t="str">
        <f>'E16'!$F71</f>
        <v>NT</v>
      </c>
      <c r="T74" s="83" t="str">
        <f>'E17'!$F71</f>
        <v>NT</v>
      </c>
      <c r="U74" s="83" t="str">
        <f>'E18'!$F71</f>
        <v>NT</v>
      </c>
      <c r="V74" s="83" t="str">
        <f>'E19'!$F71</f>
        <v>NT</v>
      </c>
      <c r="W74" s="83" t="str">
        <f>'E20'!$F71</f>
        <v>NT</v>
      </c>
      <c r="X74" s="83"/>
      <c r="Y74" s="84" t="str">
        <f t="shared" si="7"/>
        <v>NT</v>
      </c>
      <c r="Z74" s="69"/>
      <c r="AA74" s="71"/>
      <c r="AB74" s="71"/>
      <c r="AC74" s="71"/>
      <c r="AD74" s="71"/>
      <c r="AE74" s="71"/>
      <c r="AF74" s="69"/>
      <c r="AG74" s="69"/>
    </row>
    <row r="75" spans="1:33">
      <c r="A75" s="72" t="str">
        <f>Critères!A71</f>
        <v>Consultation</v>
      </c>
      <c r="B75" s="73" t="str">
        <f>Critères!B71</f>
        <v>11.1</v>
      </c>
      <c r="C75" s="73" t="str">
        <f>Critères!C71</f>
        <v>A</v>
      </c>
      <c r="D75" s="73" t="str">
        <f>'E01'!$F72</f>
        <v>NT</v>
      </c>
      <c r="E75" s="73" t="str">
        <f>'E02'!$F72</f>
        <v>NT</v>
      </c>
      <c r="F75" s="73" t="str">
        <f>'E03'!$F72</f>
        <v>NT</v>
      </c>
      <c r="G75" s="73" t="str">
        <f>'E04'!$F72</f>
        <v>NT</v>
      </c>
      <c r="H75" s="73" t="str">
        <f>'E05'!$F72</f>
        <v>NT</v>
      </c>
      <c r="I75" s="73" t="str">
        <f>'E06'!$F72</f>
        <v>NT</v>
      </c>
      <c r="J75" s="73" t="str">
        <f>'E07'!$F72</f>
        <v>NT</v>
      </c>
      <c r="K75" s="73" t="str">
        <f>'E08'!$F72</f>
        <v>NT</v>
      </c>
      <c r="L75" s="73" t="str">
        <f>'E09'!$F72</f>
        <v>NT</v>
      </c>
      <c r="M75" s="73" t="str">
        <f>'E10'!$F72</f>
        <v>NT</v>
      </c>
      <c r="N75" s="73" t="str">
        <f>'E11'!$F72</f>
        <v>NT</v>
      </c>
      <c r="O75" s="73" t="str">
        <f>'E12'!$F72</f>
        <v>NT</v>
      </c>
      <c r="P75" s="73" t="str">
        <f>'E13'!$F72</f>
        <v>NT</v>
      </c>
      <c r="Q75" s="73" t="str">
        <f>'E14'!$F72</f>
        <v>NT</v>
      </c>
      <c r="R75" s="73" t="str">
        <f>'E15'!$F72</f>
        <v>NT</v>
      </c>
      <c r="S75" s="73" t="str">
        <f>'E16'!$F72</f>
        <v>NT</v>
      </c>
      <c r="T75" s="73" t="str">
        <f>'E17'!$F72</f>
        <v>NT</v>
      </c>
      <c r="U75" s="73" t="str">
        <f>'E18'!$F72</f>
        <v>NT</v>
      </c>
      <c r="V75" s="73" t="str">
        <f>'E19'!$F72</f>
        <v>NT</v>
      </c>
      <c r="W75" s="73" t="str">
        <f>'E20'!$F72</f>
        <v>NT</v>
      </c>
      <c r="X75" s="73"/>
      <c r="Y75" s="74" t="str">
        <f t="shared" si="7"/>
        <v>NT</v>
      </c>
      <c r="Z75" s="69"/>
      <c r="AA75" s="71"/>
      <c r="AB75" s="71"/>
      <c r="AC75" s="71"/>
      <c r="AD75" s="71"/>
      <c r="AE75" s="71"/>
      <c r="AF75" s="69"/>
      <c r="AG75" s="69"/>
    </row>
    <row r="76" spans="1:33">
      <c r="A76" s="75" t="str">
        <f>Critères!A72</f>
        <v>Consultation</v>
      </c>
      <c r="B76" s="69" t="str">
        <f>Critères!B72</f>
        <v>11.2</v>
      </c>
      <c r="C76" s="69" t="str">
        <f>Critères!C72</f>
        <v>A</v>
      </c>
      <c r="D76" s="69" t="str">
        <f>'E01'!$F73</f>
        <v>NT</v>
      </c>
      <c r="E76" s="69" t="str">
        <f>'E02'!$F73</f>
        <v>NT</v>
      </c>
      <c r="F76" s="69" t="str">
        <f>'E03'!$F73</f>
        <v>NT</v>
      </c>
      <c r="G76" s="69" t="str">
        <f>'E04'!$F73</f>
        <v>NT</v>
      </c>
      <c r="H76" s="69" t="str">
        <f>'E05'!$F73</f>
        <v>NT</v>
      </c>
      <c r="I76" s="69" t="str">
        <f>'E06'!$F73</f>
        <v>NT</v>
      </c>
      <c r="J76" s="69" t="str">
        <f>'E07'!$F73</f>
        <v>NT</v>
      </c>
      <c r="K76" s="69" t="str">
        <f>'E08'!$F73</f>
        <v>NT</v>
      </c>
      <c r="L76" s="69" t="str">
        <f>'E09'!$F73</f>
        <v>NT</v>
      </c>
      <c r="M76" s="69" t="str">
        <f>'E10'!$F73</f>
        <v>NT</v>
      </c>
      <c r="N76" s="69" t="str">
        <f>'E11'!$F73</f>
        <v>NT</v>
      </c>
      <c r="O76" s="69" t="str">
        <f>'E12'!$F73</f>
        <v>NT</v>
      </c>
      <c r="P76" s="69" t="str">
        <f>'E13'!$F73</f>
        <v>NT</v>
      </c>
      <c r="Q76" s="69" t="str">
        <f>'E14'!$F73</f>
        <v>NT</v>
      </c>
      <c r="R76" s="69" t="str">
        <f>'E15'!$F73</f>
        <v>NT</v>
      </c>
      <c r="S76" s="69" t="str">
        <f>'E16'!$F73</f>
        <v>NT</v>
      </c>
      <c r="T76" s="69" t="str">
        <f>'E17'!$F73</f>
        <v>NT</v>
      </c>
      <c r="U76" s="69" t="str">
        <f>'E18'!$F73</f>
        <v>NT</v>
      </c>
      <c r="V76" s="69" t="str">
        <f>'E19'!$F73</f>
        <v>NT</v>
      </c>
      <c r="W76" s="69" t="str">
        <f>'E20'!$F73</f>
        <v>NT</v>
      </c>
      <c r="X76" s="69"/>
      <c r="Y76" s="76" t="str">
        <f t="shared" si="7"/>
        <v>NT</v>
      </c>
      <c r="Z76" s="69"/>
      <c r="AA76" s="71"/>
      <c r="AB76" s="71"/>
      <c r="AC76" s="71"/>
      <c r="AD76" s="71"/>
      <c r="AE76" s="71"/>
      <c r="AF76" s="69"/>
      <c r="AG76" s="69"/>
    </row>
    <row r="77" spans="1:33">
      <c r="A77" s="75" t="str">
        <f>Critères!A73</f>
        <v>Consultation</v>
      </c>
      <c r="B77" s="69" t="str">
        <f>Critères!B73</f>
        <v>11.3</v>
      </c>
      <c r="C77" s="69" t="str">
        <f>Critères!C73</f>
        <v>A</v>
      </c>
      <c r="D77" s="69" t="str">
        <f>'E01'!$F74</f>
        <v>NT</v>
      </c>
      <c r="E77" s="69" t="str">
        <f>'E02'!$F74</f>
        <v>NT</v>
      </c>
      <c r="F77" s="69" t="str">
        <f>'E03'!$F74</f>
        <v>NT</v>
      </c>
      <c r="G77" s="69" t="str">
        <f>'E04'!$F74</f>
        <v>NT</v>
      </c>
      <c r="H77" s="69" t="str">
        <f>'E05'!$F74</f>
        <v>NT</v>
      </c>
      <c r="I77" s="69" t="str">
        <f>'E06'!$F74</f>
        <v>NT</v>
      </c>
      <c r="J77" s="69" t="str">
        <f>'E07'!$F74</f>
        <v>NT</v>
      </c>
      <c r="K77" s="69" t="str">
        <f>'E08'!$F74</f>
        <v>NT</v>
      </c>
      <c r="L77" s="69" t="str">
        <f>'E09'!$F74</f>
        <v>NT</v>
      </c>
      <c r="M77" s="69" t="str">
        <f>'E10'!$F74</f>
        <v>NT</v>
      </c>
      <c r="N77" s="69" t="str">
        <f>'E11'!$F74</f>
        <v>NT</v>
      </c>
      <c r="O77" s="69" t="str">
        <f>'E12'!$F74</f>
        <v>NT</v>
      </c>
      <c r="P77" s="69" t="str">
        <f>'E13'!$F74</f>
        <v>NT</v>
      </c>
      <c r="Q77" s="69" t="str">
        <f>'E14'!$F74</f>
        <v>NT</v>
      </c>
      <c r="R77" s="69" t="str">
        <f>'E15'!$F74</f>
        <v>NT</v>
      </c>
      <c r="S77" s="69" t="str">
        <f>'E16'!$F74</f>
        <v>NT</v>
      </c>
      <c r="T77" s="69" t="str">
        <f>'E17'!$F74</f>
        <v>NT</v>
      </c>
      <c r="U77" s="69" t="str">
        <f>'E18'!$F74</f>
        <v>NT</v>
      </c>
      <c r="V77" s="69" t="str">
        <f>'E19'!$F74</f>
        <v>NT</v>
      </c>
      <c r="W77" s="69" t="str">
        <f>'E20'!$F74</f>
        <v>NT</v>
      </c>
      <c r="X77" s="69"/>
      <c r="Y77" s="76" t="str">
        <f t="shared" si="7"/>
        <v>NT</v>
      </c>
      <c r="Z77" s="69"/>
      <c r="AA77" s="71"/>
      <c r="AB77" s="71"/>
      <c r="AC77" s="71"/>
      <c r="AD77" s="71"/>
      <c r="AE77" s="71"/>
      <c r="AF77" s="69"/>
      <c r="AG77" s="69"/>
    </row>
    <row r="78" spans="1:33">
      <c r="A78" s="75" t="str">
        <f>Critères!A74</f>
        <v>Consultation</v>
      </c>
      <c r="B78" s="69" t="str">
        <f>Critères!B74</f>
        <v>11.4</v>
      </c>
      <c r="C78" s="69" t="str">
        <f>Critères!C74</f>
        <v>A</v>
      </c>
      <c r="D78" s="69" t="str">
        <f>'E01'!$F75</f>
        <v>NT</v>
      </c>
      <c r="E78" s="69" t="str">
        <f>'E02'!$F75</f>
        <v>NT</v>
      </c>
      <c r="F78" s="69" t="str">
        <f>'E03'!$F75</f>
        <v>NT</v>
      </c>
      <c r="G78" s="69" t="str">
        <f>'E04'!$F75</f>
        <v>NT</v>
      </c>
      <c r="H78" s="69" t="str">
        <f>'E05'!$F75</f>
        <v>NT</v>
      </c>
      <c r="I78" s="69" t="str">
        <f>'E06'!$F75</f>
        <v>NT</v>
      </c>
      <c r="J78" s="69" t="str">
        <f>'E07'!$F75</f>
        <v>NT</v>
      </c>
      <c r="K78" s="69" t="str">
        <f>'E08'!$F75</f>
        <v>NT</v>
      </c>
      <c r="L78" s="69" t="str">
        <f>'E09'!$F75</f>
        <v>NT</v>
      </c>
      <c r="M78" s="69" t="str">
        <f>'E10'!$F75</f>
        <v>NT</v>
      </c>
      <c r="N78" s="69" t="str">
        <f>'E11'!$F75</f>
        <v>NT</v>
      </c>
      <c r="O78" s="69" t="str">
        <f>'E12'!$F75</f>
        <v>NT</v>
      </c>
      <c r="P78" s="69" t="str">
        <f>'E13'!$F75</f>
        <v>NT</v>
      </c>
      <c r="Q78" s="69" t="str">
        <f>'E14'!$F75</f>
        <v>NT</v>
      </c>
      <c r="R78" s="69" t="str">
        <f>'E15'!$F75</f>
        <v>NT</v>
      </c>
      <c r="S78" s="69" t="str">
        <f>'E16'!$F75</f>
        <v>NT</v>
      </c>
      <c r="T78" s="69" t="str">
        <f>'E17'!$F75</f>
        <v>NT</v>
      </c>
      <c r="U78" s="69" t="str">
        <f>'E18'!$F75</f>
        <v>NT</v>
      </c>
      <c r="V78" s="69" t="str">
        <f>'E19'!$F75</f>
        <v>NT</v>
      </c>
      <c r="W78" s="69" t="str">
        <f>'E20'!$F75</f>
        <v>NT</v>
      </c>
      <c r="X78" s="69"/>
      <c r="Y78" s="76" t="str">
        <f t="shared" si="7"/>
        <v>NT</v>
      </c>
      <c r="Z78" s="69"/>
      <c r="AA78" s="71"/>
      <c r="AB78" s="71"/>
      <c r="AC78" s="71"/>
      <c r="AD78" s="71"/>
      <c r="AE78" s="71"/>
      <c r="AF78" s="69"/>
      <c r="AG78" s="69"/>
    </row>
    <row r="79" spans="1:33">
      <c r="A79" s="75" t="str">
        <f>Critères!A75</f>
        <v>Consultation</v>
      </c>
      <c r="B79" s="69" t="str">
        <f>Critères!B75</f>
        <v>11.5</v>
      </c>
      <c r="C79" s="69" t="str">
        <f>Critères!C75</f>
        <v>A</v>
      </c>
      <c r="D79" s="69" t="str">
        <f>'E01'!$F76</f>
        <v>NT</v>
      </c>
      <c r="E79" s="69" t="str">
        <f>'E02'!$F76</f>
        <v>NT</v>
      </c>
      <c r="F79" s="69" t="str">
        <f>'E03'!$F76</f>
        <v>NT</v>
      </c>
      <c r="G79" s="69" t="str">
        <f>'E04'!$F76</f>
        <v>NT</v>
      </c>
      <c r="H79" s="69" t="str">
        <f>'E05'!$F76</f>
        <v>NT</v>
      </c>
      <c r="I79" s="69" t="str">
        <f>'E06'!$F76</f>
        <v>NT</v>
      </c>
      <c r="J79" s="69" t="str">
        <f>'E07'!$F76</f>
        <v>NT</v>
      </c>
      <c r="K79" s="69" t="str">
        <f>'E08'!$F76</f>
        <v>NT</v>
      </c>
      <c r="L79" s="69" t="str">
        <f>'E09'!$F76</f>
        <v>NT</v>
      </c>
      <c r="M79" s="69" t="str">
        <f>'E10'!$F76</f>
        <v>NT</v>
      </c>
      <c r="N79" s="69" t="str">
        <f>'E11'!$F76</f>
        <v>NT</v>
      </c>
      <c r="O79" s="69" t="str">
        <f>'E12'!$F76</f>
        <v>NT</v>
      </c>
      <c r="P79" s="69" t="str">
        <f>'E13'!$F76</f>
        <v>NT</v>
      </c>
      <c r="Q79" s="69" t="str">
        <f>'E14'!$F76</f>
        <v>NT</v>
      </c>
      <c r="R79" s="69" t="str">
        <f>'E15'!$F76</f>
        <v>NT</v>
      </c>
      <c r="S79" s="69" t="str">
        <f>'E16'!$F76</f>
        <v>NT</v>
      </c>
      <c r="T79" s="69" t="str">
        <f>'E17'!$F76</f>
        <v>NT</v>
      </c>
      <c r="U79" s="69" t="str">
        <f>'E18'!$F76</f>
        <v>NT</v>
      </c>
      <c r="V79" s="69" t="str">
        <f>'E19'!$F76</f>
        <v>NT</v>
      </c>
      <c r="W79" s="69" t="str">
        <f>'E20'!$F76</f>
        <v>NT</v>
      </c>
      <c r="X79" s="69"/>
      <c r="Y79" s="76" t="str">
        <f t="shared" si="7"/>
        <v>NT</v>
      </c>
      <c r="Z79" s="69"/>
      <c r="AA79" s="71"/>
      <c r="AB79" s="71"/>
      <c r="AC79" s="71"/>
      <c r="AD79" s="71"/>
      <c r="AE79" s="71"/>
      <c r="AF79" s="69"/>
      <c r="AG79" s="69"/>
    </row>
    <row r="80" spans="1:33">
      <c r="A80" s="75" t="str">
        <f>Critères!A76</f>
        <v>Consultation</v>
      </c>
      <c r="B80" s="69" t="str">
        <f>Critères!B76</f>
        <v>11.6</v>
      </c>
      <c r="C80" s="69" t="str">
        <f>Critères!C76</f>
        <v>A</v>
      </c>
      <c r="D80" s="69" t="str">
        <f>'E01'!$F77</f>
        <v>NT</v>
      </c>
      <c r="E80" s="69" t="str">
        <f>'E02'!$F77</f>
        <v>NT</v>
      </c>
      <c r="F80" s="69" t="str">
        <f>'E03'!$F77</f>
        <v>NT</v>
      </c>
      <c r="G80" s="69" t="str">
        <f>'E04'!$F77</f>
        <v>NT</v>
      </c>
      <c r="H80" s="69" t="str">
        <f>'E05'!$F77</f>
        <v>NT</v>
      </c>
      <c r="I80" s="69" t="str">
        <f>'E06'!$F77</f>
        <v>NT</v>
      </c>
      <c r="J80" s="69" t="str">
        <f>'E07'!$F77</f>
        <v>NT</v>
      </c>
      <c r="K80" s="69" t="str">
        <f>'E08'!$F77</f>
        <v>NT</v>
      </c>
      <c r="L80" s="69" t="str">
        <f>'E09'!$F77</f>
        <v>NT</v>
      </c>
      <c r="M80" s="69" t="str">
        <f>'E10'!$F77</f>
        <v>NT</v>
      </c>
      <c r="N80" s="69" t="str">
        <f>'E11'!$F77</f>
        <v>NT</v>
      </c>
      <c r="O80" s="69" t="str">
        <f>'E12'!$F77</f>
        <v>NT</v>
      </c>
      <c r="P80" s="69" t="str">
        <f>'E13'!$F77</f>
        <v>NT</v>
      </c>
      <c r="Q80" s="69" t="str">
        <f>'E14'!$F77</f>
        <v>NT</v>
      </c>
      <c r="R80" s="69" t="str">
        <f>'E15'!$F77</f>
        <v>NT</v>
      </c>
      <c r="S80" s="69" t="str">
        <f>'E16'!$F77</f>
        <v>NT</v>
      </c>
      <c r="T80" s="69" t="str">
        <f>'E17'!$F77</f>
        <v>NT</v>
      </c>
      <c r="U80" s="69" t="str">
        <f>'E18'!$F77</f>
        <v>NT</v>
      </c>
      <c r="V80" s="69" t="str">
        <f>'E19'!$F77</f>
        <v>NT</v>
      </c>
      <c r="W80" s="69" t="str">
        <f>'E20'!$F77</f>
        <v>NT</v>
      </c>
      <c r="X80" s="69"/>
      <c r="Y80" s="76" t="str">
        <f t="shared" si="7"/>
        <v>NT</v>
      </c>
      <c r="Z80" s="69"/>
      <c r="AA80" s="71"/>
      <c r="AB80" s="71"/>
      <c r="AC80" s="71"/>
      <c r="AD80" s="71"/>
      <c r="AE80" s="71"/>
      <c r="AF80" s="69"/>
      <c r="AG80" s="69"/>
    </row>
    <row r="81" spans="1:33">
      <c r="A81" s="75" t="str">
        <f>Critères!A77</f>
        <v>Consultation</v>
      </c>
      <c r="B81" s="69" t="str">
        <f>Critères!B77</f>
        <v>11.7</v>
      </c>
      <c r="C81" s="69" t="str">
        <f>Critères!C77</f>
        <v>A</v>
      </c>
      <c r="D81" s="69" t="str">
        <f>'E01'!$F78</f>
        <v>NT</v>
      </c>
      <c r="E81" s="69" t="str">
        <f>'E02'!$F78</f>
        <v>NT</v>
      </c>
      <c r="F81" s="69" t="str">
        <f>'E03'!$F78</f>
        <v>NT</v>
      </c>
      <c r="G81" s="69" t="str">
        <f>'E04'!$F78</f>
        <v>NT</v>
      </c>
      <c r="H81" s="69" t="str">
        <f>'E05'!$F78</f>
        <v>NT</v>
      </c>
      <c r="I81" s="69" t="str">
        <f>'E06'!$F78</f>
        <v>NT</v>
      </c>
      <c r="J81" s="69" t="str">
        <f>'E07'!$F78</f>
        <v>NT</v>
      </c>
      <c r="K81" s="69" t="str">
        <f>'E08'!$F78</f>
        <v>NT</v>
      </c>
      <c r="L81" s="69" t="str">
        <f>'E09'!$F78</f>
        <v>NT</v>
      </c>
      <c r="M81" s="69" t="str">
        <f>'E10'!$F78</f>
        <v>NT</v>
      </c>
      <c r="N81" s="69" t="str">
        <f>'E11'!$F78</f>
        <v>NT</v>
      </c>
      <c r="O81" s="69" t="str">
        <f>'E12'!$F78</f>
        <v>NT</v>
      </c>
      <c r="P81" s="69" t="str">
        <f>'E13'!$F78</f>
        <v>NT</v>
      </c>
      <c r="Q81" s="69" t="str">
        <f>'E14'!$F78</f>
        <v>NT</v>
      </c>
      <c r="R81" s="69" t="str">
        <f>'E15'!$F78</f>
        <v>NT</v>
      </c>
      <c r="S81" s="69" t="str">
        <f>'E16'!$F78</f>
        <v>NT</v>
      </c>
      <c r="T81" s="69" t="str">
        <f>'E17'!$F78</f>
        <v>NT</v>
      </c>
      <c r="U81" s="69" t="str">
        <f>'E18'!$F78</f>
        <v>NT</v>
      </c>
      <c r="V81" s="69" t="str">
        <f>'E19'!$F78</f>
        <v>NT</v>
      </c>
      <c r="W81" s="69" t="str">
        <f>'E20'!$F78</f>
        <v>NT</v>
      </c>
      <c r="X81" s="69"/>
      <c r="Y81" s="76" t="str">
        <f t="shared" si="7"/>
        <v>NT</v>
      </c>
      <c r="Z81" s="69"/>
      <c r="AA81" s="71"/>
      <c r="AB81" s="71"/>
      <c r="AC81" s="71"/>
      <c r="AD81" s="71"/>
      <c r="AE81" s="71"/>
      <c r="AF81" s="69"/>
      <c r="AG81" s="69"/>
    </row>
    <row r="82" spans="1:33">
      <c r="A82" s="75" t="str">
        <f>Critères!A78</f>
        <v>Consultation</v>
      </c>
      <c r="B82" s="69" t="str">
        <f>Critères!B78</f>
        <v>11.8</v>
      </c>
      <c r="C82" s="69" t="str">
        <f>Critères!C78</f>
        <v>A</v>
      </c>
      <c r="D82" s="69" t="str">
        <f>'E01'!$F79</f>
        <v>NT</v>
      </c>
      <c r="E82" s="69" t="str">
        <f>'E02'!$F79</f>
        <v>NT</v>
      </c>
      <c r="F82" s="69" t="str">
        <f>'E03'!$F79</f>
        <v>NT</v>
      </c>
      <c r="G82" s="69" t="str">
        <f>'E04'!$F79</f>
        <v>NT</v>
      </c>
      <c r="H82" s="69" t="str">
        <f>'E05'!$F79</f>
        <v>NT</v>
      </c>
      <c r="I82" s="69" t="str">
        <f>'E06'!$F79</f>
        <v>NT</v>
      </c>
      <c r="J82" s="69" t="str">
        <f>'E07'!$F79</f>
        <v>NT</v>
      </c>
      <c r="K82" s="69" t="str">
        <f>'E08'!$F79</f>
        <v>NT</v>
      </c>
      <c r="L82" s="69" t="str">
        <f>'E09'!$F79</f>
        <v>NT</v>
      </c>
      <c r="M82" s="69" t="str">
        <f>'E10'!$F79</f>
        <v>NT</v>
      </c>
      <c r="N82" s="69" t="str">
        <f>'E11'!$F79</f>
        <v>NT</v>
      </c>
      <c r="O82" s="69" t="str">
        <f>'E12'!$F79</f>
        <v>NT</v>
      </c>
      <c r="P82" s="69" t="str">
        <f>'E13'!$F79</f>
        <v>NT</v>
      </c>
      <c r="Q82" s="69" t="str">
        <f>'E14'!$F79</f>
        <v>NT</v>
      </c>
      <c r="R82" s="69" t="str">
        <f>'E15'!$F79</f>
        <v>NT</v>
      </c>
      <c r="S82" s="69" t="str">
        <f>'E16'!$F79</f>
        <v>NT</v>
      </c>
      <c r="T82" s="69" t="str">
        <f>'E17'!$F79</f>
        <v>NT</v>
      </c>
      <c r="U82" s="69" t="str">
        <f>'E18'!$F79</f>
        <v>NT</v>
      </c>
      <c r="V82" s="69" t="str">
        <f>'E19'!$F79</f>
        <v>NT</v>
      </c>
      <c r="W82" s="69" t="str">
        <f>'E20'!$F79</f>
        <v>NT</v>
      </c>
      <c r="X82" s="69"/>
      <c r="Y82" s="76" t="str">
        <f t="shared" si="7"/>
        <v>NT</v>
      </c>
      <c r="Z82" s="69"/>
      <c r="AA82" s="71"/>
      <c r="AB82" s="71"/>
      <c r="AC82" s="71"/>
      <c r="AD82" s="71"/>
      <c r="AE82" s="71"/>
      <c r="AF82" s="69"/>
      <c r="AG82" s="69"/>
    </row>
    <row r="83" spans="1:33">
      <c r="A83" s="75" t="str">
        <f>Critères!A79</f>
        <v>Consultation</v>
      </c>
      <c r="B83" s="69" t="str">
        <f>Critères!B79</f>
        <v>11.9</v>
      </c>
      <c r="C83" s="69" t="str">
        <f>Critères!C79</f>
        <v>AA</v>
      </c>
      <c r="D83" s="69" t="str">
        <f>'E01'!$F80</f>
        <v>NT</v>
      </c>
      <c r="E83" s="69" t="str">
        <f>'E02'!$F80</f>
        <v>NT</v>
      </c>
      <c r="F83" s="69" t="str">
        <f>'E03'!$F80</f>
        <v>NT</v>
      </c>
      <c r="G83" s="69" t="str">
        <f>'E04'!$F80</f>
        <v>NT</v>
      </c>
      <c r="H83" s="69" t="str">
        <f>'E05'!$F80</f>
        <v>NT</v>
      </c>
      <c r="I83" s="69" t="str">
        <f>'E06'!$F80</f>
        <v>NT</v>
      </c>
      <c r="J83" s="69" t="str">
        <f>'E07'!$F80</f>
        <v>NT</v>
      </c>
      <c r="K83" s="69" t="str">
        <f>'E08'!$F80</f>
        <v>NT</v>
      </c>
      <c r="L83" s="69" t="str">
        <f>'E09'!$F80</f>
        <v>NT</v>
      </c>
      <c r="M83" s="69" t="str">
        <f>'E10'!$F80</f>
        <v>NT</v>
      </c>
      <c r="N83" s="69" t="str">
        <f>'E11'!$F80</f>
        <v>NT</v>
      </c>
      <c r="O83" s="69" t="str">
        <f>'E12'!$F80</f>
        <v>NT</v>
      </c>
      <c r="P83" s="69" t="str">
        <f>'E13'!$F80</f>
        <v>NT</v>
      </c>
      <c r="Q83" s="69" t="str">
        <f>'E14'!$F80</f>
        <v>NT</v>
      </c>
      <c r="R83" s="69" t="str">
        <f>'E15'!$F80</f>
        <v>NT</v>
      </c>
      <c r="S83" s="69" t="str">
        <f>'E16'!$F80</f>
        <v>NT</v>
      </c>
      <c r="T83" s="69" t="str">
        <f>'E17'!$F80</f>
        <v>NT</v>
      </c>
      <c r="U83" s="69" t="str">
        <f>'E18'!$F80</f>
        <v>NT</v>
      </c>
      <c r="V83" s="69" t="str">
        <f>'E19'!$F80</f>
        <v>NT</v>
      </c>
      <c r="W83" s="69" t="str">
        <f>'E20'!$F80</f>
        <v>NT</v>
      </c>
      <c r="X83" s="69"/>
      <c r="Y83" s="76" t="str">
        <f t="shared" si="7"/>
        <v>NT</v>
      </c>
      <c r="Z83" s="69"/>
      <c r="AA83" s="71"/>
      <c r="AB83" s="71"/>
      <c r="AC83" s="71"/>
      <c r="AD83" s="71"/>
      <c r="AE83" s="71"/>
      <c r="AF83" s="69"/>
      <c r="AG83" s="69"/>
    </row>
    <row r="84" spans="1:33">
      <c r="A84" s="75" t="str">
        <f>Critères!A80</f>
        <v>Consultation</v>
      </c>
      <c r="B84" s="69" t="str">
        <f>Critères!B80</f>
        <v>11.10</v>
      </c>
      <c r="C84" s="69" t="str">
        <f>Critères!C80</f>
        <v>A</v>
      </c>
      <c r="D84" s="69" t="str">
        <f>'E01'!$F81</f>
        <v>NT</v>
      </c>
      <c r="E84" s="69" t="str">
        <f>'E02'!$F81</f>
        <v>NT</v>
      </c>
      <c r="F84" s="69" t="str">
        <f>'E03'!$F81</f>
        <v>NT</v>
      </c>
      <c r="G84" s="69" t="str">
        <f>'E04'!$F81</f>
        <v>NT</v>
      </c>
      <c r="H84" s="69" t="str">
        <f>'E05'!$F81</f>
        <v>NT</v>
      </c>
      <c r="I84" s="69" t="str">
        <f>'E06'!$F81</f>
        <v>NT</v>
      </c>
      <c r="J84" s="69" t="str">
        <f>'E07'!$F81</f>
        <v>NT</v>
      </c>
      <c r="K84" s="69" t="str">
        <f>'E08'!$F81</f>
        <v>NT</v>
      </c>
      <c r="L84" s="69" t="str">
        <f>'E09'!$F81</f>
        <v>NT</v>
      </c>
      <c r="M84" s="69" t="str">
        <f>'E10'!$F81</f>
        <v>NT</v>
      </c>
      <c r="N84" s="69" t="str">
        <f>'E11'!$F81</f>
        <v>NT</v>
      </c>
      <c r="O84" s="69" t="str">
        <f>'E12'!$F81</f>
        <v>NT</v>
      </c>
      <c r="P84" s="69" t="str">
        <f>'E13'!$F81</f>
        <v>NT</v>
      </c>
      <c r="Q84" s="69" t="str">
        <f>'E14'!$F81</f>
        <v>NT</v>
      </c>
      <c r="R84" s="69" t="str">
        <f>'E15'!$F81</f>
        <v>NT</v>
      </c>
      <c r="S84" s="69" t="str">
        <f>'E16'!$F81</f>
        <v>NT</v>
      </c>
      <c r="T84" s="69" t="str">
        <f>'E17'!$F81</f>
        <v>NT</v>
      </c>
      <c r="U84" s="69" t="str">
        <f>'E18'!$F81</f>
        <v>NT</v>
      </c>
      <c r="V84" s="69" t="str">
        <f>'E19'!$F81</f>
        <v>NT</v>
      </c>
      <c r="W84" s="69" t="str">
        <f>'E20'!$F81</f>
        <v>NT</v>
      </c>
      <c r="X84" s="69"/>
      <c r="Y84" s="76" t="str">
        <f t="shared" si="7"/>
        <v>NT</v>
      </c>
      <c r="Z84" s="69"/>
      <c r="AA84" s="71"/>
      <c r="AB84" s="71"/>
      <c r="AC84" s="71"/>
      <c r="AD84" s="71"/>
      <c r="AE84" s="71"/>
      <c r="AF84" s="69"/>
      <c r="AG84" s="69"/>
    </row>
    <row r="85" spans="1:33">
      <c r="A85" s="75" t="str">
        <f>Critères!A81</f>
        <v>Consultation</v>
      </c>
      <c r="B85" s="69" t="str">
        <f>Critères!B81</f>
        <v>11.11</v>
      </c>
      <c r="C85" s="69" t="str">
        <f>Critères!C81</f>
        <v>A</v>
      </c>
      <c r="D85" s="69" t="str">
        <f>'E01'!$F82</f>
        <v>NT</v>
      </c>
      <c r="E85" s="69" t="str">
        <f>'E02'!$F82</f>
        <v>NT</v>
      </c>
      <c r="F85" s="69" t="str">
        <f>'E03'!$F82</f>
        <v>NT</v>
      </c>
      <c r="G85" s="69" t="str">
        <f>'E04'!$F82</f>
        <v>NT</v>
      </c>
      <c r="H85" s="69" t="str">
        <f>'E05'!$F82</f>
        <v>NT</v>
      </c>
      <c r="I85" s="69" t="str">
        <f>'E06'!$F82</f>
        <v>NT</v>
      </c>
      <c r="J85" s="69" t="str">
        <f>'E07'!$F82</f>
        <v>NT</v>
      </c>
      <c r="K85" s="69" t="str">
        <f>'E08'!$F82</f>
        <v>NT</v>
      </c>
      <c r="L85" s="69" t="str">
        <f>'E09'!$F82</f>
        <v>NT</v>
      </c>
      <c r="M85" s="69" t="str">
        <f>'E10'!$F82</f>
        <v>NT</v>
      </c>
      <c r="N85" s="69" t="str">
        <f>'E11'!$F82</f>
        <v>NT</v>
      </c>
      <c r="O85" s="69" t="str">
        <f>'E12'!$F82</f>
        <v>NT</v>
      </c>
      <c r="P85" s="69" t="str">
        <f>'E13'!$F82</f>
        <v>NT</v>
      </c>
      <c r="Q85" s="69" t="str">
        <f>'E14'!$F82</f>
        <v>NT</v>
      </c>
      <c r="R85" s="69" t="str">
        <f>'E15'!$F82</f>
        <v>NT</v>
      </c>
      <c r="S85" s="69" t="str">
        <f>'E16'!$F82</f>
        <v>NT</v>
      </c>
      <c r="T85" s="69" t="str">
        <f>'E17'!$F82</f>
        <v>NT</v>
      </c>
      <c r="U85" s="69" t="str">
        <f>'E18'!$F82</f>
        <v>NT</v>
      </c>
      <c r="V85" s="69" t="str">
        <f>'E19'!$F82</f>
        <v>NT</v>
      </c>
      <c r="W85" s="69" t="str">
        <f>'E20'!$F82</f>
        <v>NT</v>
      </c>
      <c r="X85" s="69"/>
      <c r="Y85" s="76" t="str">
        <f t="shared" si="7"/>
        <v>NT</v>
      </c>
      <c r="Z85" s="69"/>
      <c r="AA85" s="71"/>
      <c r="AB85" s="71"/>
      <c r="AC85" s="71"/>
      <c r="AD85" s="71"/>
      <c r="AE85" s="71"/>
      <c r="AF85" s="69"/>
      <c r="AG85" s="69"/>
    </row>
    <row r="86" spans="1:33">
      <c r="A86" s="75" t="str">
        <f>Critères!A82</f>
        <v>Consultation</v>
      </c>
      <c r="B86" s="69" t="str">
        <f>Critères!B82</f>
        <v>11.12</v>
      </c>
      <c r="C86" s="69" t="str">
        <f>Critères!C82</f>
        <v>A</v>
      </c>
      <c r="D86" s="69" t="str">
        <f>'E01'!$F83</f>
        <v>NT</v>
      </c>
      <c r="E86" s="69" t="str">
        <f>'E02'!$F83</f>
        <v>NT</v>
      </c>
      <c r="F86" s="69" t="str">
        <f>'E03'!$F83</f>
        <v>NT</v>
      </c>
      <c r="G86" s="69" t="str">
        <f>'E04'!$F83</f>
        <v>NT</v>
      </c>
      <c r="H86" s="69" t="str">
        <f>'E05'!$F83</f>
        <v>NT</v>
      </c>
      <c r="I86" s="69" t="str">
        <f>'E06'!$F83</f>
        <v>NT</v>
      </c>
      <c r="J86" s="69" t="str">
        <f>'E07'!$F83</f>
        <v>NT</v>
      </c>
      <c r="K86" s="69" t="str">
        <f>'E08'!$F83</f>
        <v>NT</v>
      </c>
      <c r="L86" s="69" t="str">
        <f>'E09'!$F83</f>
        <v>NT</v>
      </c>
      <c r="M86" s="69" t="str">
        <f>'E10'!$F83</f>
        <v>NT</v>
      </c>
      <c r="N86" s="69" t="str">
        <f>'E11'!$F83</f>
        <v>NT</v>
      </c>
      <c r="O86" s="69" t="str">
        <f>'E12'!$F83</f>
        <v>NT</v>
      </c>
      <c r="P86" s="69" t="str">
        <f>'E13'!$F83</f>
        <v>NT</v>
      </c>
      <c r="Q86" s="69" t="str">
        <f>'E14'!$F83</f>
        <v>NT</v>
      </c>
      <c r="R86" s="69" t="str">
        <f>'E15'!$F83</f>
        <v>NT</v>
      </c>
      <c r="S86" s="69" t="str">
        <f>'E16'!$F83</f>
        <v>NT</v>
      </c>
      <c r="T86" s="69" t="str">
        <f>'E17'!$F83</f>
        <v>NT</v>
      </c>
      <c r="U86" s="69" t="str">
        <f>'E18'!$F83</f>
        <v>NT</v>
      </c>
      <c r="V86" s="69" t="str">
        <f>'E19'!$F83</f>
        <v>NT</v>
      </c>
      <c r="W86" s="69" t="str">
        <f>'E20'!$F83</f>
        <v>NT</v>
      </c>
      <c r="X86" s="69"/>
      <c r="Y86" s="76" t="str">
        <f t="shared" si="7"/>
        <v>NT</v>
      </c>
      <c r="Z86" s="69"/>
      <c r="AA86" s="71"/>
      <c r="AB86" s="71"/>
      <c r="AC86" s="71"/>
      <c r="AD86" s="71"/>
      <c r="AE86" s="71"/>
      <c r="AF86" s="69"/>
      <c r="AG86" s="69"/>
    </row>
    <row r="87" spans="1:33">
      <c r="A87" s="75" t="str">
        <f>Critères!A83</f>
        <v>Consultation</v>
      </c>
      <c r="B87" s="69" t="str">
        <f>Critères!B83</f>
        <v>11.13</v>
      </c>
      <c r="C87" s="69" t="str">
        <f>Critères!C83</f>
        <v>A</v>
      </c>
      <c r="D87" s="69" t="str">
        <f>'E01'!$F84</f>
        <v>NT</v>
      </c>
      <c r="E87" s="69" t="str">
        <f>'E02'!$F84</f>
        <v>NT</v>
      </c>
      <c r="F87" s="69" t="str">
        <f>'E03'!$F84</f>
        <v>NT</v>
      </c>
      <c r="G87" s="69" t="str">
        <f>'E04'!$F84</f>
        <v>NT</v>
      </c>
      <c r="H87" s="69" t="str">
        <f>'E05'!$F84</f>
        <v>NT</v>
      </c>
      <c r="I87" s="69" t="str">
        <f>'E06'!$F84</f>
        <v>NT</v>
      </c>
      <c r="J87" s="69" t="str">
        <f>'E07'!$F84</f>
        <v>NT</v>
      </c>
      <c r="K87" s="69" t="str">
        <f>'E08'!$F84</f>
        <v>NT</v>
      </c>
      <c r="L87" s="69" t="str">
        <f>'E09'!$F84</f>
        <v>NT</v>
      </c>
      <c r="M87" s="69" t="str">
        <f>'E10'!$F84</f>
        <v>NT</v>
      </c>
      <c r="N87" s="69" t="str">
        <f>'E11'!$F84</f>
        <v>NT</v>
      </c>
      <c r="O87" s="69" t="str">
        <f>'E12'!$F84</f>
        <v>NT</v>
      </c>
      <c r="P87" s="69" t="str">
        <f>'E13'!$F84</f>
        <v>NT</v>
      </c>
      <c r="Q87" s="69" t="str">
        <f>'E14'!$F84</f>
        <v>NT</v>
      </c>
      <c r="R87" s="69" t="str">
        <f>'E15'!$F84</f>
        <v>NT</v>
      </c>
      <c r="S87" s="69" t="str">
        <f>'E16'!$F84</f>
        <v>NT</v>
      </c>
      <c r="T87" s="69" t="str">
        <f>'E17'!$F84</f>
        <v>NT</v>
      </c>
      <c r="U87" s="69" t="str">
        <f>'E18'!$F84</f>
        <v>NT</v>
      </c>
      <c r="V87" s="69" t="str">
        <f>'E19'!$F84</f>
        <v>NT</v>
      </c>
      <c r="W87" s="69" t="str">
        <f>'E20'!$F84</f>
        <v>NT</v>
      </c>
      <c r="X87" s="69"/>
      <c r="Y87" s="76" t="str">
        <f t="shared" si="7"/>
        <v>NT</v>
      </c>
      <c r="Z87" s="69"/>
      <c r="AA87" s="71"/>
      <c r="AB87" s="71"/>
      <c r="AC87" s="71"/>
      <c r="AD87" s="71"/>
      <c r="AE87" s="71"/>
      <c r="AF87" s="69"/>
      <c r="AG87" s="69"/>
    </row>
    <row r="88" spans="1:33">
      <c r="A88" s="75" t="str">
        <f>Critères!A84</f>
        <v>Consultation</v>
      </c>
      <c r="B88" s="69" t="str">
        <f>Critères!B84</f>
        <v>11.14</v>
      </c>
      <c r="C88" s="69" t="str">
        <f>Critères!C84</f>
        <v>AA</v>
      </c>
      <c r="D88" s="69" t="str">
        <f>'E01'!$F85</f>
        <v>NT</v>
      </c>
      <c r="E88" s="69" t="str">
        <f>'E02'!$F85</f>
        <v>NT</v>
      </c>
      <c r="F88" s="69" t="str">
        <f>'E03'!$F85</f>
        <v>NT</v>
      </c>
      <c r="G88" s="69" t="str">
        <f>'E04'!$F85</f>
        <v>NT</v>
      </c>
      <c r="H88" s="69" t="str">
        <f>'E05'!$F85</f>
        <v>NT</v>
      </c>
      <c r="I88" s="69" t="str">
        <f>'E06'!$F85</f>
        <v>NT</v>
      </c>
      <c r="J88" s="69" t="str">
        <f>'E07'!$F85</f>
        <v>NT</v>
      </c>
      <c r="K88" s="69" t="str">
        <f>'E08'!$F85</f>
        <v>NT</v>
      </c>
      <c r="L88" s="69" t="str">
        <f>'E09'!$F85</f>
        <v>NT</v>
      </c>
      <c r="M88" s="69" t="str">
        <f>'E10'!$F85</f>
        <v>NT</v>
      </c>
      <c r="N88" s="69" t="str">
        <f>'E11'!$F85</f>
        <v>NT</v>
      </c>
      <c r="O88" s="69" t="str">
        <f>'E12'!$F85</f>
        <v>NT</v>
      </c>
      <c r="P88" s="69" t="str">
        <f>'E13'!$F85</f>
        <v>NT</v>
      </c>
      <c r="Q88" s="69" t="str">
        <f>'E14'!$F85</f>
        <v>NT</v>
      </c>
      <c r="R88" s="69" t="str">
        <f>'E15'!$F85</f>
        <v>NT</v>
      </c>
      <c r="S88" s="69" t="str">
        <f>'E16'!$F85</f>
        <v>NT</v>
      </c>
      <c r="T88" s="69" t="str">
        <f>'E17'!$F85</f>
        <v>NT</v>
      </c>
      <c r="U88" s="69" t="str">
        <f>'E18'!$F85</f>
        <v>NT</v>
      </c>
      <c r="V88" s="69" t="str">
        <f>'E19'!$F85</f>
        <v>NT</v>
      </c>
      <c r="W88" s="69" t="str">
        <f>'E20'!$F85</f>
        <v>NT</v>
      </c>
      <c r="X88" s="69"/>
      <c r="Y88" s="76" t="str">
        <f t="shared" si="7"/>
        <v>NT</v>
      </c>
      <c r="Z88" s="69"/>
      <c r="AA88" s="71"/>
      <c r="AB88" s="71"/>
      <c r="AC88" s="71"/>
      <c r="AD88" s="71"/>
      <c r="AE88" s="71"/>
      <c r="AF88" s="69"/>
      <c r="AG88" s="69"/>
    </row>
    <row r="89" spans="1:33">
      <c r="A89" s="75" t="str">
        <f>Critères!A85</f>
        <v>Consultation</v>
      </c>
      <c r="B89" s="69" t="str">
        <f>Critères!B85</f>
        <v>11.15</v>
      </c>
      <c r="C89" s="69" t="str">
        <f>Critères!C85</f>
        <v>A</v>
      </c>
      <c r="D89" s="69" t="str">
        <f>'E01'!$F86</f>
        <v>NT</v>
      </c>
      <c r="E89" s="69" t="str">
        <f>'E02'!$F86</f>
        <v>NT</v>
      </c>
      <c r="F89" s="69" t="str">
        <f>'E03'!$F86</f>
        <v>NT</v>
      </c>
      <c r="G89" s="69" t="str">
        <f>'E04'!$F86</f>
        <v>NT</v>
      </c>
      <c r="H89" s="69" t="str">
        <f>'E05'!$F86</f>
        <v>NT</v>
      </c>
      <c r="I89" s="69" t="str">
        <f>'E06'!$F86</f>
        <v>NT</v>
      </c>
      <c r="J89" s="69" t="str">
        <f>'E07'!$F86</f>
        <v>NT</v>
      </c>
      <c r="K89" s="69" t="str">
        <f>'E08'!$F86</f>
        <v>NT</v>
      </c>
      <c r="L89" s="69" t="str">
        <f>'E09'!$F86</f>
        <v>NT</v>
      </c>
      <c r="M89" s="69" t="str">
        <f>'E10'!$F86</f>
        <v>NT</v>
      </c>
      <c r="N89" s="69" t="str">
        <f>'E11'!$F86</f>
        <v>NT</v>
      </c>
      <c r="O89" s="69" t="str">
        <f>'E12'!$F86</f>
        <v>NT</v>
      </c>
      <c r="P89" s="69" t="str">
        <f>'E13'!$F86</f>
        <v>NT</v>
      </c>
      <c r="Q89" s="69" t="str">
        <f>'E14'!$F86</f>
        <v>NT</v>
      </c>
      <c r="R89" s="69" t="str">
        <f>'E15'!$F86</f>
        <v>NT</v>
      </c>
      <c r="S89" s="69" t="str">
        <f>'E16'!$F86</f>
        <v>NT</v>
      </c>
      <c r="T89" s="69" t="str">
        <f>'E17'!$F86</f>
        <v>NT</v>
      </c>
      <c r="U89" s="69" t="str">
        <f>'E18'!$F86</f>
        <v>NT</v>
      </c>
      <c r="V89" s="69" t="str">
        <f>'E19'!$F86</f>
        <v>NT</v>
      </c>
      <c r="W89" s="69" t="str">
        <f>'E20'!$F86</f>
        <v>NT</v>
      </c>
      <c r="X89" s="69"/>
      <c r="Y89" s="76" t="str">
        <f t="shared" si="7"/>
        <v>NT</v>
      </c>
      <c r="Z89" s="69"/>
      <c r="AA89" s="71"/>
      <c r="AB89" s="71"/>
      <c r="AC89" s="71"/>
      <c r="AD89" s="71"/>
      <c r="AE89" s="71"/>
      <c r="AF89" s="69"/>
      <c r="AG89" s="69"/>
    </row>
    <row r="90" spans="1:33" ht="15" thickBot="1">
      <c r="A90" s="82" t="str">
        <f>Critères!A86</f>
        <v>Consultation</v>
      </c>
      <c r="B90" s="83" t="str">
        <f>Critères!B86</f>
        <v>11.16</v>
      </c>
      <c r="C90" s="83" t="str">
        <f>Critères!C86</f>
        <v>A</v>
      </c>
      <c r="D90" s="83" t="str">
        <f>'E01'!$F87</f>
        <v>NT</v>
      </c>
      <c r="E90" s="83" t="str">
        <f>'E02'!$F87</f>
        <v>NT</v>
      </c>
      <c r="F90" s="83" t="str">
        <f>'E03'!$F87</f>
        <v>NT</v>
      </c>
      <c r="G90" s="83" t="str">
        <f>'E04'!$F87</f>
        <v>NT</v>
      </c>
      <c r="H90" s="83" t="str">
        <f>'E05'!$F87</f>
        <v>NT</v>
      </c>
      <c r="I90" s="83" t="str">
        <f>'E06'!$F87</f>
        <v>NT</v>
      </c>
      <c r="J90" s="83" t="str">
        <f>'E07'!$F87</f>
        <v>NT</v>
      </c>
      <c r="K90" s="83" t="str">
        <f>'E08'!$F87</f>
        <v>NT</v>
      </c>
      <c r="L90" s="83" t="str">
        <f>'E09'!$F87</f>
        <v>NT</v>
      </c>
      <c r="M90" s="83" t="str">
        <f>'E10'!$F87</f>
        <v>NT</v>
      </c>
      <c r="N90" s="83" t="str">
        <f>'E11'!$F87</f>
        <v>NT</v>
      </c>
      <c r="O90" s="83" t="str">
        <f>'E12'!$F87</f>
        <v>NT</v>
      </c>
      <c r="P90" s="83" t="str">
        <f>'E13'!$F87</f>
        <v>NT</v>
      </c>
      <c r="Q90" s="83" t="str">
        <f>'E14'!$F87</f>
        <v>NT</v>
      </c>
      <c r="R90" s="83" t="str">
        <f>'E15'!$F87</f>
        <v>NT</v>
      </c>
      <c r="S90" s="83" t="str">
        <f>'E16'!$F87</f>
        <v>NT</v>
      </c>
      <c r="T90" s="83" t="str">
        <f>'E17'!$F87</f>
        <v>NT</v>
      </c>
      <c r="U90" s="83" t="str">
        <f>'E18'!$F87</f>
        <v>NT</v>
      </c>
      <c r="V90" s="83" t="str">
        <f>'E19'!$F87</f>
        <v>NT</v>
      </c>
      <c r="W90" s="83" t="str">
        <f>'E20'!$F87</f>
        <v>NT</v>
      </c>
      <c r="X90" s="83"/>
      <c r="Y90" s="84" t="str">
        <f t="shared" si="7"/>
        <v>NT</v>
      </c>
      <c r="Z90" s="69"/>
      <c r="AA90" s="71"/>
      <c r="AB90" s="71"/>
      <c r="AC90" s="71"/>
      <c r="AD90" s="71"/>
      <c r="AE90" s="71"/>
      <c r="AF90" s="69"/>
      <c r="AG90" s="69"/>
    </row>
    <row r="91" spans="1:33">
      <c r="A91" s="72" t="str">
        <f>Critères!A87</f>
        <v>Documentation et fonctionnalités d'accessibilité</v>
      </c>
      <c r="B91" s="73" t="str">
        <f>Critères!B87</f>
        <v>12.1</v>
      </c>
      <c r="C91" s="73" t="str">
        <f>Critères!C87</f>
        <v>AA</v>
      </c>
      <c r="D91" s="73" t="str">
        <f>'E01'!$F88</f>
        <v>NT</v>
      </c>
      <c r="E91" s="73" t="str">
        <f>'E02'!$F88</f>
        <v>NT</v>
      </c>
      <c r="F91" s="73" t="str">
        <f>'E03'!$F88</f>
        <v>NT</v>
      </c>
      <c r="G91" s="73" t="str">
        <f>'E04'!$F88</f>
        <v>NT</v>
      </c>
      <c r="H91" s="73" t="str">
        <f>'E05'!$F88</f>
        <v>NT</v>
      </c>
      <c r="I91" s="73" t="str">
        <f>'E06'!$F88</f>
        <v>NT</v>
      </c>
      <c r="J91" s="73" t="str">
        <f>'E07'!$F88</f>
        <v>NT</v>
      </c>
      <c r="K91" s="73" t="str">
        <f>'E08'!$F88</f>
        <v>NT</v>
      </c>
      <c r="L91" s="73" t="str">
        <f>'E09'!$F88</f>
        <v>NT</v>
      </c>
      <c r="M91" s="73" t="str">
        <f>'E10'!$F88</f>
        <v>NT</v>
      </c>
      <c r="N91" s="73" t="str">
        <f>'E11'!$F88</f>
        <v>NT</v>
      </c>
      <c r="O91" s="73" t="str">
        <f>'E12'!$F88</f>
        <v>NT</v>
      </c>
      <c r="P91" s="73" t="str">
        <f>'E13'!$F88</f>
        <v>NT</v>
      </c>
      <c r="Q91" s="73" t="str">
        <f>'E14'!$F88</f>
        <v>NT</v>
      </c>
      <c r="R91" s="73" t="str">
        <f>'E15'!$F88</f>
        <v>NT</v>
      </c>
      <c r="S91" s="73" t="str">
        <f>'E16'!$F88</f>
        <v>NT</v>
      </c>
      <c r="T91" s="73" t="str">
        <f>'E17'!$F88</f>
        <v>NT</v>
      </c>
      <c r="U91" s="73" t="str">
        <f>'E18'!$F88</f>
        <v>NT</v>
      </c>
      <c r="V91" s="73" t="str">
        <f>'E19'!$F88</f>
        <v>NT</v>
      </c>
      <c r="W91" s="73" t="str">
        <f>'E20'!$F88</f>
        <v>NT</v>
      </c>
      <c r="X91" s="73"/>
      <c r="Y91" s="74" t="str">
        <f t="shared" si="7"/>
        <v>NT</v>
      </c>
      <c r="Z91" s="69"/>
      <c r="AA91" s="71"/>
      <c r="AB91" s="71"/>
      <c r="AC91" s="71"/>
      <c r="AD91" s="71"/>
      <c r="AE91" s="71"/>
      <c r="AF91" s="69"/>
      <c r="AG91" s="69"/>
    </row>
    <row r="92" spans="1:33">
      <c r="A92" s="75" t="str">
        <f>Critères!A88</f>
        <v>Documentation et fonctionnalités d'accessibilité</v>
      </c>
      <c r="B92" s="69" t="str">
        <f>Critères!B88</f>
        <v>12.2</v>
      </c>
      <c r="C92" s="69" t="str">
        <f>Critères!C88</f>
        <v>A</v>
      </c>
      <c r="D92" s="69" t="str">
        <f>'E01'!$F89</f>
        <v>NT</v>
      </c>
      <c r="E92" s="69" t="str">
        <f>'E02'!$F89</f>
        <v>NT</v>
      </c>
      <c r="F92" s="69" t="str">
        <f>'E03'!$F89</f>
        <v>NT</v>
      </c>
      <c r="G92" s="69" t="str">
        <f>'E04'!$F89</f>
        <v>NT</v>
      </c>
      <c r="H92" s="69" t="str">
        <f>'E05'!$F89</f>
        <v>NT</v>
      </c>
      <c r="I92" s="69" t="str">
        <f>'E06'!$F89</f>
        <v>NT</v>
      </c>
      <c r="J92" s="69" t="str">
        <f>'E07'!$F89</f>
        <v>NT</v>
      </c>
      <c r="K92" s="69" t="str">
        <f>'E08'!$F89</f>
        <v>NT</v>
      </c>
      <c r="L92" s="69" t="str">
        <f>'E09'!$F89</f>
        <v>NT</v>
      </c>
      <c r="M92" s="69" t="str">
        <f>'E10'!$F89</f>
        <v>NT</v>
      </c>
      <c r="N92" s="69" t="str">
        <f>'E11'!$F89</f>
        <v>NT</v>
      </c>
      <c r="O92" s="69" t="str">
        <f>'E12'!$F89</f>
        <v>NT</v>
      </c>
      <c r="P92" s="69" t="str">
        <f>'E13'!$F89</f>
        <v>NT</v>
      </c>
      <c r="Q92" s="69" t="str">
        <f>'E14'!$F89</f>
        <v>NT</v>
      </c>
      <c r="R92" s="69" t="str">
        <f>'E15'!$F89</f>
        <v>NT</v>
      </c>
      <c r="S92" s="69" t="str">
        <f>'E16'!$F89</f>
        <v>NT</v>
      </c>
      <c r="T92" s="69" t="str">
        <f>'E17'!$F89</f>
        <v>NT</v>
      </c>
      <c r="U92" s="69" t="str">
        <f>'E18'!$F89</f>
        <v>NT</v>
      </c>
      <c r="V92" s="69" t="str">
        <f>'E19'!$F89</f>
        <v>NT</v>
      </c>
      <c r="W92" s="69" t="str">
        <f>'E20'!$F89</f>
        <v>NT</v>
      </c>
      <c r="X92" s="69"/>
      <c r="Y92" s="76" t="str">
        <f t="shared" si="7"/>
        <v>NT</v>
      </c>
      <c r="Z92" s="69"/>
      <c r="AA92" s="71"/>
      <c r="AB92" s="71"/>
      <c r="AC92" s="71"/>
      <c r="AD92" s="71"/>
      <c r="AE92" s="71"/>
      <c r="AF92" s="69"/>
      <c r="AG92" s="69"/>
    </row>
    <row r="93" spans="1:33">
      <c r="A93" s="75" t="str">
        <f>Critères!A89</f>
        <v>Documentation et fonctionnalités d'accessibilité</v>
      </c>
      <c r="B93" s="69" t="str">
        <f>Critères!B89</f>
        <v>12.3</v>
      </c>
      <c r="C93" s="69" t="str">
        <f>Critères!C89</f>
        <v>A</v>
      </c>
      <c r="D93" s="69" t="str">
        <f>'E01'!$F90</f>
        <v>NT</v>
      </c>
      <c r="E93" s="69" t="str">
        <f>'E02'!$F90</f>
        <v>NT</v>
      </c>
      <c r="F93" s="69" t="str">
        <f>'E03'!$F90</f>
        <v>NT</v>
      </c>
      <c r="G93" s="69" t="str">
        <f>'E04'!$F90</f>
        <v>NT</v>
      </c>
      <c r="H93" s="69" t="str">
        <f>'E05'!$F90</f>
        <v>NT</v>
      </c>
      <c r="I93" s="69" t="str">
        <f>'E06'!$F90</f>
        <v>NT</v>
      </c>
      <c r="J93" s="69" t="str">
        <f>'E07'!$F90</f>
        <v>NT</v>
      </c>
      <c r="K93" s="69" t="str">
        <f>'E08'!$F90</f>
        <v>NT</v>
      </c>
      <c r="L93" s="69" t="str">
        <f>'E09'!$F90</f>
        <v>NT</v>
      </c>
      <c r="M93" s="69" t="str">
        <f>'E10'!$F90</f>
        <v>NT</v>
      </c>
      <c r="N93" s="69" t="str">
        <f>'E11'!$F90</f>
        <v>NT</v>
      </c>
      <c r="O93" s="69" t="str">
        <f>'E12'!$F90</f>
        <v>NT</v>
      </c>
      <c r="P93" s="69" t="str">
        <f>'E13'!$F90</f>
        <v>NT</v>
      </c>
      <c r="Q93" s="69" t="str">
        <f>'E14'!$F90</f>
        <v>NT</v>
      </c>
      <c r="R93" s="69" t="str">
        <f>'E15'!$F90</f>
        <v>NT</v>
      </c>
      <c r="S93" s="69" t="str">
        <f>'E16'!$F90</f>
        <v>NT</v>
      </c>
      <c r="T93" s="69" t="str">
        <f>'E17'!$F90</f>
        <v>NT</v>
      </c>
      <c r="U93" s="69" t="str">
        <f>'E18'!$F90</f>
        <v>NT</v>
      </c>
      <c r="V93" s="69" t="str">
        <f>'E19'!$F90</f>
        <v>NT</v>
      </c>
      <c r="W93" s="69" t="str">
        <f>'E20'!$F90</f>
        <v>NT</v>
      </c>
      <c r="X93" s="69"/>
      <c r="Y93" s="76" t="str">
        <f t="shared" si="7"/>
        <v>NT</v>
      </c>
      <c r="Z93" s="69"/>
      <c r="AA93" s="71"/>
      <c r="AB93" s="71"/>
      <c r="AC93" s="71"/>
      <c r="AD93" s="71"/>
      <c r="AE93" s="71"/>
      <c r="AF93" s="69"/>
      <c r="AG93" s="69"/>
    </row>
    <row r="94" spans="1:33" ht="15" thickBot="1">
      <c r="A94" s="82" t="str">
        <f>Critères!A90</f>
        <v>Documentation et fonctionnalités d'accessibilité</v>
      </c>
      <c r="B94" s="83" t="str">
        <f>Critères!B90</f>
        <v>12.4</v>
      </c>
      <c r="C94" s="83" t="str">
        <f>Critères!C90</f>
        <v>A</v>
      </c>
      <c r="D94" s="83" t="str">
        <f>'E01'!$F91</f>
        <v>NT</v>
      </c>
      <c r="E94" s="83" t="str">
        <f>'E02'!$F91</f>
        <v>NT</v>
      </c>
      <c r="F94" s="83" t="str">
        <f>'E03'!$F91</f>
        <v>NT</v>
      </c>
      <c r="G94" s="83" t="str">
        <f>'E04'!$F91</f>
        <v>NT</v>
      </c>
      <c r="H94" s="83" t="str">
        <f>'E05'!$F91</f>
        <v>NT</v>
      </c>
      <c r="I94" s="83" t="str">
        <f>'E06'!$F91</f>
        <v>NT</v>
      </c>
      <c r="J94" s="83" t="str">
        <f>'E07'!$F91</f>
        <v>NT</v>
      </c>
      <c r="K94" s="83" t="str">
        <f>'E08'!$F91</f>
        <v>NT</v>
      </c>
      <c r="L94" s="83" t="str">
        <f>'E09'!$F91</f>
        <v>NT</v>
      </c>
      <c r="M94" s="83" t="str">
        <f>'E10'!$F91</f>
        <v>NT</v>
      </c>
      <c r="N94" s="83" t="str">
        <f>'E11'!$F91</f>
        <v>NT</v>
      </c>
      <c r="O94" s="83" t="str">
        <f>'E12'!$F91</f>
        <v>NT</v>
      </c>
      <c r="P94" s="83" t="str">
        <f>'E13'!$F91</f>
        <v>NT</v>
      </c>
      <c r="Q94" s="83" t="str">
        <f>'E14'!$F91</f>
        <v>NT</v>
      </c>
      <c r="R94" s="83" t="str">
        <f>'E15'!$F91</f>
        <v>NT</v>
      </c>
      <c r="S94" s="83" t="str">
        <f>'E16'!$F91</f>
        <v>NT</v>
      </c>
      <c r="T94" s="83" t="str">
        <f>'E17'!$F91</f>
        <v>NT</v>
      </c>
      <c r="U94" s="83" t="str">
        <f>'E18'!$F91</f>
        <v>NT</v>
      </c>
      <c r="V94" s="83" t="str">
        <f>'E19'!$F91</f>
        <v>NT</v>
      </c>
      <c r="W94" s="83" t="str">
        <f>'E20'!$F91</f>
        <v>NT</v>
      </c>
      <c r="X94" s="83"/>
      <c r="Y94" s="84" t="str">
        <f t="shared" si="7"/>
        <v>NT</v>
      </c>
      <c r="Z94" s="69"/>
      <c r="AA94" s="71"/>
      <c r="AB94" s="71"/>
      <c r="AC94" s="71"/>
      <c r="AD94" s="71"/>
      <c r="AE94" s="71"/>
      <c r="AF94" s="69"/>
      <c r="AG94" s="69"/>
    </row>
    <row r="95" spans="1:33">
      <c r="A95" s="72" t="str">
        <f>Critères!A91</f>
        <v>Outils d'édition</v>
      </c>
      <c r="B95" s="73" t="str">
        <f>Critères!B91</f>
        <v>13.1</v>
      </c>
      <c r="C95" s="73" t="str">
        <f>Critères!C91</f>
        <v>A</v>
      </c>
      <c r="D95" s="73" t="str">
        <f>'E01'!$F92</f>
        <v>NT</v>
      </c>
      <c r="E95" s="73" t="str">
        <f>'E02'!$F92</f>
        <v>NT</v>
      </c>
      <c r="F95" s="73" t="str">
        <f>'E03'!$F92</f>
        <v>NT</v>
      </c>
      <c r="G95" s="73" t="str">
        <f>'E04'!$F92</f>
        <v>NT</v>
      </c>
      <c r="H95" s="73" t="str">
        <f>'E05'!$F92</f>
        <v>NT</v>
      </c>
      <c r="I95" s="73" t="str">
        <f>'E06'!$F92</f>
        <v>NT</v>
      </c>
      <c r="J95" s="73" t="str">
        <f>'E07'!$F92</f>
        <v>NT</v>
      </c>
      <c r="K95" s="73" t="str">
        <f>'E08'!$F92</f>
        <v>NT</v>
      </c>
      <c r="L95" s="73" t="str">
        <f>'E09'!$F92</f>
        <v>NT</v>
      </c>
      <c r="M95" s="73" t="str">
        <f>'E10'!$F92</f>
        <v>NT</v>
      </c>
      <c r="N95" s="73" t="str">
        <f>'E11'!$F92</f>
        <v>NT</v>
      </c>
      <c r="O95" s="73" t="str">
        <f>'E12'!$F92</f>
        <v>NT</v>
      </c>
      <c r="P95" s="73" t="str">
        <f>'E13'!$F92</f>
        <v>NT</v>
      </c>
      <c r="Q95" s="73" t="str">
        <f>'E14'!$F92</f>
        <v>NT</v>
      </c>
      <c r="R95" s="73" t="str">
        <f>'E15'!$F92</f>
        <v>NT</v>
      </c>
      <c r="S95" s="73" t="str">
        <f>'E16'!$F92</f>
        <v>NT</v>
      </c>
      <c r="T95" s="73" t="str">
        <f>'E17'!$F92</f>
        <v>NT</v>
      </c>
      <c r="U95" s="73" t="str">
        <f>'E18'!$F92</f>
        <v>NT</v>
      </c>
      <c r="V95" s="73" t="str">
        <f>'E19'!$F92</f>
        <v>NT</v>
      </c>
      <c r="W95" s="73" t="str">
        <f>'E20'!$F92</f>
        <v>NT</v>
      </c>
      <c r="X95" s="73"/>
      <c r="Y95" s="74" t="str">
        <f t="shared" si="7"/>
        <v>NT</v>
      </c>
      <c r="Z95" s="69"/>
      <c r="AA95" s="71"/>
      <c r="AB95" s="71"/>
      <c r="AC95" s="71"/>
      <c r="AD95" s="71"/>
      <c r="AE95" s="71"/>
      <c r="AF95" s="69"/>
      <c r="AG95" s="69"/>
    </row>
    <row r="96" spans="1:33">
      <c r="A96" s="75" t="str">
        <f>Critères!A92</f>
        <v>Outils d'édition</v>
      </c>
      <c r="B96" s="69" t="str">
        <f>Critères!B92</f>
        <v>13.2</v>
      </c>
      <c r="C96" s="69" t="str">
        <f>Critères!C92</f>
        <v>A</v>
      </c>
      <c r="D96" s="69" t="str">
        <f>'E01'!$F93</f>
        <v>NT</v>
      </c>
      <c r="E96" s="69" t="str">
        <f>'E02'!$F93</f>
        <v>NT</v>
      </c>
      <c r="F96" s="69" t="str">
        <f>'E03'!$F93</f>
        <v>NT</v>
      </c>
      <c r="G96" s="69" t="str">
        <f>'E04'!$F93</f>
        <v>NT</v>
      </c>
      <c r="H96" s="69" t="str">
        <f>'E05'!$F93</f>
        <v>NT</v>
      </c>
      <c r="I96" s="69" t="str">
        <f>'E06'!$F93</f>
        <v>NT</v>
      </c>
      <c r="J96" s="69" t="str">
        <f>'E07'!$F93</f>
        <v>NT</v>
      </c>
      <c r="K96" s="69" t="str">
        <f>'E08'!$F93</f>
        <v>NT</v>
      </c>
      <c r="L96" s="69" t="str">
        <f>'E09'!$F93</f>
        <v>NT</v>
      </c>
      <c r="M96" s="69" t="str">
        <f>'E10'!$F93</f>
        <v>NT</v>
      </c>
      <c r="N96" s="69" t="str">
        <f>'E11'!$F93</f>
        <v>NT</v>
      </c>
      <c r="O96" s="69" t="str">
        <f>'E12'!$F93</f>
        <v>NT</v>
      </c>
      <c r="P96" s="69" t="str">
        <f>'E13'!$F93</f>
        <v>NT</v>
      </c>
      <c r="Q96" s="69" t="str">
        <f>'E14'!$F93</f>
        <v>NT</v>
      </c>
      <c r="R96" s="69" t="str">
        <f>'E15'!$F93</f>
        <v>NT</v>
      </c>
      <c r="S96" s="69" t="str">
        <f>'E16'!$F93</f>
        <v>NT</v>
      </c>
      <c r="T96" s="69" t="str">
        <f>'E17'!$F93</f>
        <v>NT</v>
      </c>
      <c r="U96" s="69" t="str">
        <f>'E18'!$F93</f>
        <v>NT</v>
      </c>
      <c r="V96" s="69" t="str">
        <f>'E19'!$F93</f>
        <v>NT</v>
      </c>
      <c r="W96" s="69" t="str">
        <f>'E20'!$F93</f>
        <v>NT</v>
      </c>
      <c r="X96" s="69"/>
      <c r="Y96" s="76" t="str">
        <f t="shared" si="7"/>
        <v>NT</v>
      </c>
      <c r="Z96" s="69"/>
      <c r="AA96" s="71"/>
      <c r="AB96" s="71"/>
      <c r="AC96" s="71"/>
      <c r="AD96" s="71"/>
      <c r="AE96" s="71"/>
      <c r="AF96" s="69"/>
      <c r="AG96" s="69"/>
    </row>
    <row r="97" spans="1:33">
      <c r="A97" s="75" t="str">
        <f>Critères!A93</f>
        <v>Outils d'édition</v>
      </c>
      <c r="B97" s="69" t="str">
        <f>Critères!B93</f>
        <v>13.3</v>
      </c>
      <c r="C97" s="69" t="str">
        <f>Critères!C93</f>
        <v>A</v>
      </c>
      <c r="D97" s="69" t="str">
        <f>'E01'!$F94</f>
        <v>NT</v>
      </c>
      <c r="E97" s="69" t="str">
        <f>'E02'!$F94</f>
        <v>NT</v>
      </c>
      <c r="F97" s="69" t="str">
        <f>'E03'!$F94</f>
        <v>NT</v>
      </c>
      <c r="G97" s="69" t="str">
        <f>'E04'!$F94</f>
        <v>NT</v>
      </c>
      <c r="H97" s="69" t="str">
        <f>'E05'!$F94</f>
        <v>NT</v>
      </c>
      <c r="I97" s="69" t="str">
        <f>'E06'!$F94</f>
        <v>NT</v>
      </c>
      <c r="J97" s="69" t="str">
        <f>'E07'!$F94</f>
        <v>NT</v>
      </c>
      <c r="K97" s="69" t="str">
        <f>'E08'!$F94</f>
        <v>NT</v>
      </c>
      <c r="L97" s="69" t="str">
        <f>'E09'!$F94</f>
        <v>NT</v>
      </c>
      <c r="M97" s="69" t="str">
        <f>'E10'!$F94</f>
        <v>NT</v>
      </c>
      <c r="N97" s="69" t="str">
        <f>'E11'!$F94</f>
        <v>NT</v>
      </c>
      <c r="O97" s="69" t="str">
        <f>'E12'!$F94</f>
        <v>NT</v>
      </c>
      <c r="P97" s="69" t="str">
        <f>'E13'!$F94</f>
        <v>NT</v>
      </c>
      <c r="Q97" s="69" t="str">
        <f>'E14'!$F94</f>
        <v>NT</v>
      </c>
      <c r="R97" s="69" t="str">
        <f>'E15'!$F94</f>
        <v>NT</v>
      </c>
      <c r="S97" s="69" t="str">
        <f>'E16'!$F94</f>
        <v>NT</v>
      </c>
      <c r="T97" s="69" t="str">
        <f>'E17'!$F94</f>
        <v>NT</v>
      </c>
      <c r="U97" s="69" t="str">
        <f>'E18'!$F94</f>
        <v>NT</v>
      </c>
      <c r="V97" s="69" t="str">
        <f>'E19'!$F94</f>
        <v>NT</v>
      </c>
      <c r="W97" s="69" t="str">
        <f>'E20'!$F94</f>
        <v>NT</v>
      </c>
      <c r="X97" s="69"/>
      <c r="Y97" s="76" t="str">
        <f t="shared" si="7"/>
        <v>NT</v>
      </c>
      <c r="Z97" s="69"/>
      <c r="AA97" s="71"/>
      <c r="AB97" s="71"/>
      <c r="AC97" s="71"/>
      <c r="AD97" s="71"/>
      <c r="AE97" s="71"/>
      <c r="AF97" s="69"/>
      <c r="AG97" s="69"/>
    </row>
    <row r="98" spans="1:33">
      <c r="A98" s="75" t="str">
        <f>Critères!A94</f>
        <v>Outils d'édition</v>
      </c>
      <c r="B98" s="69" t="str">
        <f>Critères!B94</f>
        <v>13.4</v>
      </c>
      <c r="C98" s="69" t="str">
        <f>Critères!C94</f>
        <v>AA</v>
      </c>
      <c r="D98" s="69" t="str">
        <f>'E01'!$F95</f>
        <v>NT</v>
      </c>
      <c r="E98" s="69" t="str">
        <f>'E02'!$F95</f>
        <v>NT</v>
      </c>
      <c r="F98" s="69" t="str">
        <f>'E03'!$F95</f>
        <v>NT</v>
      </c>
      <c r="G98" s="69" t="str">
        <f>'E04'!$F95</f>
        <v>NT</v>
      </c>
      <c r="H98" s="69" t="str">
        <f>'E05'!$F95</f>
        <v>NT</v>
      </c>
      <c r="I98" s="69" t="str">
        <f>'E06'!$F95</f>
        <v>NT</v>
      </c>
      <c r="J98" s="69" t="str">
        <f>'E07'!$F95</f>
        <v>NT</v>
      </c>
      <c r="K98" s="69" t="str">
        <f>'E08'!$F95</f>
        <v>NT</v>
      </c>
      <c r="L98" s="69" t="str">
        <f>'E09'!$F95</f>
        <v>NT</v>
      </c>
      <c r="M98" s="69" t="str">
        <f>'E10'!$F95</f>
        <v>NT</v>
      </c>
      <c r="N98" s="69" t="str">
        <f>'E11'!$F95</f>
        <v>NT</v>
      </c>
      <c r="O98" s="69" t="str">
        <f>'E12'!$F95</f>
        <v>NT</v>
      </c>
      <c r="P98" s="69" t="str">
        <f>'E13'!$F95</f>
        <v>NT</v>
      </c>
      <c r="Q98" s="69" t="str">
        <f>'E14'!$F95</f>
        <v>NT</v>
      </c>
      <c r="R98" s="69" t="str">
        <f>'E15'!$F95</f>
        <v>NT</v>
      </c>
      <c r="S98" s="69" t="str">
        <f>'E16'!$F95</f>
        <v>NT</v>
      </c>
      <c r="T98" s="69" t="str">
        <f>'E17'!$F95</f>
        <v>NT</v>
      </c>
      <c r="U98" s="69" t="str">
        <f>'E18'!$F95</f>
        <v>NT</v>
      </c>
      <c r="V98" s="69" t="str">
        <f>'E19'!$F95</f>
        <v>NT</v>
      </c>
      <c r="W98" s="69" t="str">
        <f>'E20'!$F95</f>
        <v>NT</v>
      </c>
      <c r="X98" s="69"/>
      <c r="Y98" s="76" t="str">
        <f t="shared" si="7"/>
        <v>NT</v>
      </c>
      <c r="Z98" s="69"/>
      <c r="AA98" s="71"/>
      <c r="AB98" s="71"/>
      <c r="AC98" s="71"/>
      <c r="AD98" s="71"/>
      <c r="AE98" s="71"/>
      <c r="AF98" s="69"/>
      <c r="AG98" s="69"/>
    </row>
    <row r="99" spans="1:33">
      <c r="A99" s="75" t="str">
        <f>Critères!A95</f>
        <v>Outils d'édition</v>
      </c>
      <c r="B99" s="69" t="str">
        <f>Critères!B95</f>
        <v>13.5</v>
      </c>
      <c r="C99" s="69" t="str">
        <f>Critères!C95</f>
        <v>A</v>
      </c>
      <c r="D99" s="69" t="str">
        <f>'E01'!$F96</f>
        <v>NT</v>
      </c>
      <c r="E99" s="69" t="str">
        <f>'E02'!$F96</f>
        <v>NT</v>
      </c>
      <c r="F99" s="69" t="str">
        <f>'E03'!$F96</f>
        <v>NT</v>
      </c>
      <c r="G99" s="69" t="str">
        <f>'E04'!$F96</f>
        <v>NT</v>
      </c>
      <c r="H99" s="69" t="str">
        <f>'E05'!$F96</f>
        <v>NT</v>
      </c>
      <c r="I99" s="69" t="str">
        <f>'E06'!$F96</f>
        <v>NT</v>
      </c>
      <c r="J99" s="69" t="str">
        <f>'E07'!$F96</f>
        <v>NT</v>
      </c>
      <c r="K99" s="69" t="str">
        <f>'E08'!$F96</f>
        <v>NT</v>
      </c>
      <c r="L99" s="69" t="str">
        <f>'E09'!$F96</f>
        <v>NT</v>
      </c>
      <c r="M99" s="69" t="str">
        <f>'E10'!$F96</f>
        <v>NT</v>
      </c>
      <c r="N99" s="69" t="str">
        <f>'E11'!$F96</f>
        <v>NT</v>
      </c>
      <c r="O99" s="69" t="str">
        <f>'E12'!$F96</f>
        <v>NT</v>
      </c>
      <c r="P99" s="69" t="str">
        <f>'E13'!$F96</f>
        <v>NT</v>
      </c>
      <c r="Q99" s="69" t="str">
        <f>'E14'!$F96</f>
        <v>NT</v>
      </c>
      <c r="R99" s="69" t="str">
        <f>'E15'!$F96</f>
        <v>NT</v>
      </c>
      <c r="S99" s="69" t="str">
        <f>'E16'!$F96</f>
        <v>NT</v>
      </c>
      <c r="T99" s="69" t="str">
        <f>'E17'!$F96</f>
        <v>NT</v>
      </c>
      <c r="U99" s="69" t="str">
        <f>'E18'!$F96</f>
        <v>NT</v>
      </c>
      <c r="V99" s="69" t="str">
        <f>'E19'!$F96</f>
        <v>NT</v>
      </c>
      <c r="W99" s="69" t="str">
        <f>'E20'!$F96</f>
        <v>NT</v>
      </c>
      <c r="X99" s="69"/>
      <c r="Y99" s="76" t="str">
        <f t="shared" si="7"/>
        <v>NT</v>
      </c>
      <c r="Z99" s="69"/>
      <c r="AA99" s="71"/>
      <c r="AB99" s="71"/>
      <c r="AC99" s="71"/>
      <c r="AD99" s="71"/>
      <c r="AE99" s="71"/>
      <c r="AF99" s="69"/>
      <c r="AG99" s="69"/>
    </row>
    <row r="100" spans="1:33" ht="15" thickBot="1">
      <c r="A100" s="75" t="str">
        <f>Critères!A96</f>
        <v>Outils d'édition</v>
      </c>
      <c r="B100" s="69" t="str">
        <f>Critères!B96</f>
        <v>13.6</v>
      </c>
      <c r="C100" s="69" t="str">
        <f>Critères!C96</f>
        <v>A</v>
      </c>
      <c r="D100" s="69" t="str">
        <f>'E01'!$F97</f>
        <v>NT</v>
      </c>
      <c r="E100" s="69" t="str">
        <f>'E02'!$F97</f>
        <v>NT</v>
      </c>
      <c r="F100" s="69" t="str">
        <f>'E03'!$F97</f>
        <v>NT</v>
      </c>
      <c r="G100" s="69" t="str">
        <f>'E04'!$F97</f>
        <v>NT</v>
      </c>
      <c r="H100" s="69" t="str">
        <f>'E05'!$F97</f>
        <v>NT</v>
      </c>
      <c r="I100" s="69" t="str">
        <f>'E06'!$F97</f>
        <v>NT</v>
      </c>
      <c r="J100" s="69" t="str">
        <f>'E07'!$F97</f>
        <v>NT</v>
      </c>
      <c r="K100" s="69" t="str">
        <f>'E08'!$F97</f>
        <v>NT</v>
      </c>
      <c r="L100" s="69" t="str">
        <f>'E09'!$F97</f>
        <v>NT</v>
      </c>
      <c r="M100" s="69" t="str">
        <f>'E10'!$F97</f>
        <v>NT</v>
      </c>
      <c r="N100" s="69" t="str">
        <f>'E11'!$F97</f>
        <v>NT</v>
      </c>
      <c r="O100" s="69" t="str">
        <f>'E12'!$F97</f>
        <v>NT</v>
      </c>
      <c r="P100" s="69" t="str">
        <f>'E13'!$F97</f>
        <v>NT</v>
      </c>
      <c r="Q100" s="69" t="str">
        <f>'E14'!$F97</f>
        <v>NT</v>
      </c>
      <c r="R100" s="69" t="str">
        <f>'E15'!$F97</f>
        <v>NT</v>
      </c>
      <c r="S100" s="69" t="str">
        <f>'E16'!$F97</f>
        <v>NT</v>
      </c>
      <c r="T100" s="69" t="str">
        <f>'E17'!$F97</f>
        <v>NT</v>
      </c>
      <c r="U100" s="69" t="str">
        <f>'E18'!$F97</f>
        <v>NT</v>
      </c>
      <c r="V100" s="69" t="str">
        <f>'E19'!$F97</f>
        <v>NT</v>
      </c>
      <c r="W100" s="69" t="str">
        <f>'E20'!$F97</f>
        <v>NT</v>
      </c>
      <c r="X100" s="69"/>
      <c r="Y100" s="76" t="str">
        <f t="shared" si="7"/>
        <v>NT</v>
      </c>
      <c r="Z100" s="69"/>
      <c r="AA100" s="71"/>
      <c r="AB100" s="71"/>
      <c r="AC100" s="71"/>
      <c r="AD100" s="71"/>
      <c r="AE100" s="71"/>
      <c r="AF100" s="69"/>
      <c r="AG100" s="69"/>
    </row>
    <row r="101" spans="1:33">
      <c r="A101" s="72" t="str">
        <f>Critères!A97</f>
        <v>Services d'assistance</v>
      </c>
      <c r="B101" s="73" t="str">
        <f>Critères!B97</f>
        <v>14.1</v>
      </c>
      <c r="C101" s="73" t="str">
        <f>Critères!C97</f>
        <v>AA</v>
      </c>
      <c r="D101" s="73" t="str">
        <f>'E01'!$F98</f>
        <v>NT</v>
      </c>
      <c r="E101" s="73" t="str">
        <f>'E02'!$F98</f>
        <v>NT</v>
      </c>
      <c r="F101" s="73" t="str">
        <f>'E03'!$F98</f>
        <v>NT</v>
      </c>
      <c r="G101" s="73" t="str">
        <f>'E04'!$F98</f>
        <v>NT</v>
      </c>
      <c r="H101" s="73" t="str">
        <f>'E05'!$F98</f>
        <v>NT</v>
      </c>
      <c r="I101" s="73" t="str">
        <f>'E06'!$F98</f>
        <v>NT</v>
      </c>
      <c r="J101" s="73" t="str">
        <f>'E07'!$F98</f>
        <v>NT</v>
      </c>
      <c r="K101" s="73" t="str">
        <f>'E08'!$F98</f>
        <v>NT</v>
      </c>
      <c r="L101" s="73" t="str">
        <f>'E09'!$F98</f>
        <v>NT</v>
      </c>
      <c r="M101" s="73" t="str">
        <f>'E10'!$F98</f>
        <v>NT</v>
      </c>
      <c r="N101" s="73" t="str">
        <f>'E11'!$F98</f>
        <v>NT</v>
      </c>
      <c r="O101" s="73" t="str">
        <f>'E12'!$F98</f>
        <v>NT</v>
      </c>
      <c r="P101" s="73" t="str">
        <f>'E13'!$F98</f>
        <v>NT</v>
      </c>
      <c r="Q101" s="73" t="str">
        <f>'E14'!$F98</f>
        <v>NT</v>
      </c>
      <c r="R101" s="73" t="str">
        <f>'E15'!$F98</f>
        <v>NT</v>
      </c>
      <c r="S101" s="73" t="str">
        <f>'E16'!$F98</f>
        <v>NT</v>
      </c>
      <c r="T101" s="73" t="str">
        <f>'E17'!$F98</f>
        <v>NT</v>
      </c>
      <c r="U101" s="73" t="str">
        <f>'E18'!$F98</f>
        <v>NT</v>
      </c>
      <c r="V101" s="73" t="str">
        <f>'E19'!$F98</f>
        <v>NT</v>
      </c>
      <c r="W101" s="73" t="str">
        <f>'E20'!$F98</f>
        <v>NT</v>
      </c>
      <c r="X101" s="73"/>
      <c r="Y101" s="74" t="str">
        <f t="shared" si="7"/>
        <v>NT</v>
      </c>
      <c r="Z101" s="69"/>
      <c r="AA101" s="71"/>
      <c r="AB101" s="71"/>
      <c r="AC101" s="71"/>
      <c r="AD101" s="71"/>
      <c r="AE101" s="71"/>
      <c r="AF101" s="69"/>
      <c r="AG101" s="69"/>
    </row>
    <row r="102" spans="1:33">
      <c r="A102" s="75" t="str">
        <f>Critères!A98</f>
        <v>Services d'assistance</v>
      </c>
      <c r="B102" s="69" t="str">
        <f>Critères!B98</f>
        <v>14.2</v>
      </c>
      <c r="C102" s="69" t="str">
        <f>Critères!C98</f>
        <v>A</v>
      </c>
      <c r="D102" s="69" t="str">
        <f>'E01'!$F99</f>
        <v>NT</v>
      </c>
      <c r="E102" s="69" t="str">
        <f>'E02'!$F99</f>
        <v>NT</v>
      </c>
      <c r="F102" s="69" t="str">
        <f>'E03'!$F99</f>
        <v>NT</v>
      </c>
      <c r="G102" s="69" t="str">
        <f>'E04'!$F99</f>
        <v>NT</v>
      </c>
      <c r="H102" s="69" t="str">
        <f>'E05'!$F99</f>
        <v>NT</v>
      </c>
      <c r="I102" s="69" t="str">
        <f>'E06'!$F99</f>
        <v>NT</v>
      </c>
      <c r="J102" s="69" t="str">
        <f>'E07'!$F99</f>
        <v>NT</v>
      </c>
      <c r="K102" s="69" t="str">
        <f>'E08'!$F99</f>
        <v>NT</v>
      </c>
      <c r="L102" s="69" t="str">
        <f>'E09'!$F99</f>
        <v>NT</v>
      </c>
      <c r="M102" s="69" t="str">
        <f>'E10'!$F99</f>
        <v>NT</v>
      </c>
      <c r="N102" s="69" t="str">
        <f>'E11'!$F99</f>
        <v>NT</v>
      </c>
      <c r="O102" s="69" t="str">
        <f>'E12'!$F99</f>
        <v>NT</v>
      </c>
      <c r="P102" s="69" t="str">
        <f>'E13'!$F99</f>
        <v>NT</v>
      </c>
      <c r="Q102" s="69" t="str">
        <f>'E14'!$F99</f>
        <v>NT</v>
      </c>
      <c r="R102" s="69" t="str">
        <f>'E15'!$F99</f>
        <v>NT</v>
      </c>
      <c r="S102" s="69" t="str">
        <f>'E16'!$F99</f>
        <v>NT</v>
      </c>
      <c r="T102" s="69" t="str">
        <f>'E17'!$F99</f>
        <v>NT</v>
      </c>
      <c r="U102" s="69" t="str">
        <f>'E18'!$F99</f>
        <v>NT</v>
      </c>
      <c r="V102" s="69" t="str">
        <f>'E19'!$F99</f>
        <v>NT</v>
      </c>
      <c r="W102" s="69" t="str">
        <f>'E20'!$F99</f>
        <v>NT</v>
      </c>
      <c r="X102" s="69"/>
      <c r="Y102" s="76" t="str">
        <f t="shared" si="7"/>
        <v>NT</v>
      </c>
      <c r="Z102" s="69"/>
      <c r="AA102" s="71"/>
      <c r="AB102" s="71"/>
      <c r="AC102" s="71"/>
      <c r="AD102" s="71"/>
      <c r="AE102" s="71"/>
      <c r="AF102" s="69"/>
      <c r="AG102" s="69"/>
    </row>
    <row r="103" spans="1:33" ht="15" thickBot="1">
      <c r="A103" s="82" t="str">
        <f>Critères!A99</f>
        <v>Services d'assistance</v>
      </c>
      <c r="B103" s="83" t="str">
        <f>Critères!B99</f>
        <v>14.3</v>
      </c>
      <c r="C103" s="83" t="str">
        <f>Critères!C99</f>
        <v>A</v>
      </c>
      <c r="D103" s="83" t="str">
        <f>'E01'!$F100</f>
        <v>NT</v>
      </c>
      <c r="E103" s="83" t="str">
        <f>'E02'!$F100</f>
        <v>NT</v>
      </c>
      <c r="F103" s="83" t="str">
        <f>'E03'!$F100</f>
        <v>NT</v>
      </c>
      <c r="G103" s="83" t="str">
        <f>'E04'!$F100</f>
        <v>NT</v>
      </c>
      <c r="H103" s="83" t="str">
        <f>'E05'!$F100</f>
        <v>NT</v>
      </c>
      <c r="I103" s="83" t="str">
        <f>'E06'!$F100</f>
        <v>NT</v>
      </c>
      <c r="J103" s="83" t="str">
        <f>'E07'!$F100</f>
        <v>NT</v>
      </c>
      <c r="K103" s="83" t="str">
        <f>'E08'!$F100</f>
        <v>NT</v>
      </c>
      <c r="L103" s="83" t="str">
        <f>'E09'!$F100</f>
        <v>NT</v>
      </c>
      <c r="M103" s="83" t="str">
        <f>'E10'!$F100</f>
        <v>NT</v>
      </c>
      <c r="N103" s="83" t="str">
        <f>'E11'!$F100</f>
        <v>NT</v>
      </c>
      <c r="O103" s="83" t="str">
        <f>'E12'!$F100</f>
        <v>NT</v>
      </c>
      <c r="P103" s="83" t="str">
        <f>'E13'!$F100</f>
        <v>NT</v>
      </c>
      <c r="Q103" s="83" t="str">
        <f>'E14'!$F100</f>
        <v>NT</v>
      </c>
      <c r="R103" s="83" t="str">
        <f>'E15'!$F100</f>
        <v>NT</v>
      </c>
      <c r="S103" s="83" t="str">
        <f>'E16'!$F100</f>
        <v>NT</v>
      </c>
      <c r="T103" s="83" t="str">
        <f>'E17'!$F100</f>
        <v>NT</v>
      </c>
      <c r="U103" s="83" t="str">
        <f>'E18'!$F100</f>
        <v>NT</v>
      </c>
      <c r="V103" s="83" t="str">
        <f>'E19'!$F100</f>
        <v>NT</v>
      </c>
      <c r="W103" s="83" t="str">
        <f>'E20'!$F100</f>
        <v>NT</v>
      </c>
      <c r="X103" s="83"/>
      <c r="Y103" s="84" t="str">
        <f t="shared" ref="Y103" si="8">IF(COUNTIF(D103:W103,"NC")&gt;0,"NC",IF(COUNTIF(D103:W103,"C")&gt;0,"C",IF(COUNTIF(D103:W103,"NA")&gt;0,"NA","NT")))</f>
        <v>NT</v>
      </c>
      <c r="Z103" s="69"/>
      <c r="AA103" s="71"/>
      <c r="AB103" s="71"/>
      <c r="AC103" s="71"/>
      <c r="AD103" s="71"/>
      <c r="AE103" s="71"/>
      <c r="AF103" s="69"/>
      <c r="AG103" s="69"/>
    </row>
    <row r="104" spans="1:33">
      <c r="A104" s="75" t="str">
        <f>Critères!A100</f>
        <v>Communication en temps réel</v>
      </c>
      <c r="B104" s="69" t="str">
        <f>Critères!B100</f>
        <v>15.1</v>
      </c>
      <c r="C104" s="69" t="str">
        <f>Critères!C100</f>
        <v>A</v>
      </c>
      <c r="D104" s="69" t="str">
        <f>'E01'!$F101</f>
        <v>NT</v>
      </c>
      <c r="E104" s="69" t="str">
        <f>'E02'!$F101</f>
        <v>NT</v>
      </c>
      <c r="F104" s="69" t="str">
        <f>'E03'!$F101</f>
        <v>NT</v>
      </c>
      <c r="G104" s="69" t="str">
        <f>'E04'!$F101</f>
        <v>NT</v>
      </c>
      <c r="H104" s="69" t="str">
        <f>'E05'!$F101</f>
        <v>NT</v>
      </c>
      <c r="I104" s="69" t="str">
        <f>'E06'!$F101</f>
        <v>NT</v>
      </c>
      <c r="J104" s="69" t="str">
        <f>'E07'!$F101</f>
        <v>NT</v>
      </c>
      <c r="K104" s="69" t="str">
        <f>'E08'!$F101</f>
        <v>NT</v>
      </c>
      <c r="L104" s="69" t="str">
        <f>'E09'!$F101</f>
        <v>NT</v>
      </c>
      <c r="M104" s="69" t="str">
        <f>'E10'!$F101</f>
        <v>NT</v>
      </c>
      <c r="N104" s="69" t="str">
        <f>'E11'!$F101</f>
        <v>NT</v>
      </c>
      <c r="O104" s="69" t="str">
        <f>'E12'!$F101</f>
        <v>NT</v>
      </c>
      <c r="P104" s="69" t="str">
        <f>'E13'!$F101</f>
        <v>NT</v>
      </c>
      <c r="Q104" s="69" t="str">
        <f>'E14'!$F101</f>
        <v>NT</v>
      </c>
      <c r="R104" s="69" t="str">
        <f>'E15'!$F101</f>
        <v>NT</v>
      </c>
      <c r="S104" s="69" t="str">
        <f>'E16'!$F101</f>
        <v>NT</v>
      </c>
      <c r="T104" s="69" t="str">
        <f>'E17'!$F101</f>
        <v>NT</v>
      </c>
      <c r="U104" s="69" t="str">
        <f>'E18'!$F101</f>
        <v>NT</v>
      </c>
      <c r="V104" s="69" t="str">
        <f>'E19'!$F101</f>
        <v>NT</v>
      </c>
      <c r="W104" s="69" t="str">
        <f>'E20'!$F101</f>
        <v>NT</v>
      </c>
      <c r="X104" s="69"/>
      <c r="Y104" s="76" t="str">
        <f t="shared" si="7"/>
        <v>NT</v>
      </c>
      <c r="Z104" s="69"/>
      <c r="AA104" s="71"/>
      <c r="AB104" s="71"/>
      <c r="AC104" s="71"/>
      <c r="AD104" s="71"/>
      <c r="AE104" s="71"/>
      <c r="AF104" s="69"/>
      <c r="AG104" s="69"/>
    </row>
    <row r="105" spans="1:33">
      <c r="A105" s="75" t="str">
        <f>Critères!A101</f>
        <v>Communication en temps réel</v>
      </c>
      <c r="B105" s="69" t="str">
        <f>Critères!B101</f>
        <v>15.2</v>
      </c>
      <c r="C105" s="69" t="str">
        <f>Critères!C101</f>
        <v>A</v>
      </c>
      <c r="D105" s="69" t="str">
        <f>'E01'!$F102</f>
        <v>NT</v>
      </c>
      <c r="E105" s="69" t="str">
        <f>'E02'!$F102</f>
        <v>NT</v>
      </c>
      <c r="F105" s="69" t="str">
        <f>'E03'!$F102</f>
        <v>NT</v>
      </c>
      <c r="G105" s="69" t="str">
        <f>'E04'!$F102</f>
        <v>NT</v>
      </c>
      <c r="H105" s="69" t="str">
        <f>'E05'!$F102</f>
        <v>NT</v>
      </c>
      <c r="I105" s="69" t="str">
        <f>'E06'!$F102</f>
        <v>NT</v>
      </c>
      <c r="J105" s="69" t="str">
        <f>'E07'!$F102</f>
        <v>NT</v>
      </c>
      <c r="K105" s="69" t="str">
        <f>'E08'!$F102</f>
        <v>NT</v>
      </c>
      <c r="L105" s="69" t="str">
        <f>'E09'!$F102</f>
        <v>NT</v>
      </c>
      <c r="M105" s="69" t="str">
        <f>'E10'!$F102</f>
        <v>NT</v>
      </c>
      <c r="N105" s="69" t="str">
        <f>'E11'!$F102</f>
        <v>NT</v>
      </c>
      <c r="O105" s="69" t="str">
        <f>'E12'!$F102</f>
        <v>NT</v>
      </c>
      <c r="P105" s="69" t="str">
        <f>'E13'!$F102</f>
        <v>NT</v>
      </c>
      <c r="Q105" s="69" t="str">
        <f>'E14'!$F102</f>
        <v>NT</v>
      </c>
      <c r="R105" s="69" t="str">
        <f>'E15'!$F102</f>
        <v>NT</v>
      </c>
      <c r="S105" s="69" t="str">
        <f>'E16'!$F102</f>
        <v>NT</v>
      </c>
      <c r="T105" s="69" t="str">
        <f>'E17'!$F102</f>
        <v>NT</v>
      </c>
      <c r="U105" s="69" t="str">
        <f>'E18'!$F102</f>
        <v>NT</v>
      </c>
      <c r="V105" s="69" t="str">
        <f>'E19'!$F102</f>
        <v>NT</v>
      </c>
      <c r="W105" s="69" t="str">
        <f>'E20'!$F102</f>
        <v>NT</v>
      </c>
      <c r="X105" s="69"/>
      <c r="Y105" s="76" t="str">
        <f t="shared" si="7"/>
        <v>NT</v>
      </c>
      <c r="Z105" s="69"/>
      <c r="AA105" s="71"/>
      <c r="AB105" s="71"/>
      <c r="AC105" s="71"/>
      <c r="AD105" s="71"/>
      <c r="AE105" s="71"/>
      <c r="AF105" s="69"/>
      <c r="AG105" s="69"/>
    </row>
    <row r="106" spans="1:33">
      <c r="A106" s="75" t="str">
        <f>Critères!A102</f>
        <v>Communication en temps réel</v>
      </c>
      <c r="B106" s="69" t="str">
        <f>Critères!B102</f>
        <v>15.3</v>
      </c>
      <c r="C106" s="69" t="str">
        <f>Critères!C102</f>
        <v>A</v>
      </c>
      <c r="D106" s="69" t="str">
        <f>'E01'!$F103</f>
        <v>NT</v>
      </c>
      <c r="E106" s="69" t="str">
        <f>'E02'!$F103</f>
        <v>NT</v>
      </c>
      <c r="F106" s="69" t="str">
        <f>'E03'!$F103</f>
        <v>NT</v>
      </c>
      <c r="G106" s="69" t="str">
        <f>'E04'!$F103</f>
        <v>NT</v>
      </c>
      <c r="H106" s="69" t="str">
        <f>'E05'!$F103</f>
        <v>NT</v>
      </c>
      <c r="I106" s="69" t="str">
        <f>'E06'!$F103</f>
        <v>NT</v>
      </c>
      <c r="J106" s="69" t="str">
        <f>'E07'!$F103</f>
        <v>NT</v>
      </c>
      <c r="K106" s="69" t="str">
        <f>'E08'!$F103</f>
        <v>NT</v>
      </c>
      <c r="L106" s="69" t="str">
        <f>'E09'!$F103</f>
        <v>NT</v>
      </c>
      <c r="M106" s="69" t="str">
        <f>'E10'!$F103</f>
        <v>NT</v>
      </c>
      <c r="N106" s="69" t="str">
        <f>'E11'!$F103</f>
        <v>NT</v>
      </c>
      <c r="O106" s="69" t="str">
        <f>'E12'!$F103</f>
        <v>NT</v>
      </c>
      <c r="P106" s="69" t="str">
        <f>'E13'!$F103</f>
        <v>NT</v>
      </c>
      <c r="Q106" s="69" t="str">
        <f>'E14'!$F103</f>
        <v>NT</v>
      </c>
      <c r="R106" s="69" t="str">
        <f>'E15'!$F103</f>
        <v>NT</v>
      </c>
      <c r="S106" s="69" t="str">
        <f>'E16'!$F103</f>
        <v>NT</v>
      </c>
      <c r="T106" s="69" t="str">
        <f>'E17'!$F103</f>
        <v>NT</v>
      </c>
      <c r="U106" s="69" t="str">
        <f>'E18'!$F103</f>
        <v>NT</v>
      </c>
      <c r="V106" s="69" t="str">
        <f>'E19'!$F103</f>
        <v>NT</v>
      </c>
      <c r="W106" s="69" t="str">
        <f>'E20'!$F103</f>
        <v>NT</v>
      </c>
      <c r="X106" s="69"/>
      <c r="Y106" s="76" t="str">
        <f t="shared" si="7"/>
        <v>NT</v>
      </c>
      <c r="Z106" s="69"/>
      <c r="AA106" s="71"/>
      <c r="AB106" s="71"/>
      <c r="AC106" s="71"/>
      <c r="AD106" s="71"/>
      <c r="AE106" s="71"/>
      <c r="AF106" s="69"/>
      <c r="AG106" s="69"/>
    </row>
    <row r="107" spans="1:33">
      <c r="A107" s="75" t="str">
        <f>Critères!A103</f>
        <v>Communication en temps réel</v>
      </c>
      <c r="B107" s="69" t="str">
        <f>Critères!B103</f>
        <v>15.4</v>
      </c>
      <c r="C107" s="69" t="str">
        <f>Critères!C103</f>
        <v>A</v>
      </c>
      <c r="D107" s="69" t="str">
        <f>'E01'!$F104</f>
        <v>NT</v>
      </c>
      <c r="E107" s="69" t="str">
        <f>'E02'!$F104</f>
        <v>NT</v>
      </c>
      <c r="F107" s="69" t="str">
        <f>'E03'!$F104</f>
        <v>NT</v>
      </c>
      <c r="G107" s="69" t="str">
        <f>'E04'!$F104</f>
        <v>NT</v>
      </c>
      <c r="H107" s="69" t="str">
        <f>'E05'!$F104</f>
        <v>NT</v>
      </c>
      <c r="I107" s="69" t="str">
        <f>'E06'!$F104</f>
        <v>NT</v>
      </c>
      <c r="J107" s="69" t="str">
        <f>'E07'!$F104</f>
        <v>NT</v>
      </c>
      <c r="K107" s="69" t="str">
        <f>'E08'!$F104</f>
        <v>NT</v>
      </c>
      <c r="L107" s="69" t="str">
        <f>'E09'!$F104</f>
        <v>NT</v>
      </c>
      <c r="M107" s="69" t="str">
        <f>'E10'!$F104</f>
        <v>NT</v>
      </c>
      <c r="N107" s="69" t="str">
        <f>'E11'!$F104</f>
        <v>NT</v>
      </c>
      <c r="O107" s="69" t="str">
        <f>'E12'!$F104</f>
        <v>NT</v>
      </c>
      <c r="P107" s="69" t="str">
        <f>'E13'!$F104</f>
        <v>NT</v>
      </c>
      <c r="Q107" s="69" t="str">
        <f>'E14'!$F104</f>
        <v>NT</v>
      </c>
      <c r="R107" s="69" t="str">
        <f>'E15'!$F104</f>
        <v>NT</v>
      </c>
      <c r="S107" s="69" t="str">
        <f>'E16'!$F104</f>
        <v>NT</v>
      </c>
      <c r="T107" s="69" t="str">
        <f>'E17'!$F104</f>
        <v>NT</v>
      </c>
      <c r="U107" s="69" t="str">
        <f>'E18'!$F104</f>
        <v>NT</v>
      </c>
      <c r="V107" s="69" t="str">
        <f>'E19'!$F104</f>
        <v>NT</v>
      </c>
      <c r="W107" s="69" t="str">
        <f>'E20'!$F104</f>
        <v>NT</v>
      </c>
      <c r="X107" s="69"/>
      <c r="Y107" s="76" t="str">
        <f t="shared" si="7"/>
        <v>NT</v>
      </c>
      <c r="Z107" s="69"/>
      <c r="AA107" s="71"/>
      <c r="AB107" s="71"/>
      <c r="AC107" s="71"/>
      <c r="AD107" s="71"/>
      <c r="AE107" s="71"/>
      <c r="AF107" s="69"/>
      <c r="AG107" s="69"/>
    </row>
    <row r="108" spans="1:33">
      <c r="A108" s="75" t="str">
        <f>Critères!A104</f>
        <v>Communication en temps réel</v>
      </c>
      <c r="B108" s="69" t="str">
        <f>Critères!B104</f>
        <v>15.5</v>
      </c>
      <c r="C108" s="69" t="str">
        <f>Critères!C104</f>
        <v>A</v>
      </c>
      <c r="D108" s="69" t="str">
        <f>'E01'!$F105</f>
        <v>NT</v>
      </c>
      <c r="E108" s="69" t="str">
        <f>'E02'!$F105</f>
        <v>NT</v>
      </c>
      <c r="F108" s="69" t="str">
        <f>'E03'!$F105</f>
        <v>NT</v>
      </c>
      <c r="G108" s="69" t="str">
        <f>'E04'!$F105</f>
        <v>NT</v>
      </c>
      <c r="H108" s="69" t="str">
        <f>'E05'!$F105</f>
        <v>NT</v>
      </c>
      <c r="I108" s="69" t="str">
        <f>'E06'!$F105</f>
        <v>NT</v>
      </c>
      <c r="J108" s="69" t="str">
        <f>'E07'!$F105</f>
        <v>NT</v>
      </c>
      <c r="K108" s="69" t="str">
        <f>'E08'!$F105</f>
        <v>NT</v>
      </c>
      <c r="L108" s="69" t="str">
        <f>'E09'!$F105</f>
        <v>NT</v>
      </c>
      <c r="M108" s="69" t="str">
        <f>'E10'!$F105</f>
        <v>NT</v>
      </c>
      <c r="N108" s="69" t="str">
        <f>'E11'!$F105</f>
        <v>NT</v>
      </c>
      <c r="O108" s="69" t="str">
        <f>'E12'!$F105</f>
        <v>NT</v>
      </c>
      <c r="P108" s="69" t="str">
        <f>'E13'!$F105</f>
        <v>NT</v>
      </c>
      <c r="Q108" s="69" t="str">
        <f>'E14'!$F105</f>
        <v>NT</v>
      </c>
      <c r="R108" s="69" t="str">
        <f>'E15'!$F105</f>
        <v>NT</v>
      </c>
      <c r="S108" s="69" t="str">
        <f>'E16'!$F105</f>
        <v>NT</v>
      </c>
      <c r="T108" s="69" t="str">
        <f>'E17'!$F105</f>
        <v>NT</v>
      </c>
      <c r="U108" s="69" t="str">
        <f>'E18'!$F105</f>
        <v>NT</v>
      </c>
      <c r="V108" s="69" t="str">
        <f>'E19'!$F105</f>
        <v>NT</v>
      </c>
      <c r="W108" s="69" t="str">
        <f>'E20'!$F105</f>
        <v>NT</v>
      </c>
      <c r="X108" s="69"/>
      <c r="Y108" s="76" t="str">
        <f t="shared" si="7"/>
        <v>NT</v>
      </c>
      <c r="Z108" s="69"/>
      <c r="AA108" s="71"/>
      <c r="AB108" s="71"/>
      <c r="AC108" s="71"/>
      <c r="AD108" s="71"/>
      <c r="AE108" s="71"/>
      <c r="AF108" s="69"/>
      <c r="AG108" s="69"/>
    </row>
    <row r="109" spans="1:33">
      <c r="A109" s="75" t="str">
        <f>Critères!A105</f>
        <v>Communication en temps réel</v>
      </c>
      <c r="B109" s="69" t="str">
        <f>Critères!B105</f>
        <v>15.6</v>
      </c>
      <c r="C109" s="69" t="str">
        <f>Critères!C105</f>
        <v>A</v>
      </c>
      <c r="D109" s="69" t="str">
        <f>'E01'!$F106</f>
        <v>NT</v>
      </c>
      <c r="E109" s="69" t="str">
        <f>'E02'!$F106</f>
        <v>NT</v>
      </c>
      <c r="F109" s="69" t="str">
        <f>'E03'!$F106</f>
        <v>NT</v>
      </c>
      <c r="G109" s="69" t="str">
        <f>'E04'!$F106</f>
        <v>NT</v>
      </c>
      <c r="H109" s="69" t="str">
        <f>'E05'!$F106</f>
        <v>NT</v>
      </c>
      <c r="I109" s="69" t="str">
        <f>'E06'!$F106</f>
        <v>NT</v>
      </c>
      <c r="J109" s="69" t="str">
        <f>'E07'!$F106</f>
        <v>NT</v>
      </c>
      <c r="K109" s="69" t="str">
        <f>'E08'!$F106</f>
        <v>NT</v>
      </c>
      <c r="L109" s="69" t="str">
        <f>'E09'!$F106</f>
        <v>NT</v>
      </c>
      <c r="M109" s="69" t="str">
        <f>'E10'!$F106</f>
        <v>NT</v>
      </c>
      <c r="N109" s="69" t="str">
        <f>'E11'!$F106</f>
        <v>NT</v>
      </c>
      <c r="O109" s="69" t="str">
        <f>'E12'!$F106</f>
        <v>NT</v>
      </c>
      <c r="P109" s="69" t="str">
        <f>'E13'!$F106</f>
        <v>NT</v>
      </c>
      <c r="Q109" s="69" t="str">
        <f>'E14'!$F106</f>
        <v>NT</v>
      </c>
      <c r="R109" s="69" t="str">
        <f>'E15'!$F106</f>
        <v>NT</v>
      </c>
      <c r="S109" s="69" t="str">
        <f>'E16'!$F106</f>
        <v>NT</v>
      </c>
      <c r="T109" s="69" t="str">
        <f>'E17'!$F106</f>
        <v>NT</v>
      </c>
      <c r="U109" s="69" t="str">
        <f>'E18'!$F106</f>
        <v>NT</v>
      </c>
      <c r="V109" s="69" t="str">
        <f>'E19'!$F106</f>
        <v>NT</v>
      </c>
      <c r="W109" s="69" t="str">
        <f>'E20'!$F106</f>
        <v>NT</v>
      </c>
      <c r="X109" s="69"/>
      <c r="Y109" s="76" t="str">
        <f t="shared" si="7"/>
        <v>NT</v>
      </c>
      <c r="Z109" s="69"/>
      <c r="AA109" s="71"/>
      <c r="AB109" s="71"/>
      <c r="AC109" s="71"/>
      <c r="AD109" s="71"/>
      <c r="AE109" s="71"/>
      <c r="AF109" s="69"/>
      <c r="AG109" s="69"/>
    </row>
    <row r="110" spans="1:33">
      <c r="A110" s="75" t="str">
        <f>Critères!A106</f>
        <v>Communication en temps réel</v>
      </c>
      <c r="B110" s="69" t="str">
        <f>Critères!B106</f>
        <v>15.7</v>
      </c>
      <c r="C110" s="69" t="str">
        <f>Critères!C106</f>
        <v>AA</v>
      </c>
      <c r="D110" s="69" t="str">
        <f>'E01'!$F107</f>
        <v>NT</v>
      </c>
      <c r="E110" s="69" t="str">
        <f>'E02'!$F107</f>
        <v>NT</v>
      </c>
      <c r="F110" s="69" t="str">
        <f>'E03'!$F107</f>
        <v>NT</v>
      </c>
      <c r="G110" s="69" t="str">
        <f>'E04'!$F107</f>
        <v>NT</v>
      </c>
      <c r="H110" s="69" t="str">
        <f>'E05'!$F107</f>
        <v>NT</v>
      </c>
      <c r="I110" s="69" t="str">
        <f>'E06'!$F107</f>
        <v>NT</v>
      </c>
      <c r="J110" s="69" t="str">
        <f>'E07'!$F107</f>
        <v>NT</v>
      </c>
      <c r="K110" s="69" t="str">
        <f>'E08'!$F107</f>
        <v>NT</v>
      </c>
      <c r="L110" s="69" t="str">
        <f>'E09'!$F107</f>
        <v>NT</v>
      </c>
      <c r="M110" s="69" t="str">
        <f>'E10'!$F107</f>
        <v>NT</v>
      </c>
      <c r="N110" s="69" t="str">
        <f>'E11'!$F107</f>
        <v>NT</v>
      </c>
      <c r="O110" s="69" t="str">
        <f>'E12'!$F107</f>
        <v>NT</v>
      </c>
      <c r="P110" s="69" t="str">
        <f>'E13'!$F107</f>
        <v>NT</v>
      </c>
      <c r="Q110" s="69" t="str">
        <f>'E14'!$F107</f>
        <v>NT</v>
      </c>
      <c r="R110" s="69" t="str">
        <f>'E15'!$F107</f>
        <v>NT</v>
      </c>
      <c r="S110" s="69" t="str">
        <f>'E16'!$F107</f>
        <v>NT</v>
      </c>
      <c r="T110" s="69" t="str">
        <f>'E17'!$F107</f>
        <v>NT</v>
      </c>
      <c r="U110" s="69" t="str">
        <f>'E18'!$F107</f>
        <v>NT</v>
      </c>
      <c r="V110" s="69" t="str">
        <f>'E19'!$F107</f>
        <v>NT</v>
      </c>
      <c r="W110" s="69" t="str">
        <f>'E20'!$F107</f>
        <v>NT</v>
      </c>
      <c r="X110" s="69"/>
      <c r="Y110" s="76" t="str">
        <f t="shared" si="7"/>
        <v>NT</v>
      </c>
      <c r="Z110" s="69"/>
      <c r="AA110" s="71"/>
      <c r="AB110" s="71"/>
      <c r="AC110" s="71"/>
      <c r="AD110" s="71"/>
      <c r="AE110" s="71"/>
      <c r="AF110" s="69"/>
      <c r="AG110" s="69"/>
    </row>
    <row r="111" spans="1:33">
      <c r="A111" s="75" t="str">
        <f>Critères!A107</f>
        <v>Communication en temps réel</v>
      </c>
      <c r="B111" s="69" t="str">
        <f>Critères!B107</f>
        <v>15.8</v>
      </c>
      <c r="C111" s="69" t="str">
        <f>Critères!C107</f>
        <v>A</v>
      </c>
      <c r="D111" s="69" t="str">
        <f>'E01'!$F108</f>
        <v>NT</v>
      </c>
      <c r="E111" s="69" t="str">
        <f>'E02'!$F108</f>
        <v>NT</v>
      </c>
      <c r="F111" s="69" t="str">
        <f>'E03'!$F108</f>
        <v>NT</v>
      </c>
      <c r="G111" s="69" t="str">
        <f>'E04'!$F108</f>
        <v>NT</v>
      </c>
      <c r="H111" s="69" t="str">
        <f>'E05'!$F108</f>
        <v>NT</v>
      </c>
      <c r="I111" s="69" t="str">
        <f>'E06'!$F108</f>
        <v>NT</v>
      </c>
      <c r="J111" s="69" t="str">
        <f>'E07'!$F108</f>
        <v>NT</v>
      </c>
      <c r="K111" s="69" t="str">
        <f>'E08'!$F108</f>
        <v>NT</v>
      </c>
      <c r="L111" s="69" t="str">
        <f>'E09'!$F108</f>
        <v>NT</v>
      </c>
      <c r="M111" s="69" t="str">
        <f>'E10'!$F108</f>
        <v>NT</v>
      </c>
      <c r="N111" s="69" t="str">
        <f>'E11'!$F108</f>
        <v>NT</v>
      </c>
      <c r="O111" s="69" t="str">
        <f>'E12'!$F108</f>
        <v>NT</v>
      </c>
      <c r="P111" s="69" t="str">
        <f>'E13'!$F108</f>
        <v>NT</v>
      </c>
      <c r="Q111" s="69" t="str">
        <f>'E14'!$F108</f>
        <v>NT</v>
      </c>
      <c r="R111" s="69" t="str">
        <f>'E15'!$F108</f>
        <v>NT</v>
      </c>
      <c r="S111" s="69" t="str">
        <f>'E16'!$F108</f>
        <v>NT</v>
      </c>
      <c r="T111" s="69" t="str">
        <f>'E17'!$F108</f>
        <v>NT</v>
      </c>
      <c r="U111" s="69" t="str">
        <f>'E18'!$F108</f>
        <v>NT</v>
      </c>
      <c r="V111" s="69" t="str">
        <f>'E19'!$F108</f>
        <v>NT</v>
      </c>
      <c r="W111" s="69" t="str">
        <f>'E20'!$F108</f>
        <v>NT</v>
      </c>
      <c r="X111" s="69"/>
      <c r="Y111" s="76" t="str">
        <f t="shared" si="7"/>
        <v>NT</v>
      </c>
      <c r="Z111" s="69"/>
      <c r="AA111" s="71"/>
      <c r="AE111" s="71"/>
      <c r="AF111" s="69"/>
      <c r="AG111" s="69"/>
    </row>
    <row r="112" spans="1:33">
      <c r="A112" s="75" t="str">
        <f>Critères!A108</f>
        <v>Communication en temps réel</v>
      </c>
      <c r="B112" s="69" t="str">
        <f>Critères!B108</f>
        <v>15.9</v>
      </c>
      <c r="C112" s="69" t="str">
        <f>Critères!C108</f>
        <v>A</v>
      </c>
      <c r="D112" s="69" t="str">
        <f>'E01'!$F109</f>
        <v>NT</v>
      </c>
      <c r="E112" s="69" t="str">
        <f>'E02'!$F109</f>
        <v>NT</v>
      </c>
      <c r="F112" s="69" t="str">
        <f>'E03'!$F109</f>
        <v>NT</v>
      </c>
      <c r="G112" s="69" t="str">
        <f>'E04'!$F109</f>
        <v>NT</v>
      </c>
      <c r="H112" s="69" t="str">
        <f>'E05'!$F109</f>
        <v>NT</v>
      </c>
      <c r="I112" s="69" t="str">
        <f>'E06'!$F109</f>
        <v>NT</v>
      </c>
      <c r="J112" s="69" t="str">
        <f>'E07'!$F109</f>
        <v>NT</v>
      </c>
      <c r="K112" s="69" t="str">
        <f>'E08'!$F109</f>
        <v>NT</v>
      </c>
      <c r="L112" s="69" t="str">
        <f>'E09'!$F109</f>
        <v>NT</v>
      </c>
      <c r="M112" s="69" t="str">
        <f>'E10'!$F109</f>
        <v>NT</v>
      </c>
      <c r="N112" s="69" t="str">
        <f>'E11'!$F109</f>
        <v>NT</v>
      </c>
      <c r="O112" s="69" t="str">
        <f>'E12'!$F109</f>
        <v>NT</v>
      </c>
      <c r="P112" s="69" t="str">
        <f>'E13'!$F109</f>
        <v>NT</v>
      </c>
      <c r="Q112" s="69" t="str">
        <f>'E14'!$F109</f>
        <v>NT</v>
      </c>
      <c r="R112" s="69" t="str">
        <f>'E15'!$F109</f>
        <v>NT</v>
      </c>
      <c r="S112" s="69" t="str">
        <f>'E16'!$F109</f>
        <v>NT</v>
      </c>
      <c r="T112" s="69" t="str">
        <f>'E17'!$F109</f>
        <v>NT</v>
      </c>
      <c r="U112" s="69" t="str">
        <f>'E18'!$F109</f>
        <v>NT</v>
      </c>
      <c r="V112" s="69" t="str">
        <f>'E19'!$F109</f>
        <v>NT</v>
      </c>
      <c r="W112" s="69" t="str">
        <f>'E20'!$F109</f>
        <v>NT</v>
      </c>
      <c r="X112" s="69"/>
      <c r="Y112" s="76" t="str">
        <f t="shared" si="7"/>
        <v>NT</v>
      </c>
      <c r="Z112" s="69"/>
      <c r="AA112" s="71"/>
      <c r="AE112" s="71"/>
      <c r="AF112" s="69"/>
      <c r="AG112" s="69"/>
    </row>
    <row r="113" spans="1:33">
      <c r="A113" s="75" t="str">
        <f>Critères!A109</f>
        <v>Communication en temps réel</v>
      </c>
      <c r="B113" s="69" t="str">
        <f>Critères!B109</f>
        <v>15.10</v>
      </c>
      <c r="C113" s="69" t="str">
        <f>Critères!C109</f>
        <v>A</v>
      </c>
      <c r="D113" s="69" t="str">
        <f>'E01'!$F110</f>
        <v>NT</v>
      </c>
      <c r="E113" s="69" t="str">
        <f>'E02'!$F110</f>
        <v>NT</v>
      </c>
      <c r="F113" s="69" t="str">
        <f>'E03'!$F110</f>
        <v>NT</v>
      </c>
      <c r="G113" s="69" t="str">
        <f>'E04'!$F110</f>
        <v>NT</v>
      </c>
      <c r="H113" s="69" t="str">
        <f>'E05'!$F110</f>
        <v>NT</v>
      </c>
      <c r="I113" s="69" t="str">
        <f>'E06'!$F110</f>
        <v>NT</v>
      </c>
      <c r="J113" s="69" t="str">
        <f>'E07'!$F110</f>
        <v>NT</v>
      </c>
      <c r="K113" s="69" t="str">
        <f>'E08'!$F110</f>
        <v>NT</v>
      </c>
      <c r="L113" s="69" t="str">
        <f>'E09'!$F110</f>
        <v>NT</v>
      </c>
      <c r="M113" s="69" t="str">
        <f>'E10'!$F110</f>
        <v>NT</v>
      </c>
      <c r="N113" s="69" t="str">
        <f>'E11'!$F110</f>
        <v>NT</v>
      </c>
      <c r="O113" s="69" t="str">
        <f>'E12'!$F110</f>
        <v>NT</v>
      </c>
      <c r="P113" s="69" t="str">
        <f>'E13'!$F110</f>
        <v>NT</v>
      </c>
      <c r="Q113" s="69" t="str">
        <f>'E14'!$F110</f>
        <v>NT</v>
      </c>
      <c r="R113" s="69" t="str">
        <f>'E15'!$F110</f>
        <v>NT</v>
      </c>
      <c r="S113" s="69" t="str">
        <f>'E16'!$F110</f>
        <v>NT</v>
      </c>
      <c r="T113" s="69" t="str">
        <f>'E17'!$F110</f>
        <v>NT</v>
      </c>
      <c r="U113" s="69" t="str">
        <f>'E18'!$F110</f>
        <v>NT</v>
      </c>
      <c r="V113" s="69" t="str">
        <f>'E19'!$F110</f>
        <v>NT</v>
      </c>
      <c r="W113" s="69" t="str">
        <f>'E20'!$F110</f>
        <v>NT</v>
      </c>
      <c r="X113" s="69"/>
      <c r="Y113" s="76" t="str">
        <f t="shared" si="7"/>
        <v>NT</v>
      </c>
      <c r="Z113" s="69"/>
      <c r="AA113" s="71"/>
      <c r="AG113" s="69"/>
    </row>
    <row r="114" spans="1:33" ht="15" thickBot="1">
      <c r="A114" s="82" t="str">
        <f>Critères!A110</f>
        <v>Communication en temps réel</v>
      </c>
      <c r="B114" s="83" t="str">
        <f>Critères!B110</f>
        <v>15.11</v>
      </c>
      <c r="C114" s="83" t="str">
        <f>Critères!C110</f>
        <v>AA</v>
      </c>
      <c r="D114" s="83" t="str">
        <f>'E01'!F111</f>
        <v>NT</v>
      </c>
      <c r="E114" s="83" t="str">
        <f>'E02'!F111</f>
        <v>NT</v>
      </c>
      <c r="F114" s="83" t="str">
        <f>'E03'!F111</f>
        <v>NT</v>
      </c>
      <c r="G114" s="83" t="str">
        <f>'E04'!F111</f>
        <v>NT</v>
      </c>
      <c r="H114" s="83" t="str">
        <f>'E05'!F111</f>
        <v>NT</v>
      </c>
      <c r="I114" s="83" t="str">
        <f>'E06'!F111</f>
        <v>NT</v>
      </c>
      <c r="J114" s="83" t="str">
        <f>'E07'!F111</f>
        <v>NT</v>
      </c>
      <c r="K114" s="83" t="str">
        <f>'E08'!F111</f>
        <v>NT</v>
      </c>
      <c r="L114" s="83" t="str">
        <f>'E09'!F111</f>
        <v>NT</v>
      </c>
      <c r="M114" s="83" t="str">
        <f>'E10'!F111</f>
        <v>NT</v>
      </c>
      <c r="N114" s="83" t="str">
        <f>'E11'!F111</f>
        <v>NT</v>
      </c>
      <c r="O114" s="83" t="str">
        <f>'E12'!F111</f>
        <v>NT</v>
      </c>
      <c r="P114" s="83" t="str">
        <f>'E13'!F111</f>
        <v>NT</v>
      </c>
      <c r="Q114" s="83" t="str">
        <f>'E14'!F111</f>
        <v>NT</v>
      </c>
      <c r="R114" s="83" t="str">
        <f>'E15'!F111</f>
        <v>NT</v>
      </c>
      <c r="S114" s="83" t="str">
        <f>'E16'!F111</f>
        <v>NT</v>
      </c>
      <c r="T114" s="83" t="str">
        <f>'E17'!F111</f>
        <v>NT</v>
      </c>
      <c r="U114" s="83" t="str">
        <f>'E18'!F111</f>
        <v>NT</v>
      </c>
      <c r="V114" s="83" t="str">
        <f>'E19'!F111</f>
        <v>NT</v>
      </c>
      <c r="W114" s="83" t="str">
        <f>'E20'!F111</f>
        <v>NT</v>
      </c>
      <c r="X114" s="83"/>
      <c r="Y114" s="84" t="str">
        <f t="shared" si="7"/>
        <v>NT</v>
      </c>
    </row>
    <row r="115" spans="1:33">
      <c r="A115" s="69"/>
      <c r="B115" s="69"/>
      <c r="C115" s="69"/>
      <c r="D115" s="69"/>
      <c r="E115" s="69"/>
      <c r="F115" s="69"/>
      <c r="G115" s="69"/>
      <c r="H115" s="69"/>
      <c r="I115" s="69"/>
      <c r="J115" s="69"/>
      <c r="K115" s="69"/>
      <c r="L115" s="69"/>
      <c r="M115" s="69"/>
      <c r="N115" s="69"/>
      <c r="O115" s="69"/>
      <c r="P115" s="69"/>
      <c r="Q115" s="69"/>
      <c r="R115" s="69"/>
      <c r="S115" s="69"/>
      <c r="T115" s="69"/>
      <c r="U115" s="69"/>
      <c r="V115" s="69"/>
      <c r="W115" s="69"/>
      <c r="X115" s="69"/>
      <c r="Y115" s="69"/>
    </row>
  </sheetData>
  <mergeCells count="5">
    <mergeCell ref="AB9:AF9"/>
    <mergeCell ref="AB19:AD19"/>
    <mergeCell ref="AB25:AD25"/>
    <mergeCell ref="AB30:AD30"/>
    <mergeCell ref="AH19:AK19"/>
  </mergeCells>
  <pageMargins left="0.39374999999999999" right="0.39374999999999999" top="0.63124999999999998" bottom="0.39374999999999999" header="0.39374999999999999" footer="0.51180555555555496"/>
  <pageSetup paperSize="9" scale="74" orientation="portrait" horizontalDpi="300" verticalDpi="300" r:id="rId1"/>
  <headerFooter>
    <oddHeader>&amp;LRGAA 3.0 - Relevé pour le site : wwww.site.fr&amp;R&amp;P/&amp;N - &amp;A</oddHead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111"/>
  <sheetViews>
    <sheetView showGridLines="0" zoomScale="115" zoomScaleNormal="115" workbookViewId="0">
      <selection activeCell="H11" sqref="H11"/>
    </sheetView>
  </sheetViews>
  <sheetFormatPr defaultColWidth="8.453125" defaultRowHeight="14"/>
  <cols>
    <col min="1" max="1" width="13.26953125" style="92" bestFit="1" customWidth="1"/>
    <col min="2" max="2" width="7.453125" style="105" hidden="1" customWidth="1"/>
    <col min="3" max="3" width="6.1796875" style="105" customWidth="1"/>
    <col min="4" max="4" width="4.453125" style="105" customWidth="1"/>
    <col min="5" max="5" width="38.26953125" style="94" customWidth="1"/>
    <col min="6" max="6" width="5.1796875" style="94" customWidth="1"/>
    <col min="7" max="7" width="5.453125" style="105" customWidth="1"/>
    <col min="8" max="8" width="66" style="94" customWidth="1"/>
    <col min="9" max="9" width="36.453125" style="94" customWidth="1"/>
    <col min="10" max="10" width="30.7265625" style="94" customWidth="1"/>
    <col min="11" max="11" width="8.453125" style="94"/>
    <col min="12" max="16384" width="8.453125" style="92"/>
  </cols>
  <sheetData>
    <row r="1" spans="1:11">
      <c r="A1" s="160" t="s">
        <v>88</v>
      </c>
      <c r="B1" s="160"/>
      <c r="C1" s="160"/>
      <c r="D1" s="160"/>
      <c r="E1" s="161" t="str">
        <f ca="1">IF(LOOKUP(J1,Échantillon!A13:A71,Échantillon!B13:B71)&lt;&gt;0,LOOKUP(J1,Échantillon!A13:A71,Échantillon!B13:B71),"-")</f>
        <v>E01</v>
      </c>
      <c r="F1" s="161"/>
      <c r="G1" s="161"/>
      <c r="H1" s="161"/>
      <c r="I1" s="161"/>
      <c r="J1" s="91" t="str">
        <f ca="1">IFERROR(RIGHT(CELL("nomfichier",$A$2),LEN(CELL("nomfichier",$A$2))-SEARCH("]",CELL("nomfichier",$A$2))), RIGHT(CELL("filename",$A$2),LEN(CELL("filename",$A$2))-SEARCH("]",CELL("filename",$A$2))))</f>
        <v>E01</v>
      </c>
      <c r="K1" s="92"/>
    </row>
    <row r="2" spans="1:11">
      <c r="A2" s="162" t="s">
        <v>109</v>
      </c>
      <c r="B2" s="162"/>
      <c r="C2" s="162"/>
      <c r="D2" s="162"/>
      <c r="E2" s="163" t="str">
        <f ca="1">IF(LOOKUP(J1,Échantillon!A13:A71,Échantillon!C13:C71)&lt;&gt;0,LOOKUP(J1,Échantillon!A13:A71,Échantillon!C13:C71),"-")</f>
        <v>Ex : Accueil (logged in) &gt; Settings &gt; User Profile</v>
      </c>
      <c r="F2" s="163"/>
      <c r="G2" s="163"/>
      <c r="H2" s="163"/>
      <c r="I2" s="163"/>
      <c r="J2" s="93"/>
    </row>
    <row r="3" spans="1:11" s="97" customFormat="1" ht="45.5">
      <c r="A3" s="95" t="s">
        <v>9</v>
      </c>
      <c r="B3" s="95" t="s">
        <v>42</v>
      </c>
      <c r="C3" s="95" t="s">
        <v>50</v>
      </c>
      <c r="D3" s="95" t="s">
        <v>51</v>
      </c>
      <c r="E3" s="96" t="s">
        <v>52</v>
      </c>
      <c r="F3" s="95" t="s">
        <v>10</v>
      </c>
      <c r="G3" s="95" t="s">
        <v>311</v>
      </c>
      <c r="H3" s="96" t="s">
        <v>12</v>
      </c>
      <c r="I3" s="96" t="s">
        <v>318</v>
      </c>
      <c r="J3" s="96" t="s">
        <v>29</v>
      </c>
    </row>
    <row r="4" spans="1:11" s="94" customFormat="1" ht="20">
      <c r="A4" s="96" t="str">
        <f>Critères!$A3</f>
        <v>Eléments graphiques</v>
      </c>
      <c r="B4" s="98">
        <v>1</v>
      </c>
      <c r="C4" s="98" t="str">
        <f>Critères!B3</f>
        <v>1.1</v>
      </c>
      <c r="D4" s="98" t="str">
        <f>Critères!C3</f>
        <v>A</v>
      </c>
      <c r="E4" s="99" t="str">
        <f>Critères!D3</f>
        <v>Chaque élément graphique de décoration est-il ignoré par les technologies d’assistance ?</v>
      </c>
      <c r="F4" s="100" t="s">
        <v>13</v>
      </c>
      <c r="G4" s="101"/>
      <c r="H4" s="99"/>
      <c r="I4" s="102"/>
      <c r="J4" s="106"/>
    </row>
    <row r="5" spans="1:11" s="94" customFormat="1" ht="30">
      <c r="A5" s="96" t="str">
        <f>Critères!$A4</f>
        <v>Eléments graphiques</v>
      </c>
      <c r="B5" s="98">
        <v>2</v>
      </c>
      <c r="C5" s="98" t="str">
        <f>Critères!B4</f>
        <v>1.2</v>
      </c>
      <c r="D5" s="98" t="str">
        <f>Critères!C4</f>
        <v>A</v>
      </c>
      <c r="E5" s="99" t="str">
        <f>Critères!D4</f>
        <v>Chaque élément graphique porteur d’information possède-t-il une alternative accessible aux technologies d’assistance ?</v>
      </c>
      <c r="F5" s="100" t="s">
        <v>13</v>
      </c>
      <c r="G5" s="101"/>
      <c r="H5" s="99"/>
      <c r="I5" s="102"/>
      <c r="J5" s="103"/>
    </row>
    <row r="6" spans="1:11" s="94" customFormat="1" ht="30">
      <c r="A6" s="96" t="str">
        <f>Critères!$A5</f>
        <v>Eléments graphiques</v>
      </c>
      <c r="B6" s="98">
        <v>3</v>
      </c>
      <c r="C6" s="98" t="str">
        <f>Critères!B5</f>
        <v>1.3</v>
      </c>
      <c r="D6" s="98" t="str">
        <f>Critères!C5</f>
        <v>A</v>
      </c>
      <c r="E6" s="99" t="str">
        <f>Critères!D5</f>
        <v>Pour chaque élément graphique porteur d’information, l’alternative accessible aux technologies d’assistance est-elle pertinente (hors cas particuliers) ?</v>
      </c>
      <c r="F6" s="100" t="s">
        <v>13</v>
      </c>
      <c r="G6" s="101"/>
      <c r="H6" s="99"/>
      <c r="I6" s="102"/>
      <c r="J6" s="103"/>
    </row>
    <row r="7" spans="1:11" ht="40">
      <c r="A7" s="96" t="str">
        <f>Critères!$A6</f>
        <v>Eléments graphiques</v>
      </c>
      <c r="B7" s="98">
        <v>4</v>
      </c>
      <c r="C7" s="98" t="str">
        <f>Critères!B6</f>
        <v>1.4</v>
      </c>
      <c r="D7" s="98" t="str">
        <f>Critères!C6</f>
        <v>A</v>
      </c>
      <c r="E7" s="99" t="str">
        <f>Critères!D6</f>
        <v>Pour chaque élément graphique utilisé comme CAPTCHA ou comme élément graphique de test, l’alternative restituée par les technologies d’assistance permet-elle d’identifier la nature et la fonction de l’élément graphique ?</v>
      </c>
      <c r="F7" s="100" t="s">
        <v>13</v>
      </c>
      <c r="G7" s="101"/>
      <c r="H7" s="99"/>
      <c r="I7" s="102"/>
      <c r="J7" s="103"/>
    </row>
    <row r="8" spans="1:11" ht="20">
      <c r="A8" s="96" t="str">
        <f>Critères!$A7</f>
        <v>Eléments graphiques</v>
      </c>
      <c r="B8" s="98">
        <v>5</v>
      </c>
      <c r="C8" s="98" t="str">
        <f>Critères!B7</f>
        <v>1.5</v>
      </c>
      <c r="D8" s="98" t="str">
        <f>Critères!C7</f>
        <v>A</v>
      </c>
      <c r="E8" s="99" t="str">
        <f>Critères!D7</f>
        <v>Chaque élément graphique utilisé comme CAPTCHA possède-t-il une alternative ?</v>
      </c>
      <c r="F8" s="100" t="s">
        <v>13</v>
      </c>
      <c r="G8" s="101"/>
      <c r="H8" s="99"/>
      <c r="I8" s="102"/>
      <c r="J8" s="103"/>
    </row>
    <row r="9" spans="1:11" ht="20">
      <c r="A9" s="96" t="str">
        <f>Critères!$A8</f>
        <v>Eléments graphiques</v>
      </c>
      <c r="B9" s="98">
        <v>6</v>
      </c>
      <c r="C9" s="98" t="str">
        <f>Critères!B8</f>
        <v>1.6</v>
      </c>
      <c r="D9" s="98" t="str">
        <f>Critères!C8</f>
        <v>A</v>
      </c>
      <c r="E9" s="99" t="str">
        <f>Critères!D8</f>
        <v>Chaque élément graphique porteur d’information a-t-il, si nécessaire, une description détaillée ?</v>
      </c>
      <c r="F9" s="100" t="s">
        <v>13</v>
      </c>
      <c r="G9" s="101"/>
      <c r="H9" s="99"/>
      <c r="I9" s="102"/>
      <c r="J9" s="103"/>
    </row>
    <row r="10" spans="1:11" ht="30">
      <c r="A10" s="96" t="str">
        <f>Critères!$A9</f>
        <v>Eléments graphiques</v>
      </c>
      <c r="B10" s="98">
        <v>7</v>
      </c>
      <c r="C10" s="98" t="str">
        <f>Critères!B9</f>
        <v>1.7</v>
      </c>
      <c r="D10" s="98" t="str">
        <f>Critères!C9</f>
        <v>A</v>
      </c>
      <c r="E10" s="99" t="str">
        <f>Critères!D9</f>
        <v>Pour chaque élément graphique porteur d’information ayant une description détaillée, celle-ci est-elle pertinente ?</v>
      </c>
      <c r="F10" s="100" t="s">
        <v>13</v>
      </c>
      <c r="G10" s="101"/>
      <c r="H10" s="99"/>
      <c r="I10" s="102"/>
      <c r="J10" s="103"/>
    </row>
    <row r="11" spans="1:11" ht="40">
      <c r="A11" s="96" t="str">
        <f>Critères!$A10</f>
        <v>Eléments graphiques</v>
      </c>
      <c r="B11" s="98">
        <v>8</v>
      </c>
      <c r="C11" s="98" t="str">
        <f>Critères!B10</f>
        <v>1.8</v>
      </c>
      <c r="D11" s="98" t="str">
        <f>Critères!C10</f>
        <v>AA</v>
      </c>
      <c r="E11" s="99" t="str">
        <f>Critères!D10</f>
        <v>Chaque élément graphique texte porteur d’information, en l’absence d’un mécanisme de remplacement, doit, si possible être remplacé par du texte stylé. Cette règle est-elle respectée (hors cas particuliers) ?</v>
      </c>
      <c r="F11" s="100" t="s">
        <v>13</v>
      </c>
      <c r="G11" s="101"/>
      <c r="H11" s="99"/>
      <c r="I11" s="102"/>
      <c r="J11" s="103"/>
    </row>
    <row r="12" spans="1:11" ht="20">
      <c r="A12" s="96" t="str">
        <f>Critères!$A11</f>
        <v>Eléments graphiques</v>
      </c>
      <c r="B12" s="98">
        <v>9</v>
      </c>
      <c r="C12" s="98" t="str">
        <f>Critères!B11</f>
        <v>1.9</v>
      </c>
      <c r="D12" s="98" t="str">
        <f>Critères!C11</f>
        <v>AA</v>
      </c>
      <c r="E12" s="99" t="str">
        <f>Critères!D11</f>
        <v>Chaque élément graphique légendé est-il correctement restitué par les technologies d’assistance ?</v>
      </c>
      <c r="F12" s="100" t="s">
        <v>13</v>
      </c>
      <c r="G12" s="101"/>
      <c r="H12" s="99"/>
      <c r="I12" s="102"/>
      <c r="J12" s="103"/>
    </row>
    <row r="13" spans="1:11" ht="20">
      <c r="A13" s="96" t="str">
        <f>Critères!$A12</f>
        <v>Couleurs</v>
      </c>
      <c r="B13" s="98">
        <v>10</v>
      </c>
      <c r="C13" s="98" t="str">
        <f>Critères!B12</f>
        <v>2.1</v>
      </c>
      <c r="D13" s="98" t="str">
        <f>Critères!C12</f>
        <v>A</v>
      </c>
      <c r="E13" s="99" t="str">
        <f>Critères!D12</f>
        <v>Dans chaque écran, l’information ne doit pas être donnée uniquement par la couleur. Cette règle est-elle respectée ?</v>
      </c>
      <c r="F13" s="100" t="s">
        <v>13</v>
      </c>
      <c r="G13" s="101"/>
      <c r="H13" s="99"/>
      <c r="I13" s="102"/>
      <c r="J13" s="103"/>
    </row>
    <row r="14" spans="1:11" ht="30">
      <c r="A14" s="96" t="str">
        <f>Critères!$A13</f>
        <v>Couleurs</v>
      </c>
      <c r="B14" s="98">
        <v>11</v>
      </c>
      <c r="C14" s="98" t="str">
        <f>Critères!B13</f>
        <v>2.2</v>
      </c>
      <c r="D14" s="98" t="str">
        <f>Critères!C13</f>
        <v>AA</v>
      </c>
      <c r="E14" s="99" t="str">
        <f>Critères!D13</f>
        <v>Dans chaque écran, le contraste entre la couleur du texte et la couleur de son arrière-plan est-il suffisamment élevé (hors cas particuliers) ?</v>
      </c>
      <c r="F14" s="100" t="s">
        <v>13</v>
      </c>
      <c r="G14" s="101"/>
      <c r="H14" s="99"/>
      <c r="I14" s="102"/>
      <c r="J14" s="103"/>
    </row>
    <row r="15" spans="1:11" ht="40">
      <c r="A15" s="96" t="str">
        <f>Critères!$A14</f>
        <v>Couleurs</v>
      </c>
      <c r="B15" s="98">
        <v>12</v>
      </c>
      <c r="C15" s="98" t="str">
        <f>Critères!B14</f>
        <v>2.3</v>
      </c>
      <c r="D15" s="98" t="str">
        <f>Critères!C14</f>
        <v>AA</v>
      </c>
      <c r="E15" s="99" t="str">
        <f>Critères!D14</f>
        <v>Dans chaque écran, les couleurs utilisées dans les composants d’interface et les éléments graphiques porteurs d’informations sont-elles suffisamment contrastées (hors cas particuliers) ?</v>
      </c>
      <c r="F15" s="100" t="s">
        <v>13</v>
      </c>
      <c r="G15" s="101"/>
      <c r="H15" s="99"/>
      <c r="I15" s="102"/>
      <c r="J15" s="103"/>
    </row>
    <row r="16" spans="1:11" ht="30">
      <c r="A16" s="96" t="str">
        <f>Critères!$A15</f>
        <v>Couleurs</v>
      </c>
      <c r="B16" s="98">
        <v>13</v>
      </c>
      <c r="C16" s="98" t="str">
        <f>Critères!B15</f>
        <v>2.4</v>
      </c>
      <c r="D16" s="98" t="str">
        <f>Critères!C15</f>
        <v>AA</v>
      </c>
      <c r="E16" s="99" t="str">
        <f>Critères!D15</f>
        <v>Le rapport de contraste de chaque mécanisme de remplacement qui permet d’afficher l’écran avec un rapport de contraste conforme est-il suffisamment élevé ?</v>
      </c>
      <c r="F16" s="100" t="s">
        <v>13</v>
      </c>
      <c r="G16" s="101"/>
      <c r="H16" s="99"/>
      <c r="I16" s="102"/>
      <c r="J16" s="103"/>
    </row>
    <row r="17" spans="1:10" ht="30">
      <c r="A17" s="96" t="str">
        <f>Critères!$A16</f>
        <v>Multimédia</v>
      </c>
      <c r="B17" s="98">
        <v>14</v>
      </c>
      <c r="C17" s="98" t="str">
        <f>Critères!B16</f>
        <v>3.1</v>
      </c>
      <c r="D17" s="98" t="str">
        <f>Critères!C16</f>
        <v>A</v>
      </c>
      <c r="E17" s="99" t="str">
        <f>Critères!D16</f>
        <v>Chaque média temporel pré-enregistré seulement audio a-t-il, si nécessaire, une transcription textuelle adjacente clairement identifiable (hors cas particuliers) ?</v>
      </c>
      <c r="F17" s="100" t="s">
        <v>13</v>
      </c>
      <c r="G17" s="101"/>
      <c r="H17" s="99"/>
      <c r="I17" s="102"/>
      <c r="J17" s="103"/>
    </row>
    <row r="18" spans="1:10" ht="30">
      <c r="A18" s="96" t="str">
        <f>Critères!$A17</f>
        <v>Multimédia</v>
      </c>
      <c r="B18" s="98">
        <v>15</v>
      </c>
      <c r="C18" s="98" t="str">
        <f>Critères!B17</f>
        <v>3.2</v>
      </c>
      <c r="D18" s="98" t="str">
        <f>Critères!C17</f>
        <v>A</v>
      </c>
      <c r="E18" s="99" t="str">
        <f>Critères!D17</f>
        <v>Pour chaque média temporel pré-enregistré seulement audio ayant une transcription textuelle, celle-ci est-elle pertinente (hors cas particuliers) ?</v>
      </c>
      <c r="F18" s="100" t="s">
        <v>13</v>
      </c>
      <c r="G18" s="101"/>
      <c r="H18" s="99"/>
      <c r="I18" s="102"/>
      <c r="J18" s="103"/>
    </row>
    <row r="19" spans="1:10" ht="20">
      <c r="A19" s="96" t="str">
        <f>Critères!$A18</f>
        <v>Multimédia</v>
      </c>
      <c r="B19" s="98">
        <v>16</v>
      </c>
      <c r="C19" s="98" t="str">
        <f>Critères!B18</f>
        <v>3.3</v>
      </c>
      <c r="D19" s="98" t="str">
        <f>Critères!C18</f>
        <v>A</v>
      </c>
      <c r="E19" s="99" t="str">
        <f>Critères!D18</f>
        <v>Chaque média temporel pré-enregistré seulement vidéo a-t-il, si nécessaire, une alternative (hors cas particuliers) ?</v>
      </c>
      <c r="F19" s="100" t="s">
        <v>13</v>
      </c>
      <c r="G19" s="101"/>
      <c r="H19" s="99"/>
      <c r="I19" s="102"/>
      <c r="J19" s="103"/>
    </row>
    <row r="20" spans="1:10" ht="30">
      <c r="A20" s="96" t="str">
        <f>Critères!$A19</f>
        <v>Multimédia</v>
      </c>
      <c r="B20" s="98">
        <v>17</v>
      </c>
      <c r="C20" s="98" t="str">
        <f>Critères!B19</f>
        <v>3.4</v>
      </c>
      <c r="D20" s="98" t="str">
        <f>Critères!C19</f>
        <v>A</v>
      </c>
      <c r="E20" s="99" t="str">
        <f>Critères!D19</f>
        <v>Pour chaque média temporel pré-enregistré seulement vidéo ayant une alternative, celle-ci est-elle pertinente (hors cas particuliers) ?</v>
      </c>
      <c r="F20" s="100" t="s">
        <v>13</v>
      </c>
      <c r="G20" s="101"/>
      <c r="H20" s="99"/>
      <c r="I20" s="102"/>
      <c r="J20" s="103"/>
    </row>
    <row r="21" spans="1:10" ht="20">
      <c r="A21" s="96" t="str">
        <f>Critères!$A20</f>
        <v>Multimédia</v>
      </c>
      <c r="B21" s="98">
        <v>18</v>
      </c>
      <c r="C21" s="98" t="str">
        <f>Critères!B20</f>
        <v>3.5</v>
      </c>
      <c r="D21" s="98" t="str">
        <f>Critères!C20</f>
        <v>A</v>
      </c>
      <c r="E21" s="99" t="str">
        <f>Critères!D20</f>
        <v>Chaque média temporel synchronisé pré-enregistré a-t-il, si nécessaire, une alternative (hors cas particuliers) ?</v>
      </c>
      <c r="F21" s="100" t="s">
        <v>13</v>
      </c>
      <c r="G21" s="101"/>
      <c r="H21" s="99"/>
      <c r="I21" s="102"/>
      <c r="J21" s="103"/>
    </row>
    <row r="22" spans="1:10" ht="30">
      <c r="A22" s="96" t="str">
        <f>Critères!$A21</f>
        <v>Multimédia</v>
      </c>
      <c r="B22" s="98">
        <v>19</v>
      </c>
      <c r="C22" s="98" t="str">
        <f>Critères!B21</f>
        <v>3.6</v>
      </c>
      <c r="D22" s="98" t="str">
        <f>Critères!C21</f>
        <v>A</v>
      </c>
      <c r="E22" s="99" t="str">
        <f>Critères!D21</f>
        <v>Pour chaque média temporel synchronisé pré-enregistré ayant une alternative, celle-ci est-elle pertinente (hors cas particuliers) ?</v>
      </c>
      <c r="F22" s="100" t="s">
        <v>13</v>
      </c>
      <c r="G22" s="101"/>
      <c r="H22" s="99"/>
      <c r="I22" s="102"/>
      <c r="J22" s="103"/>
    </row>
    <row r="23" spans="1:10" ht="20">
      <c r="A23" s="96" t="str">
        <f>Critères!$A22</f>
        <v>Multimédia</v>
      </c>
      <c r="B23" s="98">
        <v>20</v>
      </c>
      <c r="C23" s="98" t="str">
        <f>Critères!B22</f>
        <v>3.7</v>
      </c>
      <c r="D23" s="98" t="str">
        <f>Critères!C22</f>
        <v>A</v>
      </c>
      <c r="E23" s="99" t="str">
        <f>Critères!D22</f>
        <v>Chaque média temporel synchronisé a-t-il, si nécessaire, des sous-titres synchronisés (hors cas particuliers) ?</v>
      </c>
      <c r="F23" s="100" t="s">
        <v>13</v>
      </c>
      <c r="G23" s="101"/>
      <c r="H23" s="99"/>
      <c r="I23" s="102"/>
      <c r="J23" s="103"/>
    </row>
    <row r="24" spans="1:10" ht="30">
      <c r="A24" s="96" t="str">
        <f>Critères!$A23</f>
        <v>Multimédia</v>
      </c>
      <c r="B24" s="98">
        <v>21</v>
      </c>
      <c r="C24" s="98" t="str">
        <f>Critères!B23</f>
        <v>3.8</v>
      </c>
      <c r="D24" s="98" t="str">
        <f>Critères!C23</f>
        <v>A</v>
      </c>
      <c r="E24" s="99" t="str">
        <f>Critères!D23</f>
        <v>Pour chaque média temporel synchronisé ayant des sous-titres synchronisés, ceux-ci sont-ils pertinents (hors cas particuliers) ?</v>
      </c>
      <c r="F24" s="100" t="s">
        <v>13</v>
      </c>
      <c r="G24" s="101"/>
      <c r="H24" s="99"/>
      <c r="I24" s="102"/>
      <c r="J24" s="103"/>
    </row>
    <row r="25" spans="1:10" ht="30">
      <c r="A25" s="96" t="str">
        <f>Critères!$A24</f>
        <v>Multimédia</v>
      </c>
      <c r="B25" s="98">
        <v>22</v>
      </c>
      <c r="C25" s="98" t="str">
        <f>Critères!B24</f>
        <v>3.9</v>
      </c>
      <c r="D25" s="98" t="str">
        <f>Critères!C24</f>
        <v>AA</v>
      </c>
      <c r="E25" s="99" t="str">
        <f>Critères!D24</f>
        <v>Chaque média temporel pré-enregistré (seulement vidéo ou synchronisé) a-t-il, si nécessaire, une audiodescription synchronisée (hors cas particuliers) ?</v>
      </c>
      <c r="F25" s="100" t="s">
        <v>13</v>
      </c>
      <c r="G25" s="101"/>
      <c r="H25" s="99"/>
      <c r="I25" s="102"/>
      <c r="J25" s="103"/>
    </row>
    <row r="26" spans="1:10" ht="30">
      <c r="A26" s="96" t="str">
        <f>Critères!$A25</f>
        <v>Multimédia</v>
      </c>
      <c r="B26" s="98">
        <v>23</v>
      </c>
      <c r="C26" s="98" t="str">
        <f>Critères!B25</f>
        <v>3.10</v>
      </c>
      <c r="D26" s="98" t="str">
        <f>Critères!C25</f>
        <v>AA</v>
      </c>
      <c r="E26" s="99" t="str">
        <f>Critères!D25</f>
        <v>Pour chaque média temporel pré-enregistré (seulement vidéo ou synchronisé) ayant une audiodescription synchronisée, celle-ci est-elle pertinente ?</v>
      </c>
      <c r="F26" s="100" t="s">
        <v>13</v>
      </c>
      <c r="G26" s="101"/>
      <c r="H26" s="99"/>
      <c r="I26" s="102"/>
      <c r="J26" s="103"/>
    </row>
    <row r="27" spans="1:10" ht="30">
      <c r="A27" s="96" t="str">
        <f>Critères!$A26</f>
        <v>Multimédia</v>
      </c>
      <c r="B27" s="98">
        <v>24</v>
      </c>
      <c r="C27" s="98" t="str">
        <f>Critères!B26</f>
        <v>3.11</v>
      </c>
      <c r="D27" s="98" t="str">
        <f>Critères!C26</f>
        <v>A</v>
      </c>
      <c r="E27" s="99" t="str">
        <f>Critères!D26</f>
        <v>Pour chaque média temporel pré-enregistré, le contenu textuel adjacent permet-il d’identifier clairement le média temporel (hors cas particuliers) ?</v>
      </c>
      <c r="F27" s="100" t="s">
        <v>13</v>
      </c>
      <c r="G27" s="101"/>
      <c r="H27" s="99"/>
      <c r="I27" s="102"/>
      <c r="J27" s="103"/>
    </row>
    <row r="28" spans="1:10" ht="20">
      <c r="A28" s="96" t="str">
        <f>Critères!$A27</f>
        <v>Multimédia</v>
      </c>
      <c r="B28" s="98">
        <v>25</v>
      </c>
      <c r="C28" s="98" t="str">
        <f>Critères!B27</f>
        <v>3.12</v>
      </c>
      <c r="D28" s="98" t="str">
        <f>Critères!C27</f>
        <v>A</v>
      </c>
      <c r="E28" s="99" t="str">
        <f>Critères!D27</f>
        <v>Chaque séquence sonore déclenchée automatiquement est-elle contrôlable par l’utilisateur ?</v>
      </c>
      <c r="F28" s="100" t="s">
        <v>13</v>
      </c>
      <c r="G28" s="101"/>
      <c r="H28" s="99"/>
      <c r="I28" s="102"/>
      <c r="J28" s="103"/>
    </row>
    <row r="29" spans="1:10" ht="20">
      <c r="A29" s="96" t="str">
        <f>Critères!$A28</f>
        <v>Multimédia</v>
      </c>
      <c r="B29" s="98">
        <v>26</v>
      </c>
      <c r="C29" s="98" t="str">
        <f>Critères!B28</f>
        <v>3.13</v>
      </c>
      <c r="D29" s="98" t="str">
        <f>Critères!C28</f>
        <v>A</v>
      </c>
      <c r="E29" s="99" t="str">
        <f>Critères!D28</f>
        <v>Chaque média temporel a-t-il, si nécessaire, les fonctionnalités de contrôle de sa consultation ?</v>
      </c>
      <c r="F29" s="100" t="s">
        <v>13</v>
      </c>
      <c r="G29" s="101"/>
      <c r="H29" s="99"/>
      <c r="I29" s="102"/>
      <c r="J29" s="103"/>
    </row>
    <row r="30" spans="1:10" ht="50">
      <c r="A30" s="96" t="str">
        <f>Critères!$A29</f>
        <v>Multimédia</v>
      </c>
      <c r="B30" s="98">
        <v>27</v>
      </c>
      <c r="C30" s="98" t="str">
        <f>Critères!B29</f>
        <v>3.14</v>
      </c>
      <c r="D30" s="98" t="str">
        <f>Critères!C29</f>
        <v>AA</v>
      </c>
      <c r="E30" s="99" t="str">
        <f>Critères!D29</f>
        <v>Pour chaque média temporel synchronisé pré-enregistré qui dispose d’une piste de sous-titres synchronisés ou d’une audiodescription, les fonctionnalités de contrôle de ces alternatives sont-elles présentées au même niveau que les fonctionnalités principales ?</v>
      </c>
      <c r="F30" s="100" t="s">
        <v>13</v>
      </c>
      <c r="G30" s="101"/>
      <c r="H30" s="99"/>
      <c r="I30" s="102"/>
      <c r="J30" s="103"/>
    </row>
    <row r="31" spans="1:10" ht="50">
      <c r="A31" s="96" t="str">
        <f>Critères!$A30</f>
        <v>Multimédia</v>
      </c>
      <c r="B31" s="98">
        <v>28</v>
      </c>
      <c r="C31" s="98" t="str">
        <f>Critères!B30</f>
        <v>3.15</v>
      </c>
      <c r="D31" s="98" t="str">
        <f>Critères!C30</f>
        <v>AA</v>
      </c>
      <c r="E31" s="99" t="str">
        <f>Critères!D30</f>
        <v>Pour chaque fonctionnalité qui transmet, convertit ou enregistre un média temporel synchronisé pré-enregistré qui possède une piste de sous-titres synchronisés, à l’issue du processus, les sous-titres sont-ils correctement conservés ?</v>
      </c>
      <c r="F31" s="100" t="s">
        <v>13</v>
      </c>
      <c r="G31" s="101"/>
      <c r="H31" s="99"/>
      <c r="I31" s="102"/>
      <c r="J31" s="103"/>
    </row>
    <row r="32" spans="1:10" ht="50">
      <c r="A32" s="96" t="str">
        <f>Critères!$A31</f>
        <v>Multimédia</v>
      </c>
      <c r="B32" s="98">
        <v>29</v>
      </c>
      <c r="C32" s="98" t="str">
        <f>Critères!B31</f>
        <v>3.16</v>
      </c>
      <c r="D32" s="98" t="str">
        <f>Critères!C31</f>
        <v>AA</v>
      </c>
      <c r="E32" s="99" t="str">
        <f>Critères!D31</f>
        <v>Pour chaque fonctionnalité qui transmet, convertit ou enregistre un média temporel synchronisé pré-enregistré avec une audiodescription synchronisée, à l’issue du processus, l’audiodescription est-elle correctement conservée ?</v>
      </c>
      <c r="F32" s="100" t="s">
        <v>13</v>
      </c>
      <c r="G32" s="101"/>
      <c r="H32" s="99"/>
      <c r="I32" s="102"/>
      <c r="J32" s="103"/>
    </row>
    <row r="33" spans="1:10" ht="30">
      <c r="A33" s="96" t="str">
        <f>Critères!$A32</f>
        <v>Multimédia</v>
      </c>
      <c r="B33" s="98">
        <v>30</v>
      </c>
      <c r="C33" s="98" t="str">
        <f>Critères!B32</f>
        <v>3.17</v>
      </c>
      <c r="D33" s="98" t="str">
        <f>Critères!C32</f>
        <v>AA</v>
      </c>
      <c r="E33" s="99" t="str">
        <f>Critères!D32</f>
        <v>Pour chaque média temporel pré-enregistré, la présentation des sous-titres est-elle contrôlable par l’utilisateur (hors cas particuliers) ?</v>
      </c>
      <c r="F33" s="100" t="s">
        <v>13</v>
      </c>
      <c r="G33" s="101"/>
      <c r="H33" s="99"/>
      <c r="I33" s="102"/>
      <c r="J33" s="103"/>
    </row>
    <row r="34" spans="1:10" ht="30">
      <c r="A34" s="96" t="str">
        <f>Critères!$A33</f>
        <v>Multimédia</v>
      </c>
      <c r="B34" s="98">
        <v>31</v>
      </c>
      <c r="C34" s="98" t="str">
        <f>Critères!B33</f>
        <v>3.18</v>
      </c>
      <c r="D34" s="98" t="str">
        <f>Critères!C33</f>
        <v>AA</v>
      </c>
      <c r="E34" s="99" t="str">
        <f>Critères!D33</f>
        <v>Pour chaque média temporel synchronisé pré-enregistré qui possède des sous-titres de traduction synchronisés, ceux-ci peuvent-ils être vocalisés (hors cas particuliers) ?</v>
      </c>
      <c r="F34" s="100" t="s">
        <v>13</v>
      </c>
      <c r="G34" s="101"/>
      <c r="H34" s="99"/>
      <c r="I34" s="102"/>
      <c r="J34" s="103"/>
    </row>
    <row r="35" spans="1:10">
      <c r="A35" s="96" t="str">
        <f>Critères!$A34</f>
        <v>Tableau</v>
      </c>
      <c r="B35" s="98">
        <v>32</v>
      </c>
      <c r="C35" s="98" t="str">
        <f>Critères!B34</f>
        <v>4.1</v>
      </c>
      <c r="D35" s="98" t="str">
        <f>Critères!C34</f>
        <v>A</v>
      </c>
      <c r="E35" s="99" t="str">
        <f>Critères!D34</f>
        <v>Chaque tableau de données complexe a-t-il un résumé ?</v>
      </c>
      <c r="F35" s="100" t="s">
        <v>13</v>
      </c>
      <c r="G35" s="101"/>
      <c r="H35" s="99"/>
      <c r="I35" s="102"/>
      <c r="J35" s="103"/>
    </row>
    <row r="36" spans="1:10" ht="20">
      <c r="A36" s="96" t="str">
        <f>Critères!$A35</f>
        <v>Tableau</v>
      </c>
      <c r="B36" s="98">
        <v>33</v>
      </c>
      <c r="C36" s="98" t="str">
        <f>Critères!B35</f>
        <v>4.2</v>
      </c>
      <c r="D36" s="98" t="str">
        <f>Critères!C35</f>
        <v>A</v>
      </c>
      <c r="E36" s="99" t="str">
        <f>Critères!D35</f>
        <v>Pour chaque tableau de données complexe ayant un résumé, celui-ci est-il pertinent ?</v>
      </c>
      <c r="F36" s="100" t="s">
        <v>13</v>
      </c>
      <c r="G36" s="101"/>
      <c r="H36" s="99"/>
      <c r="I36" s="102"/>
      <c r="J36" s="103"/>
    </row>
    <row r="37" spans="1:10">
      <c r="A37" s="96" t="str">
        <f>Critères!$A36</f>
        <v>Tableau</v>
      </c>
      <c r="B37" s="98">
        <v>34</v>
      </c>
      <c r="C37" s="98" t="str">
        <f>Critères!B36</f>
        <v>4.3</v>
      </c>
      <c r="D37" s="98" t="str">
        <f>Critères!C36</f>
        <v>A</v>
      </c>
      <c r="E37" s="99" t="str">
        <f>Critères!D36</f>
        <v>Chaque tableau de données a-t-il un titre ?</v>
      </c>
      <c r="F37" s="100" t="s">
        <v>13</v>
      </c>
      <c r="G37" s="101"/>
      <c r="H37" s="99"/>
      <c r="I37" s="102"/>
      <c r="J37" s="103"/>
    </row>
    <row r="38" spans="1:10" ht="20">
      <c r="A38" s="96" t="str">
        <f>Critères!$A37</f>
        <v>Tableau</v>
      </c>
      <c r="B38" s="98">
        <v>35</v>
      </c>
      <c r="C38" s="98" t="str">
        <f>Critères!B37</f>
        <v>4.4</v>
      </c>
      <c r="D38" s="98" t="str">
        <f>Critères!C37</f>
        <v>A</v>
      </c>
      <c r="E38" s="99" t="str">
        <f>Critères!D37</f>
        <v>Pour chaque tableau de données ayant un titre, celui-ci est-il pertinent ?</v>
      </c>
      <c r="F38" s="100" t="s">
        <v>13</v>
      </c>
      <c r="G38" s="101"/>
      <c r="H38" s="99"/>
      <c r="I38" s="102"/>
      <c r="J38" s="103"/>
    </row>
    <row r="39" spans="1:10" ht="30">
      <c r="A39" s="96" t="str">
        <f>Critères!$A38</f>
        <v>Tableau</v>
      </c>
      <c r="B39" s="98">
        <v>36</v>
      </c>
      <c r="C39" s="98" t="str">
        <f>Critères!B38</f>
        <v>4.5</v>
      </c>
      <c r="D39" s="98" t="str">
        <f>Critères!C38</f>
        <v>A</v>
      </c>
      <c r="E39" s="99" t="str">
        <f>Critères!D38</f>
        <v>Pour chaque tableau de données, les entêtes de lignes et de colonnes sont-ils correctement reliés aux cellules de données ?</v>
      </c>
      <c r="F39" s="100" t="s">
        <v>13</v>
      </c>
      <c r="G39" s="101"/>
      <c r="H39" s="99"/>
      <c r="I39" s="102"/>
      <c r="J39" s="103"/>
    </row>
    <row r="40" spans="1:10" ht="30">
      <c r="A40" s="96" t="str">
        <f>Critères!$A39</f>
        <v>Composants intéractifs</v>
      </c>
      <c r="B40" s="98">
        <v>37</v>
      </c>
      <c r="C40" s="98" t="str">
        <f>Critères!B39</f>
        <v>5.1</v>
      </c>
      <c r="D40" s="98" t="str">
        <f>Critères!C39</f>
        <v>A</v>
      </c>
      <c r="E40" s="99" t="str">
        <f>Critères!D39</f>
        <v>Chaque composant d’interface est-il, si nécessaire, compatible avec les technologies d’assistance (hors cas particuliers) ?</v>
      </c>
      <c r="F40" s="100" t="s">
        <v>13</v>
      </c>
      <c r="G40" s="101"/>
      <c r="H40" s="99"/>
      <c r="I40" s="102"/>
      <c r="J40" s="103"/>
    </row>
    <row r="41" spans="1:10" ht="56.25" customHeight="1">
      <c r="A41" s="96" t="str">
        <f>Critères!$A40</f>
        <v>Composants intéractifs</v>
      </c>
      <c r="B41" s="98">
        <v>38</v>
      </c>
      <c r="C41" s="98" t="str">
        <f>Critères!B40</f>
        <v>5.2</v>
      </c>
      <c r="D41" s="98" t="str">
        <f>Critères!C40</f>
        <v>A</v>
      </c>
      <c r="E41" s="99" t="str">
        <f>Critères!D40</f>
        <v>Chaque composant d’interface est-il contrôlable par le clavier et tout dispositif de pointage (hors cas particuliers) ?</v>
      </c>
      <c r="F41" s="100" t="s">
        <v>13</v>
      </c>
      <c r="G41" s="101"/>
      <c r="H41" s="99"/>
      <c r="I41" s="102"/>
      <c r="J41" s="103"/>
    </row>
    <row r="42" spans="1:10" ht="20">
      <c r="A42" s="96" t="str">
        <f>Critères!$A41</f>
        <v>Composants intéractifs</v>
      </c>
      <c r="B42" s="98">
        <v>39</v>
      </c>
      <c r="C42" s="98" t="str">
        <f>Critères!B41</f>
        <v>5.3</v>
      </c>
      <c r="D42" s="98" t="str">
        <f>Critères!C41</f>
        <v>A</v>
      </c>
      <c r="E42" s="99" t="str">
        <f>Critères!D41</f>
        <v>Chaque changement de contexte respecte-t-il une de ces conditions ?</v>
      </c>
      <c r="F42" s="100" t="s">
        <v>13</v>
      </c>
      <c r="G42" s="101"/>
      <c r="H42" s="99"/>
      <c r="I42" s="102"/>
      <c r="J42" s="103"/>
    </row>
    <row r="43" spans="1:10" ht="20">
      <c r="A43" s="96" t="str">
        <f>Critères!$A42</f>
        <v>Composants intéractifs</v>
      </c>
      <c r="B43" s="98">
        <v>40</v>
      </c>
      <c r="C43" s="98" t="str">
        <f>Critères!B42</f>
        <v>5.4</v>
      </c>
      <c r="D43" s="98" t="str">
        <f>Critères!C42</f>
        <v>AA</v>
      </c>
      <c r="E43" s="99" t="str">
        <f>Critères!D42</f>
        <v>Dans chaque écran, les messages de statut sont-ils correctement restitués par les technologies d’assistance ?</v>
      </c>
      <c r="F43" s="100" t="s">
        <v>13</v>
      </c>
      <c r="G43" s="101"/>
      <c r="H43" s="99"/>
      <c r="I43" s="104"/>
      <c r="J43" s="103"/>
    </row>
    <row r="44" spans="1:10" ht="20">
      <c r="A44" s="96" t="str">
        <f>Critères!$A43</f>
        <v>Composants intéractifs</v>
      </c>
      <c r="B44" s="98">
        <v>41</v>
      </c>
      <c r="C44" s="98" t="str">
        <f>Critères!B43</f>
        <v>5.5</v>
      </c>
      <c r="D44" s="98" t="str">
        <f>Critères!C43</f>
        <v>A</v>
      </c>
      <c r="E44" s="99" t="str">
        <f>Critères!D43</f>
        <v>Chaque état d’un contrôle à bascule présenté à l’utilisateur est-il perceptible ?</v>
      </c>
      <c r="F44" s="100" t="s">
        <v>13</v>
      </c>
      <c r="G44" s="101"/>
      <c r="H44" s="99"/>
      <c r="I44" s="102"/>
      <c r="J44" s="103"/>
    </row>
    <row r="45" spans="1:10" ht="30">
      <c r="A45" s="96" t="str">
        <f>Critères!$A44</f>
        <v>Eléments obligatoires</v>
      </c>
      <c r="B45" s="98">
        <v>42</v>
      </c>
      <c r="C45" s="98" t="str">
        <f>Critères!B44</f>
        <v>6.1</v>
      </c>
      <c r="D45" s="98" t="str">
        <f>Critères!C44</f>
        <v>A</v>
      </c>
      <c r="E45" s="99" t="str">
        <f>Critères!D44</f>
        <v>Dans chaque écran, les textes sont-ils restitués par les technologies d’assistance dans la langue principale de l’écran ?</v>
      </c>
      <c r="F45" s="100" t="s">
        <v>13</v>
      </c>
      <c r="G45" s="101"/>
      <c r="H45" s="99"/>
      <c r="I45" s="102"/>
      <c r="J45" s="103"/>
    </row>
    <row r="46" spans="1:10" ht="30">
      <c r="A46" s="96" t="str">
        <f>Critères!$A45</f>
        <v>Eléments obligatoires</v>
      </c>
      <c r="B46" s="98">
        <v>43</v>
      </c>
      <c r="C46" s="98" t="str">
        <f>Critères!B45</f>
        <v>6.2</v>
      </c>
      <c r="D46" s="98" t="str">
        <f>Critères!C45</f>
        <v>A</v>
      </c>
      <c r="E46" s="99" t="str">
        <f>Critères!D45</f>
        <v>Dans chaque écran, les éléments de l’interface ne doivent pas être utilisés uniquement à des fins de présentation. Cette règle est-elle respectée ?</v>
      </c>
      <c r="F46" s="100" t="s">
        <v>13</v>
      </c>
      <c r="G46" s="101"/>
      <c r="H46" s="99"/>
      <c r="I46" s="102"/>
      <c r="J46" s="103"/>
    </row>
    <row r="47" spans="1:10" ht="20">
      <c r="A47" s="96" t="str">
        <f>Critères!$A46</f>
        <v>Structuration</v>
      </c>
      <c r="B47" s="98">
        <v>44</v>
      </c>
      <c r="C47" s="98" t="str">
        <f>Critères!B46</f>
        <v>7.1</v>
      </c>
      <c r="D47" s="98" t="str">
        <f>Critères!C46</f>
        <v>A</v>
      </c>
      <c r="E47" s="99" t="str">
        <f>Critères!D46</f>
        <v>Dans chaque écran, l’information est-elle structurée par l’utilisation appropriée de titres ?</v>
      </c>
      <c r="F47" s="100" t="s">
        <v>13</v>
      </c>
      <c r="G47" s="101"/>
      <c r="H47" s="99"/>
      <c r="I47" s="102"/>
      <c r="J47" s="103"/>
    </row>
    <row r="48" spans="1:10" ht="20">
      <c r="A48" s="96" t="str">
        <f>Critères!$A47</f>
        <v>Structuration</v>
      </c>
      <c r="B48" s="98">
        <v>45</v>
      </c>
      <c r="C48" s="98" t="str">
        <f>Critères!B47</f>
        <v>7.2</v>
      </c>
      <c r="D48" s="98" t="str">
        <f>Critères!C47</f>
        <v>A</v>
      </c>
      <c r="E48" s="99" t="str">
        <f>Critères!D47</f>
        <v>Dans chaque écran, chaque liste est-elle correctement structurée ?</v>
      </c>
      <c r="F48" s="100" t="s">
        <v>13</v>
      </c>
      <c r="G48" s="101"/>
      <c r="H48" s="99"/>
      <c r="I48" s="102"/>
      <c r="J48" s="103"/>
    </row>
    <row r="49" spans="1:10" ht="55.4" customHeight="1">
      <c r="A49" s="96" t="str">
        <f>Critères!$A48</f>
        <v>Présentation</v>
      </c>
      <c r="B49" s="98">
        <v>46</v>
      </c>
      <c r="C49" s="98" t="str">
        <f>Critères!B48</f>
        <v>8.1</v>
      </c>
      <c r="D49" s="98" t="str">
        <f>Critères!C48</f>
        <v>A</v>
      </c>
      <c r="E49" s="99" t="str">
        <f>Critères!D48</f>
        <v>Dans chaque écran, le contenu visible porteur d’information est-il accessible aux technologies d’assistance ?</v>
      </c>
      <c r="F49" s="100" t="s">
        <v>13</v>
      </c>
      <c r="G49" s="101"/>
      <c r="H49" s="99"/>
      <c r="I49" s="102"/>
      <c r="J49" s="103"/>
    </row>
    <row r="50" spans="1:10" ht="55.4" customHeight="1">
      <c r="A50" s="96" t="str">
        <f>Critères!$A49</f>
        <v>Présentation</v>
      </c>
      <c r="B50" s="98">
        <v>47</v>
      </c>
      <c r="C50" s="98" t="str">
        <f>Critères!B49</f>
        <v>8.2</v>
      </c>
      <c r="D50" s="98" t="str">
        <f>Critères!C49</f>
        <v>AA</v>
      </c>
      <c r="E50" s="99" t="str">
        <f>Critères!D49</f>
        <v>Dans chaque écran, l’utilisateur peut-il augmenter la taille des caractères de 200% au moins (hors cas particuliers) ?</v>
      </c>
      <c r="F50" s="100" t="s">
        <v>13</v>
      </c>
      <c r="G50" s="101"/>
      <c r="H50" s="99"/>
      <c r="I50" s="102"/>
      <c r="J50" s="103"/>
    </row>
    <row r="51" spans="1:10" ht="55.4" customHeight="1">
      <c r="A51" s="96" t="str">
        <f>Critères!$A50</f>
        <v>Présentation</v>
      </c>
      <c r="B51" s="98">
        <v>48</v>
      </c>
      <c r="C51" s="98" t="str">
        <f>Critères!B50</f>
        <v>8.3</v>
      </c>
      <c r="D51" s="98" t="str">
        <f>Critères!C50</f>
        <v>A</v>
      </c>
      <c r="E51" s="99" t="str">
        <f>Critères!D50</f>
        <v>Dans chaque écran, chaque composant en environnement de texte dont la nature n’est pas évidente a-t-il un rapport de contraste supérieur ou égal à 3:1 par rapport au texte environnant ?</v>
      </c>
      <c r="F51" s="100" t="s">
        <v>13</v>
      </c>
      <c r="G51" s="101"/>
      <c r="H51" s="99"/>
      <c r="I51" s="102"/>
      <c r="J51" s="103"/>
    </row>
    <row r="52" spans="1:10" ht="40">
      <c r="A52" s="96" t="str">
        <f>Critères!$A51</f>
        <v>Présentation</v>
      </c>
      <c r="B52" s="98">
        <v>49</v>
      </c>
      <c r="C52" s="98" t="str">
        <f>Critères!B51</f>
        <v>8.4</v>
      </c>
      <c r="D52" s="98" t="str">
        <f>Critères!C51</f>
        <v>A</v>
      </c>
      <c r="E52" s="99" t="str">
        <f>Critères!D51</f>
        <v>Dans chaque écran, pour chaque composant en environnement de texte dont la nature n’est pas évidente, une indication autre que la couleur permet-elle de signaler la prise de focus et le survol à la souris ?</v>
      </c>
      <c r="F52" s="100" t="s">
        <v>13</v>
      </c>
      <c r="G52" s="101"/>
      <c r="H52" s="99"/>
      <c r="I52" s="102"/>
      <c r="J52" s="103"/>
    </row>
    <row r="53" spans="1:10" ht="55.4" customHeight="1">
      <c r="A53" s="96" t="str">
        <f>Critères!$A52</f>
        <v>Présentation</v>
      </c>
      <c r="B53" s="98">
        <v>50</v>
      </c>
      <c r="C53" s="98" t="str">
        <f>Critères!B52</f>
        <v>8.5</v>
      </c>
      <c r="D53" s="98" t="str">
        <f>Critères!C52</f>
        <v>A</v>
      </c>
      <c r="E53" s="99" t="str">
        <f>Critères!D52</f>
        <v>Dans chaque écran, pour chaque élément recevant le focus, la prise de focus est-elle visible ?</v>
      </c>
      <c r="F53" s="100" t="s">
        <v>13</v>
      </c>
      <c r="G53" s="101"/>
      <c r="H53" s="99"/>
      <c r="I53" s="102"/>
      <c r="J53" s="103"/>
    </row>
    <row r="54" spans="1:10" ht="55.4" customHeight="1">
      <c r="A54" s="96" t="str">
        <f>Critères!$A53</f>
        <v>Présentation</v>
      </c>
      <c r="B54" s="98">
        <v>51</v>
      </c>
      <c r="C54" s="98" t="str">
        <f>Critères!B53</f>
        <v>8.6</v>
      </c>
      <c r="D54" s="98" t="str">
        <f>Critères!C53</f>
        <v>A</v>
      </c>
      <c r="E54" s="99" t="str">
        <f>Critères!D53</f>
        <v>Dans chaque écran, l’information ne doit pas être donnée uniquement par la forme, taille ou position. Cette règle est-elle respectée ?</v>
      </c>
      <c r="F54" s="100" t="s">
        <v>13</v>
      </c>
      <c r="G54" s="101"/>
      <c r="H54" s="99"/>
      <c r="I54" s="102"/>
      <c r="J54" s="103"/>
    </row>
    <row r="55" spans="1:10" ht="55.4" customHeight="1">
      <c r="A55" s="96" t="str">
        <f>Critères!$A54</f>
        <v>Présentation</v>
      </c>
      <c r="B55" s="98">
        <v>52</v>
      </c>
      <c r="C55" s="98" t="str">
        <f>Critères!B54</f>
        <v>8.7</v>
      </c>
      <c r="D55" s="98" t="str">
        <f>Critères!C54</f>
        <v>AA</v>
      </c>
      <c r="E55" s="99" t="str">
        <f>Critères!D54</f>
        <v>Dans chaque écran, les contenus additionnels apparaissant à la prise de focus ou au survol d’un composant d’interface sont-ils contrôlables par l’utilisateur (hors cas particuliers) ?</v>
      </c>
      <c r="F55" s="100" t="s">
        <v>13</v>
      </c>
      <c r="G55" s="101"/>
      <c r="H55" s="99"/>
      <c r="I55" s="102"/>
      <c r="J55" s="103"/>
    </row>
    <row r="56" spans="1:10" ht="55.4" customHeight="1">
      <c r="A56" s="96" t="str">
        <f>Critères!$A55</f>
        <v>Formulaires</v>
      </c>
      <c r="B56" s="98">
        <v>53</v>
      </c>
      <c r="C56" s="98" t="str">
        <f>Critères!B55</f>
        <v>9.1</v>
      </c>
      <c r="D56" s="98" t="str">
        <f>Critères!C55</f>
        <v>A</v>
      </c>
      <c r="E56" s="99" t="str">
        <f>Critères!D55</f>
        <v>Chaque champ de formulaire a-t-il une étiquette visible ?</v>
      </c>
      <c r="F56" s="100" t="s">
        <v>13</v>
      </c>
      <c r="G56" s="101"/>
      <c r="H56" s="99"/>
      <c r="I56" s="102"/>
      <c r="J56" s="103"/>
    </row>
    <row r="57" spans="1:10" ht="55.4" customHeight="1">
      <c r="A57" s="96" t="str">
        <f>Critères!$A56</f>
        <v>Formulaires</v>
      </c>
      <c r="B57" s="98">
        <v>54</v>
      </c>
      <c r="C57" s="98" t="str">
        <f>Critères!B56</f>
        <v>9.2</v>
      </c>
      <c r="D57" s="98" t="str">
        <f>Critères!C56</f>
        <v>A</v>
      </c>
      <c r="E57" s="99" t="str">
        <f>Critères!D56</f>
        <v>Chaque champ de formulaire a-t-il une étiquette accessible aux technologies d’assistance ?</v>
      </c>
      <c r="F57" s="100" t="s">
        <v>13</v>
      </c>
      <c r="G57" s="101"/>
      <c r="H57" s="99"/>
      <c r="I57" s="102"/>
      <c r="J57" s="103"/>
    </row>
    <row r="58" spans="1:10" ht="20">
      <c r="A58" s="96" t="str">
        <f>Critères!$A57</f>
        <v>Formulaires</v>
      </c>
      <c r="B58" s="98">
        <v>55</v>
      </c>
      <c r="C58" s="98" t="str">
        <f>Critères!B57</f>
        <v>9.3</v>
      </c>
      <c r="D58" s="98" t="str">
        <f>Critères!C57</f>
        <v>A</v>
      </c>
      <c r="E58" s="99" t="str">
        <f>Critères!D57</f>
        <v>Chaque étiquette associée à un champ de formulaire est-elle pertinente ?</v>
      </c>
      <c r="F58" s="100" t="s">
        <v>13</v>
      </c>
      <c r="G58" s="101"/>
      <c r="H58" s="99"/>
      <c r="I58" s="102"/>
      <c r="J58" s="103"/>
    </row>
    <row r="59" spans="1:10" ht="20">
      <c r="A59" s="96" t="str">
        <f>Critères!$A58</f>
        <v>Formulaires</v>
      </c>
      <c r="B59" s="98">
        <v>56</v>
      </c>
      <c r="C59" s="98" t="str">
        <f>Critères!B58</f>
        <v>9.4</v>
      </c>
      <c r="D59" s="98" t="str">
        <f>Critères!C58</f>
        <v>A</v>
      </c>
      <c r="E59" s="99" t="str">
        <f>Critères!D58</f>
        <v>Chaque étiquette de champ et son champ associé sont-ils accolés ?</v>
      </c>
      <c r="F59" s="100" t="s">
        <v>13</v>
      </c>
      <c r="G59" s="101"/>
      <c r="H59" s="99"/>
      <c r="I59" s="102"/>
      <c r="J59" s="103"/>
    </row>
    <row r="60" spans="1:10" ht="55.4" customHeight="1">
      <c r="A60" s="96" t="str">
        <f>Critères!$A59</f>
        <v>Formulaires</v>
      </c>
      <c r="B60" s="98">
        <v>57</v>
      </c>
      <c r="C60" s="98" t="str">
        <f>Critères!B59</f>
        <v>9.5</v>
      </c>
      <c r="D60" s="98" t="str">
        <f>Critères!C59</f>
        <v>A</v>
      </c>
      <c r="E60" s="99" t="str">
        <f>Critères!D59</f>
        <v>Dans chaque formulaire, l’intitulé de chaque bouton est-il pertinent ?</v>
      </c>
      <c r="F60" s="100" t="s">
        <v>13</v>
      </c>
      <c r="G60" s="101"/>
      <c r="H60" s="99"/>
      <c r="I60" s="102"/>
      <c r="J60" s="103"/>
    </row>
    <row r="61" spans="1:10" ht="55.4" customHeight="1">
      <c r="A61" s="96" t="str">
        <f>Critères!$A60</f>
        <v>Formulaires</v>
      </c>
      <c r="B61" s="98">
        <v>58</v>
      </c>
      <c r="C61" s="98" t="str">
        <f>Critères!B60</f>
        <v>9.6</v>
      </c>
      <c r="D61" s="98" t="str">
        <f>Critères!C60</f>
        <v>A</v>
      </c>
      <c r="E61" s="99" t="str">
        <f>Critères!D60</f>
        <v>Dans chaque formulaire, les champs de même nature sont-ils identifiés, si nécessaire ?</v>
      </c>
      <c r="F61" s="100" t="s">
        <v>13</v>
      </c>
      <c r="G61" s="101"/>
      <c r="H61" s="99"/>
      <c r="I61" s="102"/>
      <c r="J61" s="103"/>
    </row>
    <row r="62" spans="1:10" ht="20">
      <c r="A62" s="96" t="str">
        <f>Critères!$A61</f>
        <v>Formulaires</v>
      </c>
      <c r="B62" s="98">
        <v>59</v>
      </c>
      <c r="C62" s="98" t="str">
        <f>Critères!B61</f>
        <v>9.7</v>
      </c>
      <c r="D62" s="98" t="str">
        <f>Critères!C61</f>
        <v>A</v>
      </c>
      <c r="E62" s="99" t="str">
        <f>Critères!D61</f>
        <v>Les champs de formulaire obligatoires sont-ils correctement identifiés (hors cas particuliers) ?</v>
      </c>
      <c r="F62" s="100" t="s">
        <v>13</v>
      </c>
      <c r="G62" s="101"/>
      <c r="H62" s="99"/>
      <c r="I62" s="102"/>
      <c r="J62" s="103"/>
    </row>
    <row r="63" spans="1:10" ht="30">
      <c r="A63" s="96" t="str">
        <f>Critères!$A62</f>
        <v>Formulaires</v>
      </c>
      <c r="B63" s="98">
        <v>60</v>
      </c>
      <c r="C63" s="98" t="str">
        <f>Critères!B62</f>
        <v>9.8</v>
      </c>
      <c r="D63" s="98" t="str">
        <f>Critères!C62</f>
        <v>A</v>
      </c>
      <c r="E63" s="99" t="str">
        <f>Critères!D62</f>
        <v>Pour chaque champ de formulaire qui attend un type de données et/ou un format spécifique, l’information correspondante est-elle disponible ?</v>
      </c>
      <c r="F63" s="100" t="s">
        <v>13</v>
      </c>
      <c r="G63" s="101"/>
      <c r="H63" s="99"/>
      <c r="I63" s="102"/>
      <c r="J63" s="103"/>
    </row>
    <row r="64" spans="1:10" ht="20">
      <c r="A64" s="96" t="str">
        <f>Critères!$A63</f>
        <v>Formulaires</v>
      </c>
      <c r="B64" s="98">
        <v>61</v>
      </c>
      <c r="C64" s="98" t="str">
        <f>Critères!B63</f>
        <v>9.9</v>
      </c>
      <c r="D64" s="98" t="str">
        <f>Critères!C63</f>
        <v>A</v>
      </c>
      <c r="E64" s="99" t="str">
        <f>Critères!D63</f>
        <v>Dans chaque formulaire, les erreurs de saisie sont-elles accessibles ?</v>
      </c>
      <c r="F64" s="100" t="s">
        <v>13</v>
      </c>
      <c r="G64" s="101"/>
      <c r="H64" s="99"/>
      <c r="I64" s="102"/>
      <c r="J64" s="103"/>
    </row>
    <row r="65" spans="1:10" ht="30">
      <c r="A65" s="96" t="str">
        <f>Critères!$A64</f>
        <v>Formulaires</v>
      </c>
      <c r="B65" s="98">
        <v>62</v>
      </c>
      <c r="C65" s="98" t="str">
        <f>Critères!B64</f>
        <v>9.10</v>
      </c>
      <c r="D65" s="98" t="str">
        <f>Critères!C64</f>
        <v>AA</v>
      </c>
      <c r="E65" s="99" t="str">
        <f>Critères!D64</f>
        <v>Dans chaque formulaire, le contrôle de saisie est-il accompagné, si nécessaire, de suggestions des types, formats de données ou valeurs attendus ?</v>
      </c>
      <c r="F65" s="100" t="s">
        <v>13</v>
      </c>
      <c r="G65" s="101"/>
      <c r="H65" s="99"/>
      <c r="I65" s="102"/>
      <c r="J65" s="103"/>
    </row>
    <row r="66" spans="1:10" ht="55.4" customHeight="1">
      <c r="A66" s="96" t="str">
        <f>Critères!$A65</f>
        <v>Formulaires</v>
      </c>
      <c r="B66" s="98">
        <v>63</v>
      </c>
      <c r="C66" s="98" t="str">
        <f>Critères!B65</f>
        <v>9.11</v>
      </c>
      <c r="D66" s="98" t="str">
        <f>Critères!C65</f>
        <v>AA</v>
      </c>
      <c r="E66" s="99" t="str">
        <f>Critères!D65</f>
        <v>Pour chaque formulaire qui modifie ou supprime des données, ou qui transmet des réponses à un test ou à un examen, ou dont la validation a des conséquences financières ou juridiques, les données saisies peuvent-elles être modifiées, mises à jour ou récupérées par l’utilisateur ?</v>
      </c>
      <c r="F66" s="100" t="s">
        <v>13</v>
      </c>
      <c r="G66" s="101"/>
      <c r="H66" s="99"/>
      <c r="I66" s="102"/>
      <c r="J66" s="103"/>
    </row>
    <row r="67" spans="1:10" ht="55.4" customHeight="1">
      <c r="A67" s="96" t="str">
        <f>Critères!$A66</f>
        <v>Formulaires</v>
      </c>
      <c r="B67" s="98">
        <v>64</v>
      </c>
      <c r="C67" s="98" t="str">
        <f>Critères!B66</f>
        <v>9.12</v>
      </c>
      <c r="D67" s="98" t="str">
        <f>Critères!C66</f>
        <v>AA</v>
      </c>
      <c r="E67" s="99" t="str">
        <f>Critères!D66</f>
        <v>Pour chaque champ qui attend une donnée personnelle de l’utilisateur, la saisie est-elle facilitée ?</v>
      </c>
      <c r="F67" s="100" t="s">
        <v>13</v>
      </c>
      <c r="G67" s="101"/>
      <c r="H67" s="99"/>
      <c r="I67" s="102"/>
      <c r="J67" s="103"/>
    </row>
    <row r="68" spans="1:10" ht="55.4" customHeight="1">
      <c r="A68" s="96" t="str">
        <f>Critères!$A67</f>
        <v>Navigation</v>
      </c>
      <c r="B68" s="98">
        <v>65</v>
      </c>
      <c r="C68" s="98" t="str">
        <f>Critères!B67</f>
        <v>10.1</v>
      </c>
      <c r="D68" s="98" t="str">
        <f>Critères!C67</f>
        <v>A</v>
      </c>
      <c r="E68" s="99" t="str">
        <f>Critères!D67</f>
        <v>Dans chaque écran, l’ordre de tabulation au clavier est-il cohérent ?</v>
      </c>
      <c r="F68" s="100" t="s">
        <v>13</v>
      </c>
      <c r="G68" s="101"/>
      <c r="H68" s="99"/>
      <c r="I68" s="102"/>
      <c r="J68" s="103"/>
    </row>
    <row r="69" spans="1:10" ht="20">
      <c r="A69" s="96" t="str">
        <f>Critères!$A68</f>
        <v>Navigation</v>
      </c>
      <c r="B69" s="98">
        <v>66</v>
      </c>
      <c r="C69" s="98" t="str">
        <f>Critères!B68</f>
        <v>10.2</v>
      </c>
      <c r="D69" s="98" t="str">
        <f>Critères!C68</f>
        <v>A</v>
      </c>
      <c r="E69" s="99" t="str">
        <f>Critères!D68</f>
        <v>Dans chaque écran, l’ordre de restitution par les technologies d’assistance est-il cohérent ?</v>
      </c>
      <c r="F69" s="100" t="s">
        <v>13</v>
      </c>
      <c r="G69" s="101"/>
      <c r="H69" s="99"/>
      <c r="I69" s="102"/>
      <c r="J69" s="103"/>
    </row>
    <row r="70" spans="1:10" ht="76.5" customHeight="1">
      <c r="A70" s="96" t="str">
        <f>Critères!$A69</f>
        <v>Navigation</v>
      </c>
      <c r="B70" s="98">
        <v>67</v>
      </c>
      <c r="C70" s="98" t="str">
        <f>Critères!B69</f>
        <v>10.3</v>
      </c>
      <c r="D70" s="98" t="str">
        <f>Critères!C69</f>
        <v>A</v>
      </c>
      <c r="E70" s="99" t="str">
        <f>Critères!D69</f>
        <v>Dans chaque écran, la navigation ne doit pas contenir de piège au clavier. Cette règle est-elle respectée ?</v>
      </c>
      <c r="F70" s="100" t="s">
        <v>13</v>
      </c>
      <c r="G70" s="101"/>
      <c r="H70" s="99"/>
      <c r="I70" s="102"/>
      <c r="J70" s="103"/>
    </row>
    <row r="71" spans="1:10" ht="40">
      <c r="A71" s="96" t="str">
        <f>Critères!$A70</f>
        <v>Navigation</v>
      </c>
      <c r="B71" s="98">
        <v>68</v>
      </c>
      <c r="C71" s="98" t="str">
        <f>Critères!B70</f>
        <v>10.4</v>
      </c>
      <c r="D71" s="98" t="str">
        <f>Critères!C70</f>
        <v>A</v>
      </c>
      <c r="E71" s="99" t="str">
        <f>Critères!D70</f>
        <v>Dans chaque écran, les raccourcis clavier n’utilisant qu’une seule touche (lettre minuscule ou majuscule, ponctuation, chiffre ou symbole) sont-ils contrôlables par l’utilisateur ?</v>
      </c>
      <c r="F71" s="100" t="s">
        <v>13</v>
      </c>
      <c r="G71" s="101"/>
      <c r="H71" s="99"/>
      <c r="I71" s="102"/>
      <c r="J71" s="103"/>
    </row>
    <row r="72" spans="1:10" ht="30">
      <c r="A72" s="96" t="str">
        <f>Critères!$A71</f>
        <v>Consultation</v>
      </c>
      <c r="B72" s="98">
        <v>69</v>
      </c>
      <c r="C72" s="98" t="str">
        <f>Critères!B71</f>
        <v>11.1</v>
      </c>
      <c r="D72" s="98" t="str">
        <f>Critères!C71</f>
        <v>A</v>
      </c>
      <c r="E72" s="99" t="str">
        <f>Critères!D71</f>
        <v>Pour chaque écran, l’utilisateur a-t-il le contrôle de chaque limite de temps modifiant le contenu (hors cas particuliers) ?</v>
      </c>
      <c r="F72" s="100" t="s">
        <v>13</v>
      </c>
      <c r="G72" s="101"/>
      <c r="H72" s="99"/>
      <c r="I72" s="102"/>
      <c r="J72" s="103"/>
    </row>
    <row r="73" spans="1:10" ht="55.4" customHeight="1">
      <c r="A73" s="96" t="str">
        <f>Critères!$A72</f>
        <v>Consultation</v>
      </c>
      <c r="B73" s="98">
        <v>70</v>
      </c>
      <c r="C73" s="98" t="str">
        <f>Critères!B72</f>
        <v>11.2</v>
      </c>
      <c r="D73" s="98" t="str">
        <f>Critères!C72</f>
        <v>A</v>
      </c>
      <c r="E73" s="99" t="str">
        <f>Critères!D72</f>
        <v>Pour chaque écran, chaque procédé limitant le temps d’une session peut-il être arrêté ou supprimé (hors cas particuliers) ?</v>
      </c>
      <c r="F73" s="100" t="s">
        <v>13</v>
      </c>
      <c r="G73" s="101"/>
      <c r="H73" s="99"/>
      <c r="I73" s="102"/>
      <c r="J73" s="103"/>
    </row>
    <row r="74" spans="1:10" ht="55.4" customHeight="1">
      <c r="A74" s="96" t="str">
        <f>Critères!$A73</f>
        <v>Consultation</v>
      </c>
      <c r="B74" s="98">
        <v>71</v>
      </c>
      <c r="C74" s="98" t="str">
        <f>Critères!B73</f>
        <v>11.3</v>
      </c>
      <c r="D74" s="98" t="str">
        <f>Critères!C73</f>
        <v>A</v>
      </c>
      <c r="E74" s="99" t="str">
        <f>Critères!D73</f>
        <v>Dans chaque écran, chaque document bureautique en téléchargement possède-t-il, si nécessaire, une version accessible (hors cas particuliers) ?</v>
      </c>
      <c r="F74" s="100" t="s">
        <v>13</v>
      </c>
      <c r="G74" s="101"/>
      <c r="H74" s="99"/>
      <c r="I74" s="102"/>
      <c r="J74" s="103"/>
    </row>
    <row r="75" spans="1:10" ht="55.4" customHeight="1">
      <c r="A75" s="96" t="str">
        <f>Critères!$A74</f>
        <v>Consultation</v>
      </c>
      <c r="B75" s="98">
        <v>72</v>
      </c>
      <c r="C75" s="98" t="str">
        <f>Critères!B74</f>
        <v>11.4</v>
      </c>
      <c r="D75" s="98" t="str">
        <f>Critères!C74</f>
        <v>A</v>
      </c>
      <c r="E75" s="99" t="str">
        <f>Critères!D74</f>
        <v>Pour chaque document bureautique ayant une version accessible, cette version offre-t-elle la même information (hors cas particuliers) ?</v>
      </c>
      <c r="F75" s="100" t="s">
        <v>13</v>
      </c>
      <c r="G75" s="101"/>
      <c r="H75" s="99"/>
      <c r="I75" s="102"/>
      <c r="J75" s="103"/>
    </row>
    <row r="76" spans="1:10" ht="55.4" customHeight="1">
      <c r="A76" s="96" t="str">
        <f>Critères!$A75</f>
        <v>Consultation</v>
      </c>
      <c r="B76" s="98">
        <v>73</v>
      </c>
      <c r="C76" s="98" t="str">
        <f>Critères!B75</f>
        <v>11.5</v>
      </c>
      <c r="D76" s="98" t="str">
        <f>Critères!C75</f>
        <v>A</v>
      </c>
      <c r="E76" s="99" t="str">
        <f>Critères!D75</f>
        <v>Dans chaque écran, chaque contenu cryptique (art ASCII, émoticon, syntaxe cryptique) a-t-il une alternative ?</v>
      </c>
      <c r="F76" s="100" t="s">
        <v>13</v>
      </c>
      <c r="G76" s="101"/>
      <c r="H76" s="99"/>
      <c r="I76" s="102"/>
      <c r="J76" s="103"/>
    </row>
    <row r="77" spans="1:10" ht="30">
      <c r="A77" s="96" t="str">
        <f>Critères!$A76</f>
        <v>Consultation</v>
      </c>
      <c r="B77" s="98">
        <v>74</v>
      </c>
      <c r="C77" s="98" t="str">
        <f>Critères!B76</f>
        <v>11.6</v>
      </c>
      <c r="D77" s="98" t="str">
        <f>Critères!C76</f>
        <v>A</v>
      </c>
      <c r="E77" s="99" t="str">
        <f>Critères!D76</f>
        <v>Dans chaque écran, pour chaque contenu cryptique (art ASCII, émoticône, syntaxe cryptique) ayant une alternative, cette alternative est-elle pertinente ?</v>
      </c>
      <c r="F77" s="100" t="s">
        <v>13</v>
      </c>
      <c r="G77" s="101"/>
      <c r="H77" s="99"/>
      <c r="I77" s="102"/>
      <c r="J77" s="103"/>
    </row>
    <row r="78" spans="1:10" ht="30">
      <c r="A78" s="96" t="str">
        <f>Critères!$A77</f>
        <v>Consultation</v>
      </c>
      <c r="B78" s="98">
        <v>75</v>
      </c>
      <c r="C78" s="98" t="str">
        <f>Critères!B77</f>
        <v>11.7</v>
      </c>
      <c r="D78" s="98" t="str">
        <f>Critères!C77</f>
        <v>A</v>
      </c>
      <c r="E78" s="99" t="str">
        <f>Critères!D77</f>
        <v>Dans chaque écran, les changements brusques de luminosité ou les effets de flash sont-ils correctement utilisés ?</v>
      </c>
      <c r="F78" s="100" t="s">
        <v>13</v>
      </c>
      <c r="G78" s="101"/>
      <c r="H78" s="99"/>
      <c r="I78" s="102"/>
      <c r="J78" s="103"/>
    </row>
    <row r="79" spans="1:10" ht="55.4" customHeight="1">
      <c r="A79" s="96" t="str">
        <f>Critères!$A78</f>
        <v>Consultation</v>
      </c>
      <c r="B79" s="98">
        <v>76</v>
      </c>
      <c r="C79" s="98" t="str">
        <f>Critères!B78</f>
        <v>11.8</v>
      </c>
      <c r="D79" s="98" t="str">
        <f>Critères!C78</f>
        <v>A</v>
      </c>
      <c r="E79" s="99" t="str">
        <f>Critères!D78</f>
        <v>Dans chaque écran, chaque contenu en mouvement ou clignotant est-il contrôlable par l’utilisateur ?</v>
      </c>
      <c r="F79" s="100" t="s">
        <v>13</v>
      </c>
      <c r="G79" s="101"/>
      <c r="H79" s="99"/>
      <c r="I79" s="102"/>
      <c r="J79" s="103"/>
    </row>
    <row r="80" spans="1:10" ht="55.4" customHeight="1">
      <c r="A80" s="96" t="str">
        <f>Critères!$A79</f>
        <v>Consultation</v>
      </c>
      <c r="B80" s="98">
        <v>77</v>
      </c>
      <c r="C80" s="98" t="str">
        <f>Critères!B79</f>
        <v>11.9</v>
      </c>
      <c r="D80" s="98" t="str">
        <f>Critères!C79</f>
        <v>AA</v>
      </c>
      <c r="E80" s="99" t="str">
        <f>Critères!D79</f>
        <v>Dans chaque écran, le contenu proposé est-il consultable quelle que soit l’orientation de l’écran (portrait ou paysage) (hors cas particuliers) ?</v>
      </c>
      <c r="F80" s="100" t="s">
        <v>13</v>
      </c>
      <c r="G80" s="101"/>
      <c r="H80" s="99"/>
      <c r="I80" s="102"/>
      <c r="J80" s="103"/>
    </row>
    <row r="81" spans="1:10" ht="55.4" customHeight="1">
      <c r="A81" s="96" t="str">
        <f>Critères!$A80</f>
        <v>Consultation</v>
      </c>
      <c r="B81" s="98">
        <v>78</v>
      </c>
      <c r="C81" s="98" t="str">
        <f>Critères!B80</f>
        <v>11.10</v>
      </c>
      <c r="D81" s="98" t="str">
        <f>Critères!C80</f>
        <v>A</v>
      </c>
      <c r="E81" s="99" t="str">
        <f>Critères!D80</f>
        <v>Dans chaque écran, les fonctionnalités activables au moyen d’un geste complexe sont-elles activables au moyen d’un geste simple (hors cas particuliers) ?</v>
      </c>
      <c r="F81" s="100" t="s">
        <v>13</v>
      </c>
      <c r="G81" s="101"/>
      <c r="H81" s="99"/>
      <c r="I81" s="102"/>
      <c r="J81" s="103"/>
    </row>
    <row r="82" spans="1:10" ht="55.4" customHeight="1">
      <c r="A82" s="96" t="str">
        <f>Critères!$A81</f>
        <v>Consultation</v>
      </c>
      <c r="B82" s="98">
        <v>79</v>
      </c>
      <c r="C82" s="98" t="str">
        <f>Critères!B81</f>
        <v>11.11</v>
      </c>
      <c r="D82" s="98" t="str">
        <f>Critères!C81</f>
        <v>A</v>
      </c>
      <c r="E82" s="99" t="str">
        <f>Critères!D81</f>
        <v>Dans chaque écran, les fonctionnalités activables par la réalisation d’actions simultanées sont-elles activables au moyen d’une action unique. Cette règle est-elle respectée (hors cas particuliers) ?</v>
      </c>
      <c r="F82" s="100" t="s">
        <v>13</v>
      </c>
      <c r="G82" s="101"/>
      <c r="H82" s="99"/>
      <c r="I82" s="102"/>
      <c r="J82" s="103"/>
    </row>
    <row r="83" spans="1:10" ht="55.4" customHeight="1">
      <c r="A83" s="96" t="str">
        <f>Critères!$A82</f>
        <v>Consultation</v>
      </c>
      <c r="B83" s="98">
        <v>80</v>
      </c>
      <c r="C83" s="98" t="str">
        <f>Critères!B82</f>
        <v>11.12</v>
      </c>
      <c r="D83" s="98" t="str">
        <f>Critères!C82</f>
        <v>A</v>
      </c>
      <c r="E83" s="99" t="str">
        <f>Critères!D82</f>
        <v>Dans chaque écran, les actions déclenchées au moyen d’un dispositif de pointage sur un point unique de l’écran peuvent-elles faire l’objet d’une annulation (hors cas particuliers) ?</v>
      </c>
      <c r="F83" s="100" t="s">
        <v>13</v>
      </c>
      <c r="G83" s="101"/>
      <c r="H83" s="99"/>
      <c r="I83" s="102"/>
      <c r="J83" s="103"/>
    </row>
    <row r="84" spans="1:10" ht="55.4" customHeight="1">
      <c r="A84" s="96" t="str">
        <f>Critères!$A83</f>
        <v>Consultation</v>
      </c>
      <c r="B84" s="98">
        <v>81</v>
      </c>
      <c r="C84" s="98" t="str">
        <f>Critères!B83</f>
        <v>11.13</v>
      </c>
      <c r="D84" s="98" t="str">
        <f>Critères!C83</f>
        <v>A</v>
      </c>
      <c r="E84" s="99" t="str">
        <f>Critères!D83</f>
        <v>Dans chaque écran, les fonctionnalités qui impliquent un mouvement de l’appareil ou vers l’appareil peuvent-elles être satisfaites de manière alternative (hors cas particuliers) ?</v>
      </c>
      <c r="F84" s="100" t="s">
        <v>13</v>
      </c>
      <c r="G84" s="101"/>
      <c r="H84" s="99"/>
      <c r="I84" s="102"/>
      <c r="J84" s="103"/>
    </row>
    <row r="85" spans="1:10" ht="55.4" customHeight="1">
      <c r="A85" s="96" t="str">
        <f>Critères!$A84</f>
        <v>Consultation</v>
      </c>
      <c r="B85" s="98">
        <v>82</v>
      </c>
      <c r="C85" s="98" t="str">
        <f>Critères!B84</f>
        <v>11.14</v>
      </c>
      <c r="D85" s="98" t="str">
        <f>Critères!C84</f>
        <v>AA</v>
      </c>
      <c r="E85" s="99" t="str">
        <f>Critères!D84</f>
        <v>Pour chaque fonctionnalité de conversion d’un document, les informations relatives à l’accessibilité disponibles dans le document source sont-elles conservées dans le document de destination (hors cas particuliers) ?</v>
      </c>
      <c r="F85" s="100" t="s">
        <v>13</v>
      </c>
      <c r="G85" s="101"/>
      <c r="H85" s="99"/>
      <c r="I85" s="102"/>
      <c r="J85" s="103"/>
    </row>
    <row r="86" spans="1:10" ht="55.4" customHeight="1">
      <c r="A86" s="96" t="str">
        <f>Critères!$A85</f>
        <v>Consultation</v>
      </c>
      <c r="B86" s="98">
        <v>83</v>
      </c>
      <c r="C86" s="98" t="str">
        <f>Critères!B85</f>
        <v>11.15</v>
      </c>
      <c r="D86" s="98" t="str">
        <f>Critères!C85</f>
        <v>A</v>
      </c>
      <c r="E86" s="99" t="str">
        <f>Critères!D85</f>
        <v>Chaque fonctionnalité d’identification ou de contrôle qui repose sur l’utilisation de caractéristiques biologiques de l’utilisateur dispose-t-elle d’une méthode alternative ?</v>
      </c>
      <c r="F86" s="100" t="s">
        <v>13</v>
      </c>
      <c r="G86" s="101"/>
      <c r="H86" s="99"/>
      <c r="I86" s="102"/>
      <c r="J86" s="103"/>
    </row>
    <row r="87" spans="1:10" ht="55.4" customHeight="1">
      <c r="A87" s="96" t="str">
        <f>Critères!$A86</f>
        <v>Consultation</v>
      </c>
      <c r="B87" s="98">
        <v>84</v>
      </c>
      <c r="C87" s="98" t="str">
        <f>Critères!B86</f>
        <v>11.16</v>
      </c>
      <c r="D87" s="98" t="str">
        <f>Critères!C86</f>
        <v>A</v>
      </c>
      <c r="E87" s="99" t="str">
        <f>Critères!D86</f>
        <v>Pour chaque application qui intègre une fonctionnalité de répétition des touches, la répétition est-elle ajustable (hors cas particuliers) ?</v>
      </c>
      <c r="F87" s="100" t="s">
        <v>13</v>
      </c>
      <c r="G87" s="101"/>
      <c r="H87" s="99"/>
      <c r="I87" s="102"/>
      <c r="J87" s="103"/>
    </row>
    <row r="88" spans="1:10" ht="55.4" customHeight="1">
      <c r="A88" s="96" t="str">
        <f>Critères!$A87</f>
        <v>Documentation et fonctionnalités d'accessibilité</v>
      </c>
      <c r="B88" s="98">
        <v>85</v>
      </c>
      <c r="C88" s="98" t="str">
        <f>Critères!B87</f>
        <v>12.1</v>
      </c>
      <c r="D88" s="98" t="str">
        <f>Critères!C87</f>
        <v>AA</v>
      </c>
      <c r="E88" s="99" t="str">
        <f>Critères!D87</f>
        <v>La documentation de l’application décrit-elle les fonctionnalités d’accessibilité disponibles et les informations relatives à la compatibilité avec l’accessibilité ?</v>
      </c>
      <c r="F88" s="100" t="s">
        <v>13</v>
      </c>
      <c r="G88" s="101"/>
      <c r="H88" s="99"/>
      <c r="I88" s="102"/>
      <c r="J88" s="103"/>
    </row>
    <row r="89" spans="1:10" ht="55.4" customHeight="1">
      <c r="A89" s="96" t="str">
        <f>Critères!$A88</f>
        <v>Documentation et fonctionnalités d'accessibilité</v>
      </c>
      <c r="B89" s="98">
        <v>86</v>
      </c>
      <c r="C89" s="98" t="str">
        <f>Critères!B88</f>
        <v>12.2</v>
      </c>
      <c r="D89" s="98" t="str">
        <f>Critères!C88</f>
        <v>A</v>
      </c>
      <c r="E89" s="99" t="str">
        <f>Critères!D88</f>
        <v>Pour chaque fonctionnalité d’accessibilité décrite dans la documentation, le mécanisme qui permet de l’activer répond aux besoins d’accessibilité des utilisateurs concernés. Cette règle est-elle respectée (hors cas particuliers) ?</v>
      </c>
      <c r="F89" s="100" t="s">
        <v>13</v>
      </c>
      <c r="G89" s="101"/>
      <c r="H89" s="99"/>
      <c r="I89" s="102"/>
      <c r="J89" s="103"/>
    </row>
    <row r="90" spans="1:10" ht="55.4" customHeight="1">
      <c r="A90" s="96" t="str">
        <f>Critères!$A89</f>
        <v>Documentation et fonctionnalités d'accessibilité</v>
      </c>
      <c r="B90" s="98">
        <v>87</v>
      </c>
      <c r="C90" s="98" t="str">
        <f>Critères!B89</f>
        <v>12.3</v>
      </c>
      <c r="D90" s="98" t="str">
        <f>Critères!C89</f>
        <v>A</v>
      </c>
      <c r="E90" s="99" t="str">
        <f>Critères!D89</f>
        <v>L’application ne perturbe pas les fonctionnalités d’accessibilité de la plateforme. Cette règle est-elle respectée ?</v>
      </c>
      <c r="F90" s="100" t="s">
        <v>13</v>
      </c>
      <c r="G90" s="101"/>
      <c r="H90" s="99"/>
      <c r="I90" s="102"/>
      <c r="J90" s="103"/>
    </row>
    <row r="91" spans="1:10" ht="55.4" customHeight="1">
      <c r="A91" s="96" t="str">
        <f>Critères!$A90</f>
        <v>Documentation et fonctionnalités d'accessibilité</v>
      </c>
      <c r="B91" s="98">
        <v>88</v>
      </c>
      <c r="C91" s="98" t="str">
        <f>Critères!B90</f>
        <v>12.4</v>
      </c>
      <c r="D91" s="98" t="str">
        <f>Critères!C90</f>
        <v>A</v>
      </c>
      <c r="E91" s="99" t="str">
        <f>Critères!D90</f>
        <v>La documentation de l’application est-elle conforme aux règles d’accessibilité numérique ?</v>
      </c>
      <c r="F91" s="100" t="s">
        <v>13</v>
      </c>
      <c r="G91" s="101"/>
      <c r="H91" s="99"/>
      <c r="I91" s="102"/>
      <c r="J91" s="103"/>
    </row>
    <row r="92" spans="1:10" ht="55.4" customHeight="1">
      <c r="A92" s="96" t="str">
        <f>Critères!$A91</f>
        <v>Outils d'édition</v>
      </c>
      <c r="B92" s="98">
        <v>89</v>
      </c>
      <c r="C92" s="98" t="str">
        <f>Critères!B91</f>
        <v>13.1</v>
      </c>
      <c r="D92" s="98" t="str">
        <f>Critères!C91</f>
        <v>A</v>
      </c>
      <c r="E92" s="99" t="str">
        <f>Critères!D91</f>
        <v>Chaque outil d’édition permet-il de définir les informations d’accessibilité nécessaires pour créer un contenu conforme aux règles d’accessibilité numérique ?</v>
      </c>
      <c r="F92" s="100" t="s">
        <v>13</v>
      </c>
      <c r="G92" s="101"/>
      <c r="H92" s="99"/>
      <c r="I92" s="102"/>
      <c r="J92" s="103"/>
    </row>
    <row r="93" spans="1:10" ht="30">
      <c r="A93" s="96" t="str">
        <f>Critères!$A92</f>
        <v>Outils d'édition</v>
      </c>
      <c r="B93" s="98">
        <v>90</v>
      </c>
      <c r="C93" s="98" t="str">
        <f>Critères!B92</f>
        <v>13.2</v>
      </c>
      <c r="D93" s="98" t="str">
        <f>Critères!C92</f>
        <v>A</v>
      </c>
      <c r="E93" s="99" t="str">
        <f>Critères!D92</f>
        <v>Chaque outil d’édition met-il à disposition des aides à la création de contenus conformes aux règles d’accessibilité numérique ?</v>
      </c>
      <c r="F93" s="100" t="s">
        <v>13</v>
      </c>
      <c r="G93" s="101"/>
      <c r="H93" s="99"/>
      <c r="I93" s="102"/>
      <c r="J93" s="103"/>
    </row>
    <row r="94" spans="1:10" ht="55.4" customHeight="1">
      <c r="A94" s="96" t="str">
        <f>Critères!$A93</f>
        <v>Outils d'édition</v>
      </c>
      <c r="B94" s="98">
        <v>91</v>
      </c>
      <c r="C94" s="98" t="str">
        <f>Critères!B93</f>
        <v>13.3</v>
      </c>
      <c r="D94" s="98" t="str">
        <f>Critères!C93</f>
        <v>A</v>
      </c>
      <c r="E94" s="99" t="str">
        <f>Critères!D93</f>
        <v>Le contenu généré par chaque transformation des contenus est-il conforme aux règles d’accessibilité numérique (hors cas particuliers) ?</v>
      </c>
      <c r="F94" s="100" t="s">
        <v>13</v>
      </c>
      <c r="G94" s="101"/>
      <c r="H94" s="99"/>
      <c r="I94" s="102"/>
      <c r="J94" s="103"/>
    </row>
    <row r="95" spans="1:10" ht="55.4" customHeight="1">
      <c r="A95" s="96" t="str">
        <f>Critères!$A94</f>
        <v>Outils d'édition</v>
      </c>
      <c r="B95" s="98">
        <v>92</v>
      </c>
      <c r="C95" s="98" t="str">
        <f>Critères!B94</f>
        <v>13.4</v>
      </c>
      <c r="D95" s="98" t="str">
        <f>Critères!C94</f>
        <v>AA</v>
      </c>
      <c r="E95" s="99" t="str">
        <f>Critères!D94</f>
        <v>Pour chaque erreur d’accessibilité relevée par un test d’accessibilité automatique ou semi-automatique, l’outil d’édition fournit-il des suggestions de réparation ?</v>
      </c>
      <c r="F95" s="100" t="s">
        <v>13</v>
      </c>
      <c r="G95" s="101"/>
      <c r="H95" s="99"/>
      <c r="I95" s="102"/>
      <c r="J95" s="103"/>
    </row>
    <row r="96" spans="1:10" ht="55.4" customHeight="1">
      <c r="A96" s="96" t="str">
        <f>Critères!$A95</f>
        <v>Outils d'édition</v>
      </c>
      <c r="B96" s="98">
        <v>93</v>
      </c>
      <c r="C96" s="98" t="str">
        <f>Critères!B95</f>
        <v>13.5</v>
      </c>
      <c r="D96" s="98" t="str">
        <f>Critères!C95</f>
        <v>A</v>
      </c>
      <c r="E96" s="99" t="str">
        <f>Critères!D95</f>
        <v>Pour chaque ensemble de gabarits, un gabarit au moins permet de répondre aux règles d’accessibilité numérique. Cette règle est-elle respectée ?</v>
      </c>
      <c r="F96" s="100" t="s">
        <v>13</v>
      </c>
      <c r="G96" s="101"/>
      <c r="H96" s="99"/>
      <c r="I96" s="102"/>
      <c r="J96" s="103"/>
    </row>
    <row r="97" spans="1:10" ht="20">
      <c r="A97" s="96" t="str">
        <f>Critères!$A96</f>
        <v>Outils d'édition</v>
      </c>
      <c r="B97" s="98">
        <v>94</v>
      </c>
      <c r="C97" s="98" t="str">
        <f>Critères!B96</f>
        <v>13.6</v>
      </c>
      <c r="D97" s="98" t="str">
        <f>Critères!C96</f>
        <v>A</v>
      </c>
      <c r="E97" s="99" t="str">
        <f>Critères!D96</f>
        <v>Chaque gabarit qui permet de répondre aux règles d’accessibilité numérique est-il clairement identifiable ?</v>
      </c>
      <c r="F97" s="100" t="s">
        <v>13</v>
      </c>
      <c r="G97" s="101"/>
      <c r="H97" s="99"/>
      <c r="I97" s="102"/>
      <c r="J97" s="103"/>
    </row>
    <row r="98" spans="1:10" ht="40">
      <c r="A98" s="96" t="str">
        <f>Critères!$A97</f>
        <v>Services d'assistance</v>
      </c>
      <c r="B98" s="98">
        <v>95</v>
      </c>
      <c r="C98" s="98" t="str">
        <f>Critères!B97</f>
        <v>14.1</v>
      </c>
      <c r="D98" s="98" t="str">
        <f>Critères!C97</f>
        <v>AA</v>
      </c>
      <c r="E98" s="99" t="str">
        <f>Critères!D97</f>
        <v>Chaque service d’assistance fournit-il des informations relatives aux fonctionnalités d’accessibilité et à la compatibilité avec l’accessibilité, décrites dans la documentation ?</v>
      </c>
      <c r="F98" s="100" t="s">
        <v>13</v>
      </c>
      <c r="G98" s="101"/>
      <c r="H98" s="99"/>
      <c r="I98" s="102"/>
      <c r="J98" s="103"/>
    </row>
    <row r="99" spans="1:10" ht="40">
      <c r="A99" s="96" t="str">
        <f>Critères!$A98</f>
        <v>Services d'assistance</v>
      </c>
      <c r="B99" s="98">
        <v>96</v>
      </c>
      <c r="C99" s="98" t="str">
        <f>Critères!B98</f>
        <v>14.2</v>
      </c>
      <c r="D99" s="98" t="str">
        <f>Critères!C98</f>
        <v>A</v>
      </c>
      <c r="E99" s="99" t="str">
        <f>Critères!D98</f>
        <v>Le service d’assistance répond aux besoins de communication des personnes handicapées directement ou par l’intermédiaire d’un service de relais. Cette règle est-elle respectée ?</v>
      </c>
      <c r="F99" s="100" t="s">
        <v>13</v>
      </c>
      <c r="G99" s="101"/>
      <c r="H99" s="99"/>
      <c r="I99" s="102"/>
      <c r="J99" s="103"/>
    </row>
    <row r="100" spans="1:10" ht="20">
      <c r="A100" s="96" t="str">
        <f>Critères!$A99</f>
        <v>Services d'assistance</v>
      </c>
      <c r="B100" s="98">
        <v>97</v>
      </c>
      <c r="C100" s="98" t="str">
        <f>Critères!B99</f>
        <v>14.3</v>
      </c>
      <c r="D100" s="98" t="str">
        <f>Critères!C99</f>
        <v>A</v>
      </c>
      <c r="E100" s="99" t="str">
        <f>Critères!D99</f>
        <v>La documentation fournie par le service d’assistance est-elle conforme aux règles d’accessibilité numérique ?</v>
      </c>
      <c r="F100" s="100" t="s">
        <v>13</v>
      </c>
      <c r="G100" s="101"/>
      <c r="H100" s="99"/>
      <c r="I100" s="102"/>
      <c r="J100" s="103"/>
    </row>
    <row r="101" spans="1:10" ht="50">
      <c r="A101" s="96" t="str">
        <f>Critères!$A100</f>
        <v>Communication en temps réel</v>
      </c>
      <c r="B101" s="98">
        <v>98</v>
      </c>
      <c r="C101" s="98" t="str">
        <f>Critères!B100</f>
        <v>15.1</v>
      </c>
      <c r="D101" s="98" t="str">
        <f>Critères!C100</f>
        <v>A</v>
      </c>
      <c r="E101" s="99" t="str">
        <f>Critères!D100</f>
        <v>Pour chaque application de communication orale bidirectionnelle, l’application est-elle capable d’encoder et de décoder cette communication avec une gamme de fréquences dont la limite supérieure est de 7 000 Hz au moins ?</v>
      </c>
      <c r="F101" s="100" t="s">
        <v>13</v>
      </c>
      <c r="G101" s="101"/>
      <c r="H101" s="99"/>
      <c r="I101" s="102"/>
      <c r="J101" s="103"/>
    </row>
    <row r="102" spans="1:10" ht="30">
      <c r="A102" s="96" t="str">
        <f>Critères!$A101</f>
        <v>Communication en temps réel</v>
      </c>
      <c r="B102" s="98">
        <v>99</v>
      </c>
      <c r="C102" s="98" t="str">
        <f>Critères!B101</f>
        <v>15.2</v>
      </c>
      <c r="D102" s="98" t="str">
        <f>Critères!C101</f>
        <v>A</v>
      </c>
      <c r="E102" s="99" t="str">
        <f>Critères!D101</f>
        <v>Chaque application qui permet une communication orale bidirectionnelle dispose-t-elle d’une fonctionnalité de communication écrite en temps réel ?</v>
      </c>
      <c r="F102" s="100" t="s">
        <v>13</v>
      </c>
      <c r="G102" s="101"/>
      <c r="H102" s="99"/>
      <c r="I102" s="102"/>
      <c r="J102" s="103"/>
    </row>
    <row r="103" spans="1:10" ht="30">
      <c r="A103" s="96" t="str">
        <f>Critères!$A102</f>
        <v>Communication en temps réel</v>
      </c>
      <c r="B103" s="98">
        <v>100</v>
      </c>
      <c r="C103" s="98" t="str">
        <f>Critères!B102</f>
        <v>15.3</v>
      </c>
      <c r="D103" s="98" t="str">
        <f>Critères!C102</f>
        <v>A</v>
      </c>
      <c r="E103" s="99" t="str">
        <f>Critères!D102</f>
        <v>Pour chaque application qui permet une communication orale bidirectionnelle et écrite en temps réel, les deux modes sont-ils utilisables simultanément ?</v>
      </c>
      <c r="F103" s="100" t="s">
        <v>13</v>
      </c>
      <c r="G103" s="101"/>
      <c r="H103" s="99"/>
      <c r="I103" s="102"/>
      <c r="J103" s="103"/>
    </row>
    <row r="104" spans="1:10" ht="30">
      <c r="A104" s="96" t="str">
        <f>Critères!$A103</f>
        <v>Communication en temps réel</v>
      </c>
      <c r="B104" s="98">
        <v>101</v>
      </c>
      <c r="C104" s="98" t="str">
        <f>Critères!B103</f>
        <v>15.4</v>
      </c>
      <c r="D104" s="98" t="str">
        <f>Critères!C103</f>
        <v>A</v>
      </c>
      <c r="E104" s="99" t="str">
        <f>Critères!D103</f>
        <v>Pour chaque fonctionnalité de communication écrite en temps réel, les messages peuvent-ils être identifiés (hors cas particuliers) ?</v>
      </c>
      <c r="F104" s="100" t="s">
        <v>13</v>
      </c>
      <c r="G104" s="101"/>
      <c r="H104" s="99"/>
      <c r="I104" s="102"/>
      <c r="J104" s="103"/>
    </row>
    <row r="105" spans="1:10" ht="30">
      <c r="A105" s="96" t="str">
        <f>Critères!$A104</f>
        <v>Communication en temps réel</v>
      </c>
      <c r="B105" s="98">
        <v>102</v>
      </c>
      <c r="C105" s="98" t="str">
        <f>Critères!B104</f>
        <v>15.5</v>
      </c>
      <c r="D105" s="98" t="str">
        <f>Critères!C104</f>
        <v>A</v>
      </c>
      <c r="E105" s="99" t="str">
        <f>Critères!D104</f>
        <v>Pour chaque application de communication orale bidirectionnelle, un indicateur visuel de l’activité orale est-il présent ?</v>
      </c>
      <c r="F105" s="100" t="s">
        <v>13</v>
      </c>
      <c r="G105" s="101"/>
      <c r="H105" s="99"/>
      <c r="I105" s="102"/>
      <c r="J105" s="103"/>
    </row>
    <row r="106" spans="1:10" ht="40">
      <c r="A106" s="96" t="str">
        <f>Critères!$A105</f>
        <v>Communication en temps réel</v>
      </c>
      <c r="B106" s="98">
        <v>103</v>
      </c>
      <c r="C106" s="98" t="str">
        <f>Critères!B105</f>
        <v>15.6</v>
      </c>
      <c r="D106" s="98" t="str">
        <f>Critères!C105</f>
        <v>A</v>
      </c>
      <c r="E106" s="99" t="str">
        <f>Critères!D105</f>
        <v>Chaque application de communication écrite en temps réel qui peut interagir avec d’autres applications de communication écrite en temps réel respecte-t-elle les règles d’interopérabilité en vigueur ?</v>
      </c>
      <c r="F106" s="100" t="s">
        <v>13</v>
      </c>
      <c r="G106" s="101"/>
      <c r="H106" s="99"/>
      <c r="I106" s="102"/>
      <c r="J106" s="103"/>
    </row>
    <row r="107" spans="1:10" ht="40">
      <c r="A107" s="96" t="str">
        <f>Critères!$A106</f>
        <v>Communication en temps réel</v>
      </c>
      <c r="B107" s="98">
        <v>104</v>
      </c>
      <c r="C107" s="98" t="str">
        <f>Critères!B106</f>
        <v>15.7</v>
      </c>
      <c r="D107" s="98" t="str">
        <f>Critères!C106</f>
        <v>AA</v>
      </c>
      <c r="E107" s="99" t="str">
        <f>Critères!D106</f>
        <v>Pour chaque application qui permet une communication écrite en temps réel, le délai de transmission de chaque unité de saisie est de 500ms ou moins. Cette règle est-elle respectée ?</v>
      </c>
      <c r="F107" s="100" t="s">
        <v>13</v>
      </c>
      <c r="G107" s="101"/>
      <c r="H107" s="99"/>
      <c r="I107" s="102"/>
      <c r="J107" s="103"/>
    </row>
    <row r="108" spans="1:10" ht="55.4" customHeight="1">
      <c r="A108" s="96" t="str">
        <f>Critères!$A107</f>
        <v>Communication en temps réel</v>
      </c>
      <c r="B108" s="98">
        <v>105</v>
      </c>
      <c r="C108" s="98" t="str">
        <f>Critères!B107</f>
        <v>15.8</v>
      </c>
      <c r="D108" s="98" t="str">
        <f>Critères!C107</f>
        <v>A</v>
      </c>
      <c r="E108" s="99" t="str">
        <f>Critères!D107</f>
        <v>Pour chaque application de télécommunication, l’identification de l’interlocuteur qui initie un appel est-elle accessible ?</v>
      </c>
      <c r="F108" s="100" t="s">
        <v>13</v>
      </c>
      <c r="G108" s="101"/>
      <c r="H108" s="99"/>
      <c r="I108" s="102"/>
      <c r="J108" s="103"/>
    </row>
    <row r="109" spans="1:10" ht="40">
      <c r="A109" s="96" t="str">
        <f>Critères!$A108</f>
        <v>Communication en temps réel</v>
      </c>
      <c r="B109" s="98">
        <v>106</v>
      </c>
      <c r="C109" s="98" t="str">
        <f>Critères!B108</f>
        <v>15.9</v>
      </c>
      <c r="D109" s="98" t="str">
        <f>Critères!C108</f>
        <v>A</v>
      </c>
      <c r="E109" s="99" t="str">
        <f>Critères!D108</f>
        <v>Pour chaque application de communication orale bidirectionnelle qui permet d’identifier l’activité d’un interlocuteur oralisant, il est possible d’identifier l’activité d’un interlocuteur signant. Cette règle est-elle respectée ?</v>
      </c>
      <c r="F109" s="100" t="s">
        <v>13</v>
      </c>
      <c r="G109" s="110"/>
      <c r="H109" s="111"/>
      <c r="I109" s="112"/>
      <c r="J109" s="113"/>
    </row>
    <row r="110" spans="1:10" ht="40">
      <c r="A110" s="96" t="str">
        <f>Critères!$A109</f>
        <v>Communication en temps réel</v>
      </c>
      <c r="B110" s="98">
        <v>107</v>
      </c>
      <c r="C110" s="98" t="str">
        <f>Critères!B109</f>
        <v>15.10</v>
      </c>
      <c r="D110" s="98" t="str">
        <f>Critères!C109</f>
        <v>A</v>
      </c>
      <c r="E110" s="99" t="str">
        <f>Critères!D109</f>
        <v>Pour chaque application de communication orale bidirectionnelle qui dispose de fonctionnalités vocales, celles-ci sont-elles utilisables sans la nécessité d’écouter ou parler ?</v>
      </c>
      <c r="F110" s="100" t="s">
        <v>13</v>
      </c>
      <c r="G110" s="110"/>
      <c r="H110" s="113"/>
      <c r="I110" s="113"/>
      <c r="J110" s="113"/>
    </row>
    <row r="111" spans="1:10" ht="30">
      <c r="A111" s="96" t="str">
        <f>Critères!$A110</f>
        <v>Communication en temps réel</v>
      </c>
      <c r="B111" s="98">
        <v>109</v>
      </c>
      <c r="C111" s="98" t="str">
        <f>Critères!B110</f>
        <v>15.11</v>
      </c>
      <c r="D111" s="98" t="str">
        <f>Critères!C110</f>
        <v>AA</v>
      </c>
      <c r="E111" s="99" t="str">
        <f>Critères!D110</f>
        <v>Pour chaque application de communication orale bidirectionnelle qui dispose d’une vidéo en temps réel, la qualité de la vidéo est-elle suffisante ?</v>
      </c>
      <c r="F111" s="100" t="s">
        <v>13</v>
      </c>
      <c r="G111" s="101"/>
      <c r="H111" s="103"/>
      <c r="I111" s="103"/>
      <c r="J111" s="103"/>
    </row>
  </sheetData>
  <autoFilter ref="A3:I109" xr:uid="{00000000-0009-0000-0000-000004000000}"/>
  <mergeCells count="4">
    <mergeCell ref="A1:D1"/>
    <mergeCell ref="E1:I1"/>
    <mergeCell ref="A2:D2"/>
    <mergeCell ref="E2:I2"/>
  </mergeCells>
  <phoneticPr fontId="8" type="noConversion"/>
  <conditionalFormatting sqref="F4:F111">
    <cfRule type="cellIs" dxfId="119" priority="7" operator="equal">
      <formula>"c"</formula>
    </cfRule>
    <cfRule type="cellIs" dxfId="118" priority="8" operator="equal">
      <formula>"nc"</formula>
    </cfRule>
    <cfRule type="cellIs" dxfId="117" priority="9" operator="equal">
      <formula>"na"</formula>
    </cfRule>
    <cfRule type="cellIs" dxfId="116" priority="10" operator="equal">
      <formula>"nt"</formula>
    </cfRule>
  </conditionalFormatting>
  <conditionalFormatting sqref="G4:G111">
    <cfRule type="cellIs" dxfId="115" priority="1" operator="equal">
      <formula>"D"</formula>
    </cfRule>
    <cfRule type="cellIs" dxfId="114" priority="29" operator="equal">
      <formula>"E"</formula>
    </cfRule>
  </conditionalFormatting>
  <pageMargins left="0.7" right="0.7" top="0.75" bottom="0.75" header="0.3" footer="0.3"/>
  <pageSetup paperSize="9" orientation="landscape" horizontalDpi="4294967293" verticalDpi="4294967293" r:id="rId1"/>
  <extLst>
    <ext xmlns:x14="http://schemas.microsoft.com/office/spreadsheetml/2009/9/main" uri="{CCE6A557-97BC-4b89-ADB6-D9C93CAAB3DF}">
      <x14:dataValidations xmlns:xm="http://schemas.microsoft.com/office/excel/2006/main" count="1">
        <x14:dataValidation type="list" allowBlank="1" showInputMessage="1" showErrorMessage="1" xr:uid="{E33B4A64-708D-4C86-B4BD-E32C9F51849E}">
          <x14:formula1>
            <xm:f>BaseDeCalcul!$AH$7:$AH$10</xm:f>
          </x14:formula1>
          <xm:sqref>F4:F111</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2BDABD-08E0-47DC-9999-5CC30AC4DB0D}">
  <dimension ref="A1:K111"/>
  <sheetViews>
    <sheetView zoomScale="115" zoomScaleNormal="115" workbookViewId="0">
      <selection activeCell="H9" sqref="H9"/>
    </sheetView>
  </sheetViews>
  <sheetFormatPr defaultColWidth="8.453125" defaultRowHeight="14"/>
  <cols>
    <col min="1" max="1" width="13.26953125" style="92" bestFit="1" customWidth="1"/>
    <col min="2" max="2" width="7.453125" style="105" hidden="1" customWidth="1"/>
    <col min="3" max="3" width="6.1796875" style="105" customWidth="1"/>
    <col min="4" max="4" width="4.453125" style="105" customWidth="1"/>
    <col min="5" max="5" width="42.26953125" style="94" customWidth="1"/>
    <col min="6" max="6" width="5.1796875" style="94" customWidth="1"/>
    <col min="7" max="7" width="5.453125" style="94" customWidth="1"/>
    <col min="8" max="8" width="66" style="94" customWidth="1"/>
    <col min="9" max="9" width="26.1796875" style="94" bestFit="1" customWidth="1"/>
    <col min="10" max="10" width="16" style="94" bestFit="1" customWidth="1"/>
    <col min="11" max="11" width="8.453125" style="94"/>
    <col min="12" max="16384" width="8.453125" style="92"/>
  </cols>
  <sheetData>
    <row r="1" spans="1:11">
      <c r="A1" s="160" t="s">
        <v>88</v>
      </c>
      <c r="B1" s="160"/>
      <c r="C1" s="160"/>
      <c r="D1" s="160"/>
      <c r="E1" s="161" t="str">
        <f ca="1">IF(LOOKUP(J1,Échantillon!A13:A71,Échantillon!B13:B71)&lt;&gt;0,LOOKUP(J1,Échantillon!A13:A71,Échantillon!B13:B71),"-")</f>
        <v>E02</v>
      </c>
      <c r="F1" s="161"/>
      <c r="G1" s="161"/>
      <c r="H1" s="161"/>
      <c r="I1" s="161"/>
      <c r="J1" s="91" t="str">
        <f ca="1">IFERROR(RIGHT(CELL("nomfichier",$A$2),LEN(CELL("nomfichier",$A$2))-SEARCH("]",CELL("nomfichier",$A$2))), RIGHT(CELL("filename",$A$2),LEN(CELL("filename",$A$2))-SEARCH("]",CELL("filename",$A$2))))</f>
        <v>E02</v>
      </c>
      <c r="K1" s="92"/>
    </row>
    <row r="2" spans="1:11">
      <c r="A2" s="162" t="s">
        <v>109</v>
      </c>
      <c r="B2" s="162"/>
      <c r="C2" s="162"/>
      <c r="D2" s="162"/>
      <c r="E2" s="163" t="str">
        <f ca="1">IF(LOOKUP(J1,Échantillon!A13:A71,Échantillon!C13:C71)&lt;&gt;0,LOOKUP(J1,Échantillon!A13:A71,Échantillon!C13:C71),"-")</f>
        <v>-</v>
      </c>
      <c r="F2" s="163"/>
      <c r="G2" s="163"/>
      <c r="H2" s="163"/>
      <c r="I2" s="163"/>
      <c r="J2" s="93"/>
    </row>
    <row r="3" spans="1:11" s="97" customFormat="1" ht="45.5">
      <c r="A3" s="95" t="s">
        <v>9</v>
      </c>
      <c r="B3" s="95" t="s">
        <v>42</v>
      </c>
      <c r="C3" s="95" t="s">
        <v>50</v>
      </c>
      <c r="D3" s="95" t="s">
        <v>51</v>
      </c>
      <c r="E3" s="96" t="s">
        <v>52</v>
      </c>
      <c r="F3" s="95" t="s">
        <v>10</v>
      </c>
      <c r="G3" s="95" t="s">
        <v>311</v>
      </c>
      <c r="H3" s="96" t="s">
        <v>12</v>
      </c>
      <c r="I3" s="96" t="s">
        <v>318</v>
      </c>
      <c r="J3" s="96" t="s">
        <v>29</v>
      </c>
    </row>
    <row r="4" spans="1:11" s="94" customFormat="1" ht="20">
      <c r="A4" s="96" t="str">
        <f>Critères!$A3</f>
        <v>Eléments graphiques</v>
      </c>
      <c r="B4" s="98">
        <v>1</v>
      </c>
      <c r="C4" s="98" t="str">
        <f>Critères!B3</f>
        <v>1.1</v>
      </c>
      <c r="D4" s="98" t="str">
        <f>Critères!C3</f>
        <v>A</v>
      </c>
      <c r="E4" s="99" t="str">
        <f>Critères!D3</f>
        <v>Chaque élément graphique de décoration est-il ignoré par les technologies d’assistance ?</v>
      </c>
      <c r="F4" s="100" t="s">
        <v>13</v>
      </c>
      <c r="G4" s="101"/>
      <c r="H4" s="99"/>
      <c r="I4" s="102"/>
      <c r="J4" s="106"/>
    </row>
    <row r="5" spans="1:11" s="94" customFormat="1" ht="20">
      <c r="A5" s="96" t="str">
        <f>Critères!$A4</f>
        <v>Eléments graphiques</v>
      </c>
      <c r="B5" s="98">
        <v>2</v>
      </c>
      <c r="C5" s="98" t="str">
        <f>Critères!B4</f>
        <v>1.2</v>
      </c>
      <c r="D5" s="98" t="str">
        <f>Critères!C4</f>
        <v>A</v>
      </c>
      <c r="E5" s="99" t="str">
        <f>Critères!D4</f>
        <v>Chaque élément graphique porteur d’information possède-t-il une alternative accessible aux technologies d’assistance ?</v>
      </c>
      <c r="F5" s="100" t="s">
        <v>13</v>
      </c>
      <c r="G5" s="101"/>
      <c r="H5" s="99"/>
      <c r="I5" s="102"/>
      <c r="J5" s="103"/>
    </row>
    <row r="6" spans="1:11" s="94" customFormat="1" ht="30">
      <c r="A6" s="96" t="str">
        <f>Critères!$A5</f>
        <v>Eléments graphiques</v>
      </c>
      <c r="B6" s="98">
        <v>3</v>
      </c>
      <c r="C6" s="98" t="str">
        <f>Critères!B5</f>
        <v>1.3</v>
      </c>
      <c r="D6" s="98" t="str">
        <f>Critères!C5</f>
        <v>A</v>
      </c>
      <c r="E6" s="99" t="str">
        <f>Critères!D5</f>
        <v>Pour chaque élément graphique porteur d’information, l’alternative accessible aux technologies d’assistance est-elle pertinente (hors cas particuliers) ?</v>
      </c>
      <c r="F6" s="100" t="s">
        <v>13</v>
      </c>
      <c r="G6" s="101"/>
      <c r="H6" s="99"/>
      <c r="I6" s="102"/>
      <c r="J6" s="103"/>
    </row>
    <row r="7" spans="1:11" ht="40">
      <c r="A7" s="96" t="str">
        <f>Critères!$A6</f>
        <v>Eléments graphiques</v>
      </c>
      <c r="B7" s="98">
        <v>4</v>
      </c>
      <c r="C7" s="98" t="str">
        <f>Critères!B6</f>
        <v>1.4</v>
      </c>
      <c r="D7" s="98" t="str">
        <f>Critères!C6</f>
        <v>A</v>
      </c>
      <c r="E7" s="99" t="str">
        <f>Critères!D6</f>
        <v>Pour chaque élément graphique utilisé comme CAPTCHA ou comme élément graphique de test, l’alternative restituée par les technologies d’assistance permet-elle d’identifier la nature et la fonction de l’élément graphique ?</v>
      </c>
      <c r="F7" s="100" t="s">
        <v>13</v>
      </c>
      <c r="G7" s="101"/>
      <c r="H7" s="99"/>
      <c r="I7" s="102"/>
      <c r="J7" s="103"/>
    </row>
    <row r="8" spans="1:11" ht="20">
      <c r="A8" s="96" t="str">
        <f>Critères!$A7</f>
        <v>Eléments graphiques</v>
      </c>
      <c r="B8" s="98">
        <v>5</v>
      </c>
      <c r="C8" s="98" t="str">
        <f>Critères!B7</f>
        <v>1.5</v>
      </c>
      <c r="D8" s="98" t="str">
        <f>Critères!C7</f>
        <v>A</v>
      </c>
      <c r="E8" s="99" t="str">
        <f>Critères!D7</f>
        <v>Chaque élément graphique utilisé comme CAPTCHA possède-t-il une alternative ?</v>
      </c>
      <c r="F8" s="100" t="s">
        <v>13</v>
      </c>
      <c r="G8" s="101"/>
      <c r="H8" s="99"/>
      <c r="I8" s="102"/>
      <c r="J8" s="103"/>
    </row>
    <row r="9" spans="1:11" ht="20">
      <c r="A9" s="96" t="str">
        <f>Critères!$A8</f>
        <v>Eléments graphiques</v>
      </c>
      <c r="B9" s="98">
        <v>6</v>
      </c>
      <c r="C9" s="98" t="str">
        <f>Critères!B8</f>
        <v>1.6</v>
      </c>
      <c r="D9" s="98" t="str">
        <f>Critères!C8</f>
        <v>A</v>
      </c>
      <c r="E9" s="99" t="str">
        <f>Critères!D8</f>
        <v>Chaque élément graphique porteur d’information a-t-il, si nécessaire, une description détaillée ?</v>
      </c>
      <c r="F9" s="100" t="s">
        <v>13</v>
      </c>
      <c r="G9" s="101"/>
      <c r="H9" s="99"/>
      <c r="I9" s="102"/>
      <c r="J9" s="103"/>
    </row>
    <row r="10" spans="1:11" ht="20">
      <c r="A10" s="96" t="str">
        <f>Critères!$A9</f>
        <v>Eléments graphiques</v>
      </c>
      <c r="B10" s="98">
        <v>7</v>
      </c>
      <c r="C10" s="98" t="str">
        <f>Critères!B9</f>
        <v>1.7</v>
      </c>
      <c r="D10" s="98" t="str">
        <f>Critères!C9</f>
        <v>A</v>
      </c>
      <c r="E10" s="99" t="str">
        <f>Critères!D9</f>
        <v>Pour chaque élément graphique porteur d’information ayant une description détaillée, celle-ci est-elle pertinente ?</v>
      </c>
      <c r="F10" s="100" t="s">
        <v>13</v>
      </c>
      <c r="G10" s="101"/>
      <c r="H10" s="99"/>
      <c r="I10" s="102"/>
      <c r="J10" s="103"/>
    </row>
    <row r="11" spans="1:11" ht="40">
      <c r="A11" s="96" t="str">
        <f>Critères!$A10</f>
        <v>Eléments graphiques</v>
      </c>
      <c r="B11" s="98">
        <v>8</v>
      </c>
      <c r="C11" s="98" t="str">
        <f>Critères!B10</f>
        <v>1.8</v>
      </c>
      <c r="D11" s="98" t="str">
        <f>Critères!C10</f>
        <v>AA</v>
      </c>
      <c r="E11" s="99" t="str">
        <f>Critères!D10</f>
        <v>Chaque élément graphique texte porteur d’information, en l’absence d’un mécanisme de remplacement, doit, si possible être remplacé par du texte stylé. Cette règle est-elle respectée (hors cas particuliers) ?</v>
      </c>
      <c r="F11" s="100" t="s">
        <v>13</v>
      </c>
      <c r="G11" s="101"/>
      <c r="H11" s="99"/>
      <c r="I11" s="102"/>
      <c r="J11" s="103"/>
    </row>
    <row r="12" spans="1:11" ht="20">
      <c r="A12" s="96" t="str">
        <f>Critères!$A11</f>
        <v>Eléments graphiques</v>
      </c>
      <c r="B12" s="98">
        <v>9</v>
      </c>
      <c r="C12" s="98" t="str">
        <f>Critères!B11</f>
        <v>1.9</v>
      </c>
      <c r="D12" s="98" t="str">
        <f>Critères!C11</f>
        <v>AA</v>
      </c>
      <c r="E12" s="99" t="str">
        <f>Critères!D11</f>
        <v>Chaque élément graphique légendé est-il correctement restitué par les technologies d’assistance ?</v>
      </c>
      <c r="F12" s="100" t="s">
        <v>13</v>
      </c>
      <c r="G12" s="101"/>
      <c r="H12" s="99"/>
      <c r="I12" s="102"/>
      <c r="J12" s="103"/>
    </row>
    <row r="13" spans="1:11" ht="20">
      <c r="A13" s="96" t="str">
        <f>Critères!$A12</f>
        <v>Couleurs</v>
      </c>
      <c r="B13" s="98">
        <v>10</v>
      </c>
      <c r="C13" s="98" t="str">
        <f>Critères!B12</f>
        <v>2.1</v>
      </c>
      <c r="D13" s="98" t="str">
        <f>Critères!C12</f>
        <v>A</v>
      </c>
      <c r="E13" s="99" t="str">
        <f>Critères!D12</f>
        <v>Dans chaque écran, l’information ne doit pas être donnée uniquement par la couleur. Cette règle est-elle respectée ?</v>
      </c>
      <c r="F13" s="100" t="s">
        <v>13</v>
      </c>
      <c r="G13" s="101"/>
      <c r="H13" s="99"/>
      <c r="I13" s="102"/>
      <c r="J13" s="103"/>
    </row>
    <row r="14" spans="1:11" ht="30">
      <c r="A14" s="96" t="str">
        <f>Critères!$A13</f>
        <v>Couleurs</v>
      </c>
      <c r="B14" s="98">
        <v>11</v>
      </c>
      <c r="C14" s="98" t="str">
        <f>Critères!B13</f>
        <v>2.2</v>
      </c>
      <c r="D14" s="98" t="str">
        <f>Critères!C13</f>
        <v>AA</v>
      </c>
      <c r="E14" s="99" t="str">
        <f>Critères!D13</f>
        <v>Dans chaque écran, le contraste entre la couleur du texte et la couleur de son arrière-plan est-il suffisamment élevé (hors cas particuliers) ?</v>
      </c>
      <c r="F14" s="100" t="s">
        <v>13</v>
      </c>
      <c r="G14" s="101"/>
      <c r="H14" s="99"/>
      <c r="I14" s="102"/>
      <c r="J14" s="103"/>
    </row>
    <row r="15" spans="1:11" ht="30">
      <c r="A15" s="96" t="str">
        <f>Critères!$A14</f>
        <v>Couleurs</v>
      </c>
      <c r="B15" s="98">
        <v>12</v>
      </c>
      <c r="C15" s="98" t="str">
        <f>Critères!B14</f>
        <v>2.3</v>
      </c>
      <c r="D15" s="98" t="str">
        <f>Critères!C14</f>
        <v>AA</v>
      </c>
      <c r="E15" s="99" t="str">
        <f>Critères!D14</f>
        <v>Dans chaque écran, les couleurs utilisées dans les composants d’interface et les éléments graphiques porteurs d’informations sont-elles suffisamment contrastées (hors cas particuliers) ?</v>
      </c>
      <c r="F15" s="100" t="s">
        <v>13</v>
      </c>
      <c r="G15" s="101"/>
      <c r="H15" s="99"/>
      <c r="I15" s="102"/>
      <c r="J15" s="103"/>
    </row>
    <row r="16" spans="1:11" ht="30">
      <c r="A16" s="96" t="str">
        <f>Critères!$A15</f>
        <v>Couleurs</v>
      </c>
      <c r="B16" s="98">
        <v>13</v>
      </c>
      <c r="C16" s="98" t="str">
        <f>Critères!B15</f>
        <v>2.4</v>
      </c>
      <c r="D16" s="98" t="str">
        <f>Critères!C15</f>
        <v>AA</v>
      </c>
      <c r="E16" s="99" t="str">
        <f>Critères!D15</f>
        <v>Le rapport de contraste de chaque mécanisme de remplacement qui permet d’afficher l’écran avec un rapport de contraste conforme est-il suffisamment élevé ?</v>
      </c>
      <c r="F16" s="100" t="s">
        <v>13</v>
      </c>
      <c r="G16" s="101"/>
      <c r="H16" s="99"/>
      <c r="I16" s="102"/>
      <c r="J16" s="103"/>
    </row>
    <row r="17" spans="1:10" ht="30">
      <c r="A17" s="96" t="str">
        <f>Critères!$A16</f>
        <v>Multimédia</v>
      </c>
      <c r="B17" s="98">
        <v>14</v>
      </c>
      <c r="C17" s="98" t="str">
        <f>Critères!B16</f>
        <v>3.1</v>
      </c>
      <c r="D17" s="98" t="str">
        <f>Critères!C16</f>
        <v>A</v>
      </c>
      <c r="E17" s="99" t="str">
        <f>Critères!D16</f>
        <v>Chaque média temporel pré-enregistré seulement audio a-t-il, si nécessaire, une transcription textuelle adjacente clairement identifiable (hors cas particuliers) ?</v>
      </c>
      <c r="F17" s="100" t="s">
        <v>13</v>
      </c>
      <c r="G17" s="101"/>
      <c r="H17" s="99"/>
      <c r="I17" s="102"/>
      <c r="J17" s="103"/>
    </row>
    <row r="18" spans="1:10" ht="30">
      <c r="A18" s="96" t="str">
        <f>Critères!$A17</f>
        <v>Multimédia</v>
      </c>
      <c r="B18" s="98">
        <v>15</v>
      </c>
      <c r="C18" s="98" t="str">
        <f>Critères!B17</f>
        <v>3.2</v>
      </c>
      <c r="D18" s="98" t="str">
        <f>Critères!C17</f>
        <v>A</v>
      </c>
      <c r="E18" s="99" t="str">
        <f>Critères!D17</f>
        <v>Pour chaque média temporel pré-enregistré seulement audio ayant une transcription textuelle, celle-ci est-elle pertinente (hors cas particuliers) ?</v>
      </c>
      <c r="F18" s="100" t="s">
        <v>13</v>
      </c>
      <c r="G18" s="101"/>
      <c r="H18" s="99"/>
      <c r="I18" s="102"/>
      <c r="J18" s="103"/>
    </row>
    <row r="19" spans="1:10" ht="20">
      <c r="A19" s="96" t="str">
        <f>Critères!$A18</f>
        <v>Multimédia</v>
      </c>
      <c r="B19" s="98">
        <v>16</v>
      </c>
      <c r="C19" s="98" t="str">
        <f>Critères!B18</f>
        <v>3.3</v>
      </c>
      <c r="D19" s="98" t="str">
        <f>Critères!C18</f>
        <v>A</v>
      </c>
      <c r="E19" s="99" t="str">
        <f>Critères!D18</f>
        <v>Chaque média temporel pré-enregistré seulement vidéo a-t-il, si nécessaire, une alternative (hors cas particuliers) ?</v>
      </c>
      <c r="F19" s="100" t="s">
        <v>13</v>
      </c>
      <c r="G19" s="101"/>
      <c r="H19" s="99"/>
      <c r="I19" s="102"/>
      <c r="J19" s="103"/>
    </row>
    <row r="20" spans="1:10" ht="30">
      <c r="A20" s="96" t="str">
        <f>Critères!$A19</f>
        <v>Multimédia</v>
      </c>
      <c r="B20" s="98">
        <v>17</v>
      </c>
      <c r="C20" s="98" t="str">
        <f>Critères!B19</f>
        <v>3.4</v>
      </c>
      <c r="D20" s="98" t="str">
        <f>Critères!C19</f>
        <v>A</v>
      </c>
      <c r="E20" s="99" t="str">
        <f>Critères!D19</f>
        <v>Pour chaque média temporel pré-enregistré seulement vidéo ayant une alternative, celle-ci est-elle pertinente (hors cas particuliers) ?</v>
      </c>
      <c r="F20" s="100" t="s">
        <v>13</v>
      </c>
      <c r="G20" s="101"/>
      <c r="H20" s="99"/>
      <c r="I20" s="102"/>
      <c r="J20" s="103"/>
    </row>
    <row r="21" spans="1:10" ht="20">
      <c r="A21" s="96" t="str">
        <f>Critères!$A20</f>
        <v>Multimédia</v>
      </c>
      <c r="B21" s="98">
        <v>18</v>
      </c>
      <c r="C21" s="98" t="str">
        <f>Critères!B20</f>
        <v>3.5</v>
      </c>
      <c r="D21" s="98" t="str">
        <f>Critères!C20</f>
        <v>A</v>
      </c>
      <c r="E21" s="99" t="str">
        <f>Critères!D20</f>
        <v>Chaque média temporel synchronisé pré-enregistré a-t-il, si nécessaire, une alternative (hors cas particuliers) ?</v>
      </c>
      <c r="F21" s="100" t="s">
        <v>13</v>
      </c>
      <c r="G21" s="101"/>
      <c r="H21" s="99"/>
      <c r="I21" s="102"/>
      <c r="J21" s="103"/>
    </row>
    <row r="22" spans="1:10" ht="30">
      <c r="A22" s="96" t="str">
        <f>Critères!$A21</f>
        <v>Multimédia</v>
      </c>
      <c r="B22" s="98">
        <v>19</v>
      </c>
      <c r="C22" s="98" t="str">
        <f>Critères!B21</f>
        <v>3.6</v>
      </c>
      <c r="D22" s="98" t="str">
        <f>Critères!C21</f>
        <v>A</v>
      </c>
      <c r="E22" s="99" t="str">
        <f>Critères!D21</f>
        <v>Pour chaque média temporel synchronisé pré-enregistré ayant une alternative, celle-ci est-elle pertinente (hors cas particuliers) ?</v>
      </c>
      <c r="F22" s="100" t="s">
        <v>13</v>
      </c>
      <c r="G22" s="101"/>
      <c r="H22" s="99"/>
      <c r="I22" s="102"/>
      <c r="J22" s="103"/>
    </row>
    <row r="23" spans="1:10" ht="20">
      <c r="A23" s="96" t="str">
        <f>Critères!$A22</f>
        <v>Multimédia</v>
      </c>
      <c r="B23" s="98">
        <v>20</v>
      </c>
      <c r="C23" s="98" t="str">
        <f>Critères!B22</f>
        <v>3.7</v>
      </c>
      <c r="D23" s="98" t="str">
        <f>Critères!C22</f>
        <v>A</v>
      </c>
      <c r="E23" s="99" t="str">
        <f>Critères!D22</f>
        <v>Chaque média temporel synchronisé a-t-il, si nécessaire, des sous-titres synchronisés (hors cas particuliers) ?</v>
      </c>
      <c r="F23" s="100" t="s">
        <v>13</v>
      </c>
      <c r="G23" s="101"/>
      <c r="H23" s="99"/>
      <c r="I23" s="102"/>
      <c r="J23" s="103"/>
    </row>
    <row r="24" spans="1:10" ht="20">
      <c r="A24" s="96" t="str">
        <f>Critères!$A23</f>
        <v>Multimédia</v>
      </c>
      <c r="B24" s="98">
        <v>21</v>
      </c>
      <c r="C24" s="98" t="str">
        <f>Critères!B23</f>
        <v>3.8</v>
      </c>
      <c r="D24" s="98" t="str">
        <f>Critères!C23</f>
        <v>A</v>
      </c>
      <c r="E24" s="99" t="str">
        <f>Critères!D23</f>
        <v>Pour chaque média temporel synchronisé ayant des sous-titres synchronisés, ceux-ci sont-ils pertinents (hors cas particuliers) ?</v>
      </c>
      <c r="F24" s="100" t="s">
        <v>13</v>
      </c>
      <c r="G24" s="101"/>
      <c r="H24" s="99"/>
      <c r="I24" s="102"/>
      <c r="J24" s="103"/>
    </row>
    <row r="25" spans="1:10" ht="30">
      <c r="A25" s="96" t="str">
        <f>Critères!$A24</f>
        <v>Multimédia</v>
      </c>
      <c r="B25" s="98">
        <v>22</v>
      </c>
      <c r="C25" s="98" t="str">
        <f>Critères!B24</f>
        <v>3.9</v>
      </c>
      <c r="D25" s="98" t="str">
        <f>Critères!C24</f>
        <v>AA</v>
      </c>
      <c r="E25" s="99" t="str">
        <f>Critères!D24</f>
        <v>Chaque média temporel pré-enregistré (seulement vidéo ou synchronisé) a-t-il, si nécessaire, une audiodescription synchronisée (hors cas particuliers) ?</v>
      </c>
      <c r="F25" s="100" t="s">
        <v>13</v>
      </c>
      <c r="G25" s="101"/>
      <c r="H25" s="99"/>
      <c r="I25" s="102"/>
      <c r="J25" s="103"/>
    </row>
    <row r="26" spans="1:10" ht="30">
      <c r="A26" s="96" t="str">
        <f>Critères!$A25</f>
        <v>Multimédia</v>
      </c>
      <c r="B26" s="98">
        <v>23</v>
      </c>
      <c r="C26" s="98" t="str">
        <f>Critères!B25</f>
        <v>3.10</v>
      </c>
      <c r="D26" s="98" t="str">
        <f>Critères!C25</f>
        <v>AA</v>
      </c>
      <c r="E26" s="99" t="str">
        <f>Critères!D25</f>
        <v>Pour chaque média temporel pré-enregistré (seulement vidéo ou synchronisé) ayant une audiodescription synchronisée, celle-ci est-elle pertinente ?</v>
      </c>
      <c r="F26" s="100" t="s">
        <v>13</v>
      </c>
      <c r="G26" s="101"/>
      <c r="H26" s="99"/>
      <c r="I26" s="102"/>
      <c r="J26" s="103"/>
    </row>
    <row r="27" spans="1:10" ht="30">
      <c r="A27" s="96" t="str">
        <f>Critères!$A26</f>
        <v>Multimédia</v>
      </c>
      <c r="B27" s="98">
        <v>24</v>
      </c>
      <c r="C27" s="98" t="str">
        <f>Critères!B26</f>
        <v>3.11</v>
      </c>
      <c r="D27" s="98" t="str">
        <f>Critères!C26</f>
        <v>A</v>
      </c>
      <c r="E27" s="99" t="str">
        <f>Critères!D26</f>
        <v>Pour chaque média temporel pré-enregistré, le contenu textuel adjacent permet-il d’identifier clairement le média temporel (hors cas particuliers) ?</v>
      </c>
      <c r="F27" s="100" t="s">
        <v>13</v>
      </c>
      <c r="G27" s="101"/>
      <c r="H27" s="99"/>
      <c r="I27" s="102"/>
      <c r="J27" s="103"/>
    </row>
    <row r="28" spans="1:10" ht="20">
      <c r="A28" s="96" t="str">
        <f>Critères!$A27</f>
        <v>Multimédia</v>
      </c>
      <c r="B28" s="98">
        <v>25</v>
      </c>
      <c r="C28" s="98" t="str">
        <f>Critères!B27</f>
        <v>3.12</v>
      </c>
      <c r="D28" s="98" t="str">
        <f>Critères!C27</f>
        <v>A</v>
      </c>
      <c r="E28" s="99" t="str">
        <f>Critères!D27</f>
        <v>Chaque séquence sonore déclenchée automatiquement est-elle contrôlable par l’utilisateur ?</v>
      </c>
      <c r="F28" s="100" t="s">
        <v>13</v>
      </c>
      <c r="G28" s="101"/>
      <c r="H28" s="99"/>
      <c r="I28" s="102"/>
      <c r="J28" s="103"/>
    </row>
    <row r="29" spans="1:10" ht="20">
      <c r="A29" s="96" t="str">
        <f>Critères!$A28</f>
        <v>Multimédia</v>
      </c>
      <c r="B29" s="98">
        <v>26</v>
      </c>
      <c r="C29" s="98" t="str">
        <f>Critères!B28</f>
        <v>3.13</v>
      </c>
      <c r="D29" s="98" t="str">
        <f>Critères!C28</f>
        <v>A</v>
      </c>
      <c r="E29" s="99" t="str">
        <f>Critères!D28</f>
        <v>Chaque média temporel a-t-il, si nécessaire, les fonctionnalités de contrôle de sa consultation ?</v>
      </c>
      <c r="F29" s="100" t="s">
        <v>13</v>
      </c>
      <c r="G29" s="101"/>
      <c r="H29" s="99"/>
      <c r="I29" s="102"/>
      <c r="J29" s="103"/>
    </row>
    <row r="30" spans="1:10" ht="50">
      <c r="A30" s="96" t="str">
        <f>Critères!$A29</f>
        <v>Multimédia</v>
      </c>
      <c r="B30" s="98">
        <v>27</v>
      </c>
      <c r="C30" s="98" t="str">
        <f>Critères!B29</f>
        <v>3.14</v>
      </c>
      <c r="D30" s="98" t="str">
        <f>Critères!C29</f>
        <v>AA</v>
      </c>
      <c r="E30" s="99" t="str">
        <f>Critères!D29</f>
        <v>Pour chaque média temporel synchronisé pré-enregistré qui dispose d’une piste de sous-titres synchronisés ou d’une audiodescription, les fonctionnalités de contrôle de ces alternatives sont-elles présentées au même niveau que les fonctionnalités principales ?</v>
      </c>
      <c r="F30" s="100" t="s">
        <v>13</v>
      </c>
      <c r="G30" s="101"/>
      <c r="H30" s="99"/>
      <c r="I30" s="102"/>
      <c r="J30" s="103"/>
    </row>
    <row r="31" spans="1:10" ht="40">
      <c r="A31" s="96" t="str">
        <f>Critères!$A30</f>
        <v>Multimédia</v>
      </c>
      <c r="B31" s="98">
        <v>28</v>
      </c>
      <c r="C31" s="98" t="str">
        <f>Critères!B30</f>
        <v>3.15</v>
      </c>
      <c r="D31" s="98" t="str">
        <f>Critères!C30</f>
        <v>AA</v>
      </c>
      <c r="E31" s="99" t="str">
        <f>Critères!D30</f>
        <v>Pour chaque fonctionnalité qui transmet, convertit ou enregistre un média temporel synchronisé pré-enregistré qui possède une piste de sous-titres synchronisés, à l’issue du processus, les sous-titres sont-ils correctement conservés ?</v>
      </c>
      <c r="F31" s="100" t="s">
        <v>13</v>
      </c>
      <c r="G31" s="101"/>
      <c r="H31" s="99"/>
      <c r="I31" s="102"/>
      <c r="J31" s="103"/>
    </row>
    <row r="32" spans="1:10" ht="40">
      <c r="A32" s="96" t="str">
        <f>Critères!$A31</f>
        <v>Multimédia</v>
      </c>
      <c r="B32" s="98">
        <v>29</v>
      </c>
      <c r="C32" s="98" t="str">
        <f>Critères!B31</f>
        <v>3.16</v>
      </c>
      <c r="D32" s="98" t="str">
        <f>Critères!C31</f>
        <v>AA</v>
      </c>
      <c r="E32" s="99" t="str">
        <f>Critères!D31</f>
        <v>Pour chaque fonctionnalité qui transmet, convertit ou enregistre un média temporel synchronisé pré-enregistré avec une audiodescription synchronisée, à l’issue du processus, l’audiodescription est-elle correctement conservée ?</v>
      </c>
      <c r="F32" s="100" t="s">
        <v>13</v>
      </c>
      <c r="G32" s="101"/>
      <c r="H32" s="99"/>
      <c r="I32" s="102"/>
      <c r="J32" s="103"/>
    </row>
    <row r="33" spans="1:10" ht="30">
      <c r="A33" s="96" t="str">
        <f>Critères!$A32</f>
        <v>Multimédia</v>
      </c>
      <c r="B33" s="98">
        <v>30</v>
      </c>
      <c r="C33" s="98" t="str">
        <f>Critères!B32</f>
        <v>3.17</v>
      </c>
      <c r="D33" s="98" t="str">
        <f>Critères!C32</f>
        <v>AA</v>
      </c>
      <c r="E33" s="99" t="str">
        <f>Critères!D32</f>
        <v>Pour chaque média temporel pré-enregistré, la présentation des sous-titres est-elle contrôlable par l’utilisateur (hors cas particuliers) ?</v>
      </c>
      <c r="F33" s="100" t="s">
        <v>13</v>
      </c>
      <c r="G33" s="101"/>
      <c r="H33" s="99"/>
      <c r="I33" s="102"/>
      <c r="J33" s="103"/>
    </row>
    <row r="34" spans="1:10" ht="30">
      <c r="A34" s="96" t="str">
        <f>Critères!$A33</f>
        <v>Multimédia</v>
      </c>
      <c r="B34" s="98">
        <v>31</v>
      </c>
      <c r="C34" s="98" t="str">
        <f>Critères!B33</f>
        <v>3.18</v>
      </c>
      <c r="D34" s="98" t="str">
        <f>Critères!C33</f>
        <v>AA</v>
      </c>
      <c r="E34" s="99" t="str">
        <f>Critères!D33</f>
        <v>Pour chaque média temporel synchronisé pré-enregistré qui possède des sous-titres de traduction synchronisés, ceux-ci peuvent-ils être vocalisés (hors cas particuliers) ?</v>
      </c>
      <c r="F34" s="100" t="s">
        <v>13</v>
      </c>
      <c r="G34" s="101"/>
      <c r="H34" s="99"/>
      <c r="I34" s="102"/>
      <c r="J34" s="103"/>
    </row>
    <row r="35" spans="1:10">
      <c r="A35" s="96" t="str">
        <f>Critères!$A34</f>
        <v>Tableau</v>
      </c>
      <c r="B35" s="98">
        <v>32</v>
      </c>
      <c r="C35" s="98" t="str">
        <f>Critères!B34</f>
        <v>4.1</v>
      </c>
      <c r="D35" s="98" t="str">
        <f>Critères!C34</f>
        <v>A</v>
      </c>
      <c r="E35" s="99" t="str">
        <f>Critères!D34</f>
        <v>Chaque tableau de données complexe a-t-il un résumé ?</v>
      </c>
      <c r="F35" s="100" t="s">
        <v>13</v>
      </c>
      <c r="G35" s="101"/>
      <c r="H35" s="99"/>
      <c r="I35" s="102"/>
      <c r="J35" s="103"/>
    </row>
    <row r="36" spans="1:10" ht="20">
      <c r="A36" s="96" t="str">
        <f>Critères!$A35</f>
        <v>Tableau</v>
      </c>
      <c r="B36" s="98">
        <v>33</v>
      </c>
      <c r="C36" s="98" t="str">
        <f>Critères!B35</f>
        <v>4.2</v>
      </c>
      <c r="D36" s="98" t="str">
        <f>Critères!C35</f>
        <v>A</v>
      </c>
      <c r="E36" s="99" t="str">
        <f>Critères!D35</f>
        <v>Pour chaque tableau de données complexe ayant un résumé, celui-ci est-il pertinent ?</v>
      </c>
      <c r="F36" s="100" t="s">
        <v>13</v>
      </c>
      <c r="G36" s="101"/>
      <c r="H36" s="99"/>
      <c r="I36" s="102"/>
      <c r="J36" s="103"/>
    </row>
    <row r="37" spans="1:10">
      <c r="A37" s="96" t="str">
        <f>Critères!$A36</f>
        <v>Tableau</v>
      </c>
      <c r="B37" s="98">
        <v>34</v>
      </c>
      <c r="C37" s="98" t="str">
        <f>Critères!B36</f>
        <v>4.3</v>
      </c>
      <c r="D37" s="98" t="str">
        <f>Critères!C36</f>
        <v>A</v>
      </c>
      <c r="E37" s="99" t="str">
        <f>Critères!D36</f>
        <v>Chaque tableau de données a-t-il un titre ?</v>
      </c>
      <c r="F37" s="100" t="s">
        <v>13</v>
      </c>
      <c r="G37" s="101"/>
      <c r="H37" s="99"/>
      <c r="I37" s="102"/>
      <c r="J37" s="103"/>
    </row>
    <row r="38" spans="1:10" ht="20">
      <c r="A38" s="96" t="str">
        <f>Critères!$A37</f>
        <v>Tableau</v>
      </c>
      <c r="B38" s="98">
        <v>35</v>
      </c>
      <c r="C38" s="98" t="str">
        <f>Critères!B37</f>
        <v>4.4</v>
      </c>
      <c r="D38" s="98" t="str">
        <f>Critères!C37</f>
        <v>A</v>
      </c>
      <c r="E38" s="99" t="str">
        <f>Critères!D37</f>
        <v>Pour chaque tableau de données ayant un titre, celui-ci est-il pertinent ?</v>
      </c>
      <c r="F38" s="100" t="s">
        <v>13</v>
      </c>
      <c r="G38" s="101"/>
      <c r="H38" s="99"/>
      <c r="I38" s="102"/>
      <c r="J38" s="103"/>
    </row>
    <row r="39" spans="1:10" ht="20">
      <c r="A39" s="96" t="str">
        <f>Critères!$A38</f>
        <v>Tableau</v>
      </c>
      <c r="B39" s="98">
        <v>36</v>
      </c>
      <c r="C39" s="98" t="str">
        <f>Critères!B38</f>
        <v>4.5</v>
      </c>
      <c r="D39" s="98" t="str">
        <f>Critères!C38</f>
        <v>A</v>
      </c>
      <c r="E39" s="99" t="str">
        <f>Critères!D38</f>
        <v>Pour chaque tableau de données, les entêtes de lignes et de colonnes sont-ils correctement reliés aux cellules de données ?</v>
      </c>
      <c r="F39" s="100" t="s">
        <v>13</v>
      </c>
      <c r="G39" s="101"/>
      <c r="H39" s="99"/>
      <c r="I39" s="102"/>
      <c r="J39" s="103"/>
    </row>
    <row r="40" spans="1:10" ht="20">
      <c r="A40" s="96" t="str">
        <f>Critères!$A39</f>
        <v>Composants intéractifs</v>
      </c>
      <c r="B40" s="98">
        <v>37</v>
      </c>
      <c r="C40" s="98" t="str">
        <f>Critères!B39</f>
        <v>5.1</v>
      </c>
      <c r="D40" s="98" t="str">
        <f>Critères!C39</f>
        <v>A</v>
      </c>
      <c r="E40" s="99" t="str">
        <f>Critères!D39</f>
        <v>Chaque composant d’interface est-il, si nécessaire, compatible avec les technologies d’assistance (hors cas particuliers) ?</v>
      </c>
      <c r="F40" s="100" t="s">
        <v>13</v>
      </c>
      <c r="G40" s="101"/>
      <c r="H40" s="99"/>
      <c r="I40" s="102"/>
      <c r="J40" s="103"/>
    </row>
    <row r="41" spans="1:10" ht="20">
      <c r="A41" s="96" t="str">
        <f>Critères!$A40</f>
        <v>Composants intéractifs</v>
      </c>
      <c r="B41" s="98">
        <v>38</v>
      </c>
      <c r="C41" s="98" t="str">
        <f>Critères!B40</f>
        <v>5.2</v>
      </c>
      <c r="D41" s="98" t="str">
        <f>Critères!C40</f>
        <v>A</v>
      </c>
      <c r="E41" s="99" t="str">
        <f>Critères!D40</f>
        <v>Chaque composant d’interface est-il contrôlable par le clavier et tout dispositif de pointage (hors cas particuliers) ?</v>
      </c>
      <c r="F41" s="100" t="s">
        <v>13</v>
      </c>
      <c r="G41" s="101"/>
      <c r="H41" s="99"/>
      <c r="I41" s="102"/>
      <c r="J41" s="103"/>
    </row>
    <row r="42" spans="1:10" ht="20">
      <c r="A42" s="96" t="str">
        <f>Critères!$A41</f>
        <v>Composants intéractifs</v>
      </c>
      <c r="B42" s="98">
        <v>39</v>
      </c>
      <c r="C42" s="98" t="str">
        <f>Critères!B41</f>
        <v>5.3</v>
      </c>
      <c r="D42" s="98" t="str">
        <f>Critères!C41</f>
        <v>A</v>
      </c>
      <c r="E42" s="99" t="str">
        <f>Critères!D41</f>
        <v>Chaque changement de contexte respecte-t-il une de ces conditions ?</v>
      </c>
      <c r="F42" s="100" t="s">
        <v>13</v>
      </c>
      <c r="G42" s="101"/>
      <c r="H42" s="99"/>
      <c r="I42" s="102"/>
      <c r="J42" s="103"/>
    </row>
    <row r="43" spans="1:10" ht="20">
      <c r="A43" s="96" t="str">
        <f>Critères!$A42</f>
        <v>Composants intéractifs</v>
      </c>
      <c r="B43" s="98">
        <v>40</v>
      </c>
      <c r="C43" s="98" t="str">
        <f>Critères!B42</f>
        <v>5.4</v>
      </c>
      <c r="D43" s="98" t="str">
        <f>Critères!C42</f>
        <v>AA</v>
      </c>
      <c r="E43" s="99" t="str">
        <f>Critères!D42</f>
        <v>Dans chaque écran, les messages de statut sont-ils correctement restitués par les technologies d’assistance ?</v>
      </c>
      <c r="F43" s="100" t="s">
        <v>13</v>
      </c>
      <c r="G43" s="101"/>
      <c r="H43" s="99"/>
      <c r="I43" s="104"/>
      <c r="J43" s="103"/>
    </row>
    <row r="44" spans="1:10" ht="20">
      <c r="A44" s="96" t="str">
        <f>Critères!$A43</f>
        <v>Composants intéractifs</v>
      </c>
      <c r="B44" s="98">
        <v>41</v>
      </c>
      <c r="C44" s="98" t="str">
        <f>Critères!B43</f>
        <v>5.5</v>
      </c>
      <c r="D44" s="98" t="str">
        <f>Critères!C43</f>
        <v>A</v>
      </c>
      <c r="E44" s="99" t="str">
        <f>Critères!D43</f>
        <v>Chaque état d’un contrôle à bascule présenté à l’utilisateur est-il perceptible ?</v>
      </c>
      <c r="F44" s="100" t="s">
        <v>13</v>
      </c>
      <c r="G44" s="101"/>
      <c r="H44" s="99"/>
      <c r="I44" s="102"/>
      <c r="J44" s="103"/>
    </row>
    <row r="45" spans="1:10" ht="20">
      <c r="A45" s="96" t="str">
        <f>Critères!$A44</f>
        <v>Eléments obligatoires</v>
      </c>
      <c r="B45" s="98">
        <v>42</v>
      </c>
      <c r="C45" s="98" t="str">
        <f>Critères!B44</f>
        <v>6.1</v>
      </c>
      <c r="D45" s="98" t="str">
        <f>Critères!C44</f>
        <v>A</v>
      </c>
      <c r="E45" s="99" t="str">
        <f>Critères!D44</f>
        <v>Dans chaque écran, les textes sont-ils restitués par les technologies d’assistance dans la langue principale de l’écran ?</v>
      </c>
      <c r="F45" s="100" t="s">
        <v>13</v>
      </c>
      <c r="G45" s="101"/>
      <c r="H45" s="99"/>
      <c r="I45" s="102"/>
      <c r="J45" s="103"/>
    </row>
    <row r="46" spans="1:10" ht="30">
      <c r="A46" s="96" t="str">
        <f>Critères!$A45</f>
        <v>Eléments obligatoires</v>
      </c>
      <c r="B46" s="98">
        <v>43</v>
      </c>
      <c r="C46" s="98" t="str">
        <f>Critères!B45</f>
        <v>6.2</v>
      </c>
      <c r="D46" s="98" t="str">
        <f>Critères!C45</f>
        <v>A</v>
      </c>
      <c r="E46" s="99" t="str">
        <f>Critères!D45</f>
        <v>Dans chaque écran, les éléments de l’interface ne doivent pas être utilisés uniquement à des fins de présentation. Cette règle est-elle respectée ?</v>
      </c>
      <c r="F46" s="100" t="s">
        <v>13</v>
      </c>
      <c r="G46" s="101"/>
      <c r="H46" s="99"/>
      <c r="I46" s="102"/>
      <c r="J46" s="103"/>
    </row>
    <row r="47" spans="1:10" ht="20">
      <c r="A47" s="96" t="str">
        <f>Critères!$A46</f>
        <v>Structuration</v>
      </c>
      <c r="B47" s="98">
        <v>44</v>
      </c>
      <c r="C47" s="98" t="str">
        <f>Critères!B46</f>
        <v>7.1</v>
      </c>
      <c r="D47" s="98" t="str">
        <f>Critères!C46</f>
        <v>A</v>
      </c>
      <c r="E47" s="99" t="str">
        <f>Critères!D46</f>
        <v>Dans chaque écran, l’information est-elle structurée par l’utilisation appropriée de titres ?</v>
      </c>
      <c r="F47" s="100" t="s">
        <v>13</v>
      </c>
      <c r="G47" s="101"/>
      <c r="H47" s="99"/>
      <c r="I47" s="102"/>
      <c r="J47" s="103"/>
    </row>
    <row r="48" spans="1:10" ht="20">
      <c r="A48" s="96" t="str">
        <f>Critères!$A47</f>
        <v>Structuration</v>
      </c>
      <c r="B48" s="98">
        <v>45</v>
      </c>
      <c r="C48" s="98" t="str">
        <f>Critères!B47</f>
        <v>7.2</v>
      </c>
      <c r="D48" s="98" t="str">
        <f>Critères!C47</f>
        <v>A</v>
      </c>
      <c r="E48" s="99" t="str">
        <f>Critères!D47</f>
        <v>Dans chaque écran, chaque liste est-elle correctement structurée ?</v>
      </c>
      <c r="F48" s="100" t="s">
        <v>13</v>
      </c>
      <c r="G48" s="101"/>
      <c r="H48" s="99"/>
      <c r="I48" s="102"/>
      <c r="J48" s="103"/>
    </row>
    <row r="49" spans="1:10" ht="20">
      <c r="A49" s="96" t="str">
        <f>Critères!$A48</f>
        <v>Présentation</v>
      </c>
      <c r="B49" s="98">
        <v>46</v>
      </c>
      <c r="C49" s="98" t="str">
        <f>Critères!B48</f>
        <v>8.1</v>
      </c>
      <c r="D49" s="98" t="str">
        <f>Critères!C48</f>
        <v>A</v>
      </c>
      <c r="E49" s="99" t="str">
        <f>Critères!D48</f>
        <v>Dans chaque écran, le contenu visible porteur d’information est-il accessible aux technologies d’assistance ?</v>
      </c>
      <c r="F49" s="100" t="s">
        <v>13</v>
      </c>
      <c r="G49" s="101"/>
      <c r="H49" s="99"/>
      <c r="I49" s="102"/>
      <c r="J49" s="103"/>
    </row>
    <row r="50" spans="1:10" ht="20">
      <c r="A50" s="96" t="str">
        <f>Critères!$A49</f>
        <v>Présentation</v>
      </c>
      <c r="B50" s="98">
        <v>47</v>
      </c>
      <c r="C50" s="98" t="str">
        <f>Critères!B49</f>
        <v>8.2</v>
      </c>
      <c r="D50" s="98" t="str">
        <f>Critères!C49</f>
        <v>AA</v>
      </c>
      <c r="E50" s="99" t="str">
        <f>Critères!D49</f>
        <v>Dans chaque écran, l’utilisateur peut-il augmenter la taille des caractères de 200% au moins (hors cas particuliers) ?</v>
      </c>
      <c r="F50" s="100" t="s">
        <v>13</v>
      </c>
      <c r="G50" s="101"/>
      <c r="H50" s="99"/>
      <c r="I50" s="102"/>
      <c r="J50" s="103"/>
    </row>
    <row r="51" spans="1:10" ht="40">
      <c r="A51" s="96" t="str">
        <f>Critères!$A50</f>
        <v>Présentation</v>
      </c>
      <c r="B51" s="98">
        <v>48</v>
      </c>
      <c r="C51" s="98" t="str">
        <f>Critères!B50</f>
        <v>8.3</v>
      </c>
      <c r="D51" s="98" t="str">
        <f>Critères!C50</f>
        <v>A</v>
      </c>
      <c r="E51" s="99" t="str">
        <f>Critères!D50</f>
        <v>Dans chaque écran, chaque composant en environnement de texte dont la nature n’est pas évidente a-t-il un rapport de contraste supérieur ou égal à 3:1 par rapport au texte environnant ?</v>
      </c>
      <c r="F51" s="100" t="s">
        <v>13</v>
      </c>
      <c r="G51" s="101"/>
      <c r="H51" s="99"/>
      <c r="I51" s="102"/>
      <c r="J51" s="103"/>
    </row>
    <row r="52" spans="1:10" ht="40">
      <c r="A52" s="96" t="str">
        <f>Critères!$A51</f>
        <v>Présentation</v>
      </c>
      <c r="B52" s="98">
        <v>49</v>
      </c>
      <c r="C52" s="98" t="str">
        <f>Critères!B51</f>
        <v>8.4</v>
      </c>
      <c r="D52" s="98" t="str">
        <f>Critères!C51</f>
        <v>A</v>
      </c>
      <c r="E52" s="99" t="str">
        <f>Critères!D51</f>
        <v>Dans chaque écran, pour chaque composant en environnement de texte dont la nature n’est pas évidente, une indication autre que la couleur permet-elle de signaler la prise de focus et le survol à la souris ?</v>
      </c>
      <c r="F52" s="100" t="s">
        <v>13</v>
      </c>
      <c r="G52" s="101"/>
      <c r="H52" s="99"/>
      <c r="I52" s="102"/>
      <c r="J52" s="103"/>
    </row>
    <row r="53" spans="1:10" ht="20">
      <c r="A53" s="96" t="str">
        <f>Critères!$A52</f>
        <v>Présentation</v>
      </c>
      <c r="B53" s="98">
        <v>50</v>
      </c>
      <c r="C53" s="98" t="str">
        <f>Critères!B52</f>
        <v>8.5</v>
      </c>
      <c r="D53" s="98" t="str">
        <f>Critères!C52</f>
        <v>A</v>
      </c>
      <c r="E53" s="99" t="str">
        <f>Critères!D52</f>
        <v>Dans chaque écran, pour chaque élément recevant le focus, la prise de focus est-elle visible ?</v>
      </c>
      <c r="F53" s="100" t="s">
        <v>13</v>
      </c>
      <c r="G53" s="101"/>
      <c r="H53" s="99"/>
      <c r="I53" s="102"/>
      <c r="J53" s="103"/>
    </row>
    <row r="54" spans="1:10" ht="30">
      <c r="A54" s="96" t="str">
        <f>Critères!$A53</f>
        <v>Présentation</v>
      </c>
      <c r="B54" s="98">
        <v>51</v>
      </c>
      <c r="C54" s="98" t="str">
        <f>Critères!B53</f>
        <v>8.6</v>
      </c>
      <c r="D54" s="98" t="str">
        <f>Critères!C53</f>
        <v>A</v>
      </c>
      <c r="E54" s="99" t="str">
        <f>Critères!D53</f>
        <v>Dans chaque écran, l’information ne doit pas être donnée uniquement par la forme, taille ou position. Cette règle est-elle respectée ?</v>
      </c>
      <c r="F54" s="100" t="s">
        <v>13</v>
      </c>
      <c r="G54" s="101"/>
      <c r="H54" s="99"/>
      <c r="I54" s="102"/>
      <c r="J54" s="103"/>
    </row>
    <row r="55" spans="1:10" ht="30">
      <c r="A55" s="96" t="str">
        <f>Critères!$A54</f>
        <v>Présentation</v>
      </c>
      <c r="B55" s="98">
        <v>52</v>
      </c>
      <c r="C55" s="98" t="str">
        <f>Critères!B54</f>
        <v>8.7</v>
      </c>
      <c r="D55" s="98" t="str">
        <f>Critères!C54</f>
        <v>AA</v>
      </c>
      <c r="E55" s="99" t="str">
        <f>Critères!D54</f>
        <v>Dans chaque écran, les contenus additionnels apparaissant à la prise de focus ou au survol d’un composant d’interface sont-ils contrôlables par l’utilisateur (hors cas particuliers) ?</v>
      </c>
      <c r="F55" s="100" t="s">
        <v>13</v>
      </c>
      <c r="G55" s="101"/>
      <c r="H55" s="99"/>
      <c r="I55" s="102"/>
      <c r="J55" s="103"/>
    </row>
    <row r="56" spans="1:10">
      <c r="A56" s="96" t="str">
        <f>Critères!$A55</f>
        <v>Formulaires</v>
      </c>
      <c r="B56" s="98">
        <v>53</v>
      </c>
      <c r="C56" s="98" t="str">
        <f>Critères!B55</f>
        <v>9.1</v>
      </c>
      <c r="D56" s="98" t="str">
        <f>Critères!C55</f>
        <v>A</v>
      </c>
      <c r="E56" s="99" t="str">
        <f>Critères!D55</f>
        <v>Chaque champ de formulaire a-t-il une étiquette visible ?</v>
      </c>
      <c r="F56" s="100" t="s">
        <v>13</v>
      </c>
      <c r="G56" s="101"/>
      <c r="H56" s="99"/>
      <c r="I56" s="102"/>
      <c r="J56" s="103"/>
    </row>
    <row r="57" spans="1:10" ht="20">
      <c r="A57" s="96" t="str">
        <f>Critères!$A56</f>
        <v>Formulaires</v>
      </c>
      <c r="B57" s="98">
        <v>54</v>
      </c>
      <c r="C57" s="98" t="str">
        <f>Critères!B56</f>
        <v>9.2</v>
      </c>
      <c r="D57" s="98" t="str">
        <f>Critères!C56</f>
        <v>A</v>
      </c>
      <c r="E57" s="99" t="str">
        <f>Critères!D56</f>
        <v>Chaque champ de formulaire a-t-il une étiquette accessible aux technologies d’assistance ?</v>
      </c>
      <c r="F57" s="100" t="s">
        <v>13</v>
      </c>
      <c r="G57" s="101"/>
      <c r="H57" s="99"/>
      <c r="I57" s="102"/>
      <c r="J57" s="103"/>
    </row>
    <row r="58" spans="1:10" ht="20">
      <c r="A58" s="96" t="str">
        <f>Critères!$A57</f>
        <v>Formulaires</v>
      </c>
      <c r="B58" s="98">
        <v>55</v>
      </c>
      <c r="C58" s="98" t="str">
        <f>Critères!B57</f>
        <v>9.3</v>
      </c>
      <c r="D58" s="98" t="str">
        <f>Critères!C57</f>
        <v>A</v>
      </c>
      <c r="E58" s="99" t="str">
        <f>Critères!D57</f>
        <v>Chaque étiquette associée à un champ de formulaire est-elle pertinente ?</v>
      </c>
      <c r="F58" s="100" t="s">
        <v>13</v>
      </c>
      <c r="G58" s="101"/>
      <c r="H58" s="99"/>
      <c r="I58" s="102"/>
      <c r="J58" s="103"/>
    </row>
    <row r="59" spans="1:10" ht="20">
      <c r="A59" s="96" t="str">
        <f>Critères!$A58</f>
        <v>Formulaires</v>
      </c>
      <c r="B59" s="98">
        <v>56</v>
      </c>
      <c r="C59" s="98" t="str">
        <f>Critères!B58</f>
        <v>9.4</v>
      </c>
      <c r="D59" s="98" t="str">
        <f>Critères!C58</f>
        <v>A</v>
      </c>
      <c r="E59" s="99" t="str">
        <f>Critères!D58</f>
        <v>Chaque étiquette de champ et son champ associé sont-ils accolés ?</v>
      </c>
      <c r="F59" s="100" t="s">
        <v>13</v>
      </c>
      <c r="G59" s="101"/>
      <c r="H59" s="99"/>
      <c r="I59" s="102"/>
      <c r="J59" s="103"/>
    </row>
    <row r="60" spans="1:10" ht="20">
      <c r="A60" s="96" t="str">
        <f>Critères!$A59</f>
        <v>Formulaires</v>
      </c>
      <c r="B60" s="98">
        <v>57</v>
      </c>
      <c r="C60" s="98" t="str">
        <f>Critères!B59</f>
        <v>9.5</v>
      </c>
      <c r="D60" s="98" t="str">
        <f>Critères!C59</f>
        <v>A</v>
      </c>
      <c r="E60" s="99" t="str">
        <f>Critères!D59</f>
        <v>Dans chaque formulaire, l’intitulé de chaque bouton est-il pertinent ?</v>
      </c>
      <c r="F60" s="100" t="s">
        <v>13</v>
      </c>
      <c r="G60" s="101"/>
      <c r="H60" s="99"/>
      <c r="I60" s="102"/>
      <c r="J60" s="103"/>
    </row>
    <row r="61" spans="1:10" ht="20">
      <c r="A61" s="96" t="str">
        <f>Critères!$A60</f>
        <v>Formulaires</v>
      </c>
      <c r="B61" s="98">
        <v>58</v>
      </c>
      <c r="C61" s="98" t="str">
        <f>Critères!B60</f>
        <v>9.6</v>
      </c>
      <c r="D61" s="98" t="str">
        <f>Critères!C60</f>
        <v>A</v>
      </c>
      <c r="E61" s="99" t="str">
        <f>Critères!D60</f>
        <v>Dans chaque formulaire, les champs de même nature sont-ils identifiés, si nécessaire ?</v>
      </c>
      <c r="F61" s="100" t="s">
        <v>13</v>
      </c>
      <c r="G61" s="101"/>
      <c r="H61" s="99"/>
      <c r="I61" s="102"/>
      <c r="J61" s="103"/>
    </row>
    <row r="62" spans="1:10" ht="20">
      <c r="A62" s="96" t="str">
        <f>Critères!$A61</f>
        <v>Formulaires</v>
      </c>
      <c r="B62" s="98">
        <v>59</v>
      </c>
      <c r="C62" s="98" t="str">
        <f>Critères!B61</f>
        <v>9.7</v>
      </c>
      <c r="D62" s="98" t="str">
        <f>Critères!C61</f>
        <v>A</v>
      </c>
      <c r="E62" s="99" t="str">
        <f>Critères!D61</f>
        <v>Les champs de formulaire obligatoires sont-ils correctement identifiés (hors cas particuliers) ?</v>
      </c>
      <c r="F62" s="100" t="s">
        <v>13</v>
      </c>
      <c r="G62" s="101"/>
      <c r="H62" s="99"/>
      <c r="I62" s="102"/>
      <c r="J62" s="103"/>
    </row>
    <row r="63" spans="1:10" ht="30">
      <c r="A63" s="96" t="str">
        <f>Critères!$A62</f>
        <v>Formulaires</v>
      </c>
      <c r="B63" s="98">
        <v>60</v>
      </c>
      <c r="C63" s="98" t="str">
        <f>Critères!B62</f>
        <v>9.8</v>
      </c>
      <c r="D63" s="98" t="str">
        <f>Critères!C62</f>
        <v>A</v>
      </c>
      <c r="E63" s="99" t="str">
        <f>Critères!D62</f>
        <v>Pour chaque champ de formulaire qui attend un type de données et/ou un format spécifique, l’information correspondante est-elle disponible ?</v>
      </c>
      <c r="F63" s="100" t="s">
        <v>13</v>
      </c>
      <c r="G63" s="101"/>
      <c r="H63" s="99"/>
      <c r="I63" s="102"/>
      <c r="J63" s="103"/>
    </row>
    <row r="64" spans="1:10" ht="20">
      <c r="A64" s="96" t="str">
        <f>Critères!$A63</f>
        <v>Formulaires</v>
      </c>
      <c r="B64" s="98">
        <v>61</v>
      </c>
      <c r="C64" s="98" t="str">
        <f>Critères!B63</f>
        <v>9.9</v>
      </c>
      <c r="D64" s="98" t="str">
        <f>Critères!C63</f>
        <v>A</v>
      </c>
      <c r="E64" s="99" t="str">
        <f>Critères!D63</f>
        <v>Dans chaque formulaire, les erreurs de saisie sont-elles accessibles ?</v>
      </c>
      <c r="F64" s="100" t="s">
        <v>13</v>
      </c>
      <c r="G64" s="101"/>
      <c r="H64" s="99"/>
      <c r="I64" s="102"/>
      <c r="J64" s="103"/>
    </row>
    <row r="65" spans="1:10" ht="30">
      <c r="A65" s="96" t="str">
        <f>Critères!$A64</f>
        <v>Formulaires</v>
      </c>
      <c r="B65" s="98">
        <v>62</v>
      </c>
      <c r="C65" s="98" t="str">
        <f>Critères!B64</f>
        <v>9.10</v>
      </c>
      <c r="D65" s="98" t="str">
        <f>Critères!C64</f>
        <v>AA</v>
      </c>
      <c r="E65" s="99" t="str">
        <f>Critères!D64</f>
        <v>Dans chaque formulaire, le contrôle de saisie est-il accompagné, si nécessaire, de suggestions des types, formats de données ou valeurs attendus ?</v>
      </c>
      <c r="F65" s="100" t="s">
        <v>13</v>
      </c>
      <c r="G65" s="101"/>
      <c r="H65" s="99"/>
      <c r="I65" s="102"/>
      <c r="J65" s="103"/>
    </row>
    <row r="66" spans="1:10" ht="50">
      <c r="A66" s="96" t="str">
        <f>Critères!$A65</f>
        <v>Formulaires</v>
      </c>
      <c r="B66" s="98">
        <v>63</v>
      </c>
      <c r="C66" s="98" t="str">
        <f>Critères!B65</f>
        <v>9.11</v>
      </c>
      <c r="D66" s="98" t="str">
        <f>Critères!C65</f>
        <v>AA</v>
      </c>
      <c r="E66" s="99" t="str">
        <f>Critères!D65</f>
        <v>Pour chaque formulaire qui modifie ou supprime des données, ou qui transmet des réponses à un test ou à un examen, ou dont la validation a des conséquences financières ou juridiques, les données saisies peuvent-elles être modifiées, mises à jour ou récupérées par l’utilisateur ?</v>
      </c>
      <c r="F66" s="100" t="s">
        <v>13</v>
      </c>
      <c r="G66" s="101"/>
      <c r="H66" s="99"/>
      <c r="I66" s="102"/>
      <c r="J66" s="103"/>
    </row>
    <row r="67" spans="1:10" ht="20">
      <c r="A67" s="96" t="str">
        <f>Critères!$A66</f>
        <v>Formulaires</v>
      </c>
      <c r="B67" s="98">
        <v>64</v>
      </c>
      <c r="C67" s="98" t="str">
        <f>Critères!B66</f>
        <v>9.12</v>
      </c>
      <c r="D67" s="98" t="str">
        <f>Critères!C66</f>
        <v>AA</v>
      </c>
      <c r="E67" s="99" t="str">
        <f>Critères!D66</f>
        <v>Pour chaque champ qui attend une donnée personnelle de l’utilisateur, la saisie est-elle facilitée ?</v>
      </c>
      <c r="F67" s="100" t="s">
        <v>13</v>
      </c>
      <c r="G67" s="101"/>
      <c r="H67" s="99"/>
      <c r="I67" s="102"/>
      <c r="J67" s="103"/>
    </row>
    <row r="68" spans="1:10" ht="20">
      <c r="A68" s="96" t="str">
        <f>Critères!$A67</f>
        <v>Navigation</v>
      </c>
      <c r="B68" s="98">
        <v>65</v>
      </c>
      <c r="C68" s="98" t="str">
        <f>Critères!B67</f>
        <v>10.1</v>
      </c>
      <c r="D68" s="98" t="str">
        <f>Critères!C67</f>
        <v>A</v>
      </c>
      <c r="E68" s="99" t="str">
        <f>Critères!D67</f>
        <v>Dans chaque écran, l’ordre de tabulation au clavier est-il cohérent ?</v>
      </c>
      <c r="F68" s="100" t="s">
        <v>13</v>
      </c>
      <c r="G68" s="101"/>
      <c r="H68" s="99"/>
      <c r="I68" s="102"/>
      <c r="J68" s="103"/>
    </row>
    <row r="69" spans="1:10" ht="20">
      <c r="A69" s="96" t="str">
        <f>Critères!$A68</f>
        <v>Navigation</v>
      </c>
      <c r="B69" s="98">
        <v>66</v>
      </c>
      <c r="C69" s="98" t="str">
        <f>Critères!B68</f>
        <v>10.2</v>
      </c>
      <c r="D69" s="98" t="str">
        <f>Critères!C68</f>
        <v>A</v>
      </c>
      <c r="E69" s="99" t="str">
        <f>Critères!D68</f>
        <v>Dans chaque écran, l’ordre de restitution par les technologies d’assistance est-il cohérent ?</v>
      </c>
      <c r="F69" s="100" t="s">
        <v>13</v>
      </c>
      <c r="G69" s="101"/>
      <c r="H69" s="99"/>
      <c r="I69" s="102"/>
      <c r="J69" s="103"/>
    </row>
    <row r="70" spans="1:10" ht="20">
      <c r="A70" s="96" t="str">
        <f>Critères!$A69</f>
        <v>Navigation</v>
      </c>
      <c r="B70" s="98">
        <v>67</v>
      </c>
      <c r="C70" s="98" t="str">
        <f>Critères!B69</f>
        <v>10.3</v>
      </c>
      <c r="D70" s="98" t="str">
        <f>Critères!C69</f>
        <v>A</v>
      </c>
      <c r="E70" s="99" t="str">
        <f>Critères!D69</f>
        <v>Dans chaque écran, la navigation ne doit pas contenir de piège au clavier. Cette règle est-elle respectée ?</v>
      </c>
      <c r="F70" s="100" t="s">
        <v>13</v>
      </c>
      <c r="G70" s="101"/>
      <c r="H70" s="99"/>
      <c r="I70" s="102"/>
      <c r="J70" s="103"/>
    </row>
    <row r="71" spans="1:10" ht="30">
      <c r="A71" s="96" t="str">
        <f>Critères!$A70</f>
        <v>Navigation</v>
      </c>
      <c r="B71" s="98">
        <v>68</v>
      </c>
      <c r="C71" s="98" t="str">
        <f>Critères!B70</f>
        <v>10.4</v>
      </c>
      <c r="D71" s="98" t="str">
        <f>Critères!C70</f>
        <v>A</v>
      </c>
      <c r="E71" s="99" t="str">
        <f>Critères!D70</f>
        <v>Dans chaque écran, les raccourcis clavier n’utilisant qu’une seule touche (lettre minuscule ou majuscule, ponctuation, chiffre ou symbole) sont-ils contrôlables par l’utilisateur ?</v>
      </c>
      <c r="F71" s="100" t="s">
        <v>13</v>
      </c>
      <c r="G71" s="101"/>
      <c r="H71" s="99"/>
      <c r="I71" s="102"/>
      <c r="J71" s="103"/>
    </row>
    <row r="72" spans="1:10" ht="20">
      <c r="A72" s="96" t="str">
        <f>Critères!$A71</f>
        <v>Consultation</v>
      </c>
      <c r="B72" s="98">
        <v>69</v>
      </c>
      <c r="C72" s="98" t="str">
        <f>Critères!B71</f>
        <v>11.1</v>
      </c>
      <c r="D72" s="98" t="str">
        <f>Critères!C71</f>
        <v>A</v>
      </c>
      <c r="E72" s="99" t="str">
        <f>Critères!D71</f>
        <v>Pour chaque écran, l’utilisateur a-t-il le contrôle de chaque limite de temps modifiant le contenu (hors cas particuliers) ?</v>
      </c>
      <c r="F72" s="100" t="s">
        <v>13</v>
      </c>
      <c r="G72" s="101"/>
      <c r="H72" s="99"/>
      <c r="I72" s="102"/>
      <c r="J72" s="103"/>
    </row>
    <row r="73" spans="1:10" ht="20">
      <c r="A73" s="96" t="str">
        <f>Critères!$A72</f>
        <v>Consultation</v>
      </c>
      <c r="B73" s="98">
        <v>70</v>
      </c>
      <c r="C73" s="98" t="str">
        <f>Critères!B72</f>
        <v>11.2</v>
      </c>
      <c r="D73" s="98" t="str">
        <f>Critères!C72</f>
        <v>A</v>
      </c>
      <c r="E73" s="99" t="str">
        <f>Critères!D72</f>
        <v>Pour chaque écran, chaque procédé limitant le temps d’une session peut-il être arrêté ou supprimé (hors cas particuliers) ?</v>
      </c>
      <c r="F73" s="100" t="s">
        <v>13</v>
      </c>
      <c r="G73" s="101"/>
      <c r="H73" s="99"/>
      <c r="I73" s="102"/>
      <c r="J73" s="103"/>
    </row>
    <row r="74" spans="1:10" ht="30">
      <c r="A74" s="96" t="str">
        <f>Critères!$A73</f>
        <v>Consultation</v>
      </c>
      <c r="B74" s="98">
        <v>71</v>
      </c>
      <c r="C74" s="98" t="str">
        <f>Critères!B73</f>
        <v>11.3</v>
      </c>
      <c r="D74" s="98" t="str">
        <f>Critères!C73</f>
        <v>A</v>
      </c>
      <c r="E74" s="99" t="str">
        <f>Critères!D73</f>
        <v>Dans chaque écran, chaque document bureautique en téléchargement possède-t-il, si nécessaire, une version accessible (hors cas particuliers) ?</v>
      </c>
      <c r="F74" s="100" t="s">
        <v>13</v>
      </c>
      <c r="G74" s="101"/>
      <c r="H74" s="99"/>
      <c r="I74" s="102"/>
      <c r="J74" s="103"/>
    </row>
    <row r="75" spans="1:10" ht="30">
      <c r="A75" s="96" t="str">
        <f>Critères!$A74</f>
        <v>Consultation</v>
      </c>
      <c r="B75" s="98">
        <v>72</v>
      </c>
      <c r="C75" s="98" t="str">
        <f>Critères!B74</f>
        <v>11.4</v>
      </c>
      <c r="D75" s="98" t="str">
        <f>Critères!C74</f>
        <v>A</v>
      </c>
      <c r="E75" s="99" t="str">
        <f>Critères!D74</f>
        <v>Pour chaque document bureautique ayant une version accessible, cette version offre-t-elle la même information (hors cas particuliers) ?</v>
      </c>
      <c r="F75" s="100" t="s">
        <v>13</v>
      </c>
      <c r="G75" s="101"/>
      <c r="H75" s="99"/>
      <c r="I75" s="102"/>
      <c r="J75" s="103"/>
    </row>
    <row r="76" spans="1:10" ht="20">
      <c r="A76" s="96" t="str">
        <f>Critères!$A75</f>
        <v>Consultation</v>
      </c>
      <c r="B76" s="98">
        <v>73</v>
      </c>
      <c r="C76" s="98" t="str">
        <f>Critères!B75</f>
        <v>11.5</v>
      </c>
      <c r="D76" s="98" t="str">
        <f>Critères!C75</f>
        <v>A</v>
      </c>
      <c r="E76" s="99" t="str">
        <f>Critères!D75</f>
        <v>Dans chaque écran, chaque contenu cryptique (art ASCII, émoticon, syntaxe cryptique) a-t-il une alternative ?</v>
      </c>
      <c r="F76" s="100" t="s">
        <v>13</v>
      </c>
      <c r="G76" s="101"/>
      <c r="H76" s="99"/>
      <c r="I76" s="102"/>
      <c r="J76" s="103"/>
    </row>
    <row r="77" spans="1:10" ht="30">
      <c r="A77" s="96" t="str">
        <f>Critères!$A76</f>
        <v>Consultation</v>
      </c>
      <c r="B77" s="98">
        <v>74</v>
      </c>
      <c r="C77" s="98" t="str">
        <f>Critères!B76</f>
        <v>11.6</v>
      </c>
      <c r="D77" s="98" t="str">
        <f>Critères!C76</f>
        <v>A</v>
      </c>
      <c r="E77" s="99" t="str">
        <f>Critères!D76</f>
        <v>Dans chaque écran, pour chaque contenu cryptique (art ASCII, émoticône, syntaxe cryptique) ayant une alternative, cette alternative est-elle pertinente ?</v>
      </c>
      <c r="F77" s="100" t="s">
        <v>13</v>
      </c>
      <c r="G77" s="101"/>
      <c r="H77" s="99"/>
      <c r="I77" s="102"/>
      <c r="J77" s="103"/>
    </row>
    <row r="78" spans="1:10" ht="20">
      <c r="A78" s="96" t="str">
        <f>Critères!$A77</f>
        <v>Consultation</v>
      </c>
      <c r="B78" s="98">
        <v>75</v>
      </c>
      <c r="C78" s="98" t="str">
        <f>Critères!B77</f>
        <v>11.7</v>
      </c>
      <c r="D78" s="98" t="str">
        <f>Critères!C77</f>
        <v>A</v>
      </c>
      <c r="E78" s="99" t="str">
        <f>Critères!D77</f>
        <v>Dans chaque écran, les changements brusques de luminosité ou les effets de flash sont-ils correctement utilisés ?</v>
      </c>
      <c r="F78" s="100" t="s">
        <v>13</v>
      </c>
      <c r="G78" s="101"/>
      <c r="H78" s="99"/>
      <c r="I78" s="102"/>
      <c r="J78" s="103"/>
    </row>
    <row r="79" spans="1:10" ht="20">
      <c r="A79" s="96" t="str">
        <f>Critères!$A78</f>
        <v>Consultation</v>
      </c>
      <c r="B79" s="98">
        <v>76</v>
      </c>
      <c r="C79" s="98" t="str">
        <f>Critères!B78</f>
        <v>11.8</v>
      </c>
      <c r="D79" s="98" t="str">
        <f>Critères!C78</f>
        <v>A</v>
      </c>
      <c r="E79" s="99" t="str">
        <f>Critères!D78</f>
        <v>Dans chaque écran, chaque contenu en mouvement ou clignotant est-il contrôlable par l’utilisateur ?</v>
      </c>
      <c r="F79" s="100" t="s">
        <v>13</v>
      </c>
      <c r="G79" s="101"/>
      <c r="H79" s="99"/>
      <c r="I79" s="102"/>
      <c r="J79" s="103"/>
    </row>
    <row r="80" spans="1:10" ht="30">
      <c r="A80" s="96" t="str">
        <f>Critères!$A79</f>
        <v>Consultation</v>
      </c>
      <c r="B80" s="98">
        <v>77</v>
      </c>
      <c r="C80" s="98" t="str">
        <f>Critères!B79</f>
        <v>11.9</v>
      </c>
      <c r="D80" s="98" t="str">
        <f>Critères!C79</f>
        <v>AA</v>
      </c>
      <c r="E80" s="99" t="str">
        <f>Critères!D79</f>
        <v>Dans chaque écran, le contenu proposé est-il consultable quelle que soit l’orientation de l’écran (portrait ou paysage) (hors cas particuliers) ?</v>
      </c>
      <c r="F80" s="100" t="s">
        <v>13</v>
      </c>
      <c r="G80" s="101"/>
      <c r="H80" s="99"/>
      <c r="I80" s="102"/>
      <c r="J80" s="103"/>
    </row>
    <row r="81" spans="1:10" ht="30">
      <c r="A81" s="96" t="str">
        <f>Critères!$A80</f>
        <v>Consultation</v>
      </c>
      <c r="B81" s="98">
        <v>78</v>
      </c>
      <c r="C81" s="98" t="str">
        <f>Critères!B80</f>
        <v>11.10</v>
      </c>
      <c r="D81" s="98" t="str">
        <f>Critères!C80</f>
        <v>A</v>
      </c>
      <c r="E81" s="99" t="str">
        <f>Critères!D80</f>
        <v>Dans chaque écran, les fonctionnalités activables au moyen d’un geste complexe sont-elles activables au moyen d’un geste simple (hors cas particuliers) ?</v>
      </c>
      <c r="F81" s="100" t="s">
        <v>13</v>
      </c>
      <c r="G81" s="101"/>
      <c r="H81" s="99"/>
      <c r="I81" s="102"/>
      <c r="J81" s="103"/>
    </row>
    <row r="82" spans="1:10" ht="40">
      <c r="A82" s="96" t="str">
        <f>Critères!$A81</f>
        <v>Consultation</v>
      </c>
      <c r="B82" s="98">
        <v>79</v>
      </c>
      <c r="C82" s="98" t="str">
        <f>Critères!B81</f>
        <v>11.11</v>
      </c>
      <c r="D82" s="98" t="str">
        <f>Critères!C81</f>
        <v>A</v>
      </c>
      <c r="E82" s="99" t="str">
        <f>Critères!D81</f>
        <v>Dans chaque écran, les fonctionnalités activables par la réalisation d’actions simultanées sont-elles activables au moyen d’une action unique. Cette règle est-elle respectée (hors cas particuliers) ?</v>
      </c>
      <c r="F82" s="100" t="s">
        <v>13</v>
      </c>
      <c r="G82" s="101"/>
      <c r="H82" s="99"/>
      <c r="I82" s="102"/>
      <c r="J82" s="103"/>
    </row>
    <row r="83" spans="1:10" ht="30">
      <c r="A83" s="96" t="str">
        <f>Critères!$A82</f>
        <v>Consultation</v>
      </c>
      <c r="B83" s="98">
        <v>80</v>
      </c>
      <c r="C83" s="98" t="str">
        <f>Critères!B82</f>
        <v>11.12</v>
      </c>
      <c r="D83" s="98" t="str">
        <f>Critères!C82</f>
        <v>A</v>
      </c>
      <c r="E83" s="99" t="str">
        <f>Critères!D82</f>
        <v>Dans chaque écran, les actions déclenchées au moyen d’un dispositif de pointage sur un point unique de l’écran peuvent-elles faire l’objet d’une annulation (hors cas particuliers) ?</v>
      </c>
      <c r="F83" s="100" t="s">
        <v>13</v>
      </c>
      <c r="G83" s="101"/>
      <c r="H83" s="99"/>
      <c r="I83" s="102"/>
      <c r="J83" s="103"/>
    </row>
    <row r="84" spans="1:10" ht="30">
      <c r="A84" s="96" t="str">
        <f>Critères!$A83</f>
        <v>Consultation</v>
      </c>
      <c r="B84" s="98">
        <v>81</v>
      </c>
      <c r="C84" s="98" t="str">
        <f>Critères!B83</f>
        <v>11.13</v>
      </c>
      <c r="D84" s="98" t="str">
        <f>Critères!C83</f>
        <v>A</v>
      </c>
      <c r="E84" s="99" t="str">
        <f>Critères!D83</f>
        <v>Dans chaque écran, les fonctionnalités qui impliquent un mouvement de l’appareil ou vers l’appareil peuvent-elles être satisfaites de manière alternative (hors cas particuliers) ?</v>
      </c>
      <c r="F84" s="100" t="s">
        <v>13</v>
      </c>
      <c r="G84" s="101"/>
      <c r="H84" s="99"/>
      <c r="I84" s="102"/>
      <c r="J84" s="103"/>
    </row>
    <row r="85" spans="1:10" ht="40">
      <c r="A85" s="96" t="str">
        <f>Critères!$A84</f>
        <v>Consultation</v>
      </c>
      <c r="B85" s="98">
        <v>82</v>
      </c>
      <c r="C85" s="98" t="str">
        <f>Critères!B84</f>
        <v>11.14</v>
      </c>
      <c r="D85" s="98" t="str">
        <f>Critères!C84</f>
        <v>AA</v>
      </c>
      <c r="E85" s="99" t="str">
        <f>Critères!D84</f>
        <v>Pour chaque fonctionnalité de conversion d’un document, les informations relatives à l’accessibilité disponibles dans le document source sont-elles conservées dans le document de destination (hors cas particuliers) ?</v>
      </c>
      <c r="F85" s="100" t="s">
        <v>13</v>
      </c>
      <c r="G85" s="101"/>
      <c r="H85" s="99"/>
      <c r="I85" s="102"/>
      <c r="J85" s="103"/>
    </row>
    <row r="86" spans="1:10" ht="30">
      <c r="A86" s="96" t="str">
        <f>Critères!$A85</f>
        <v>Consultation</v>
      </c>
      <c r="B86" s="98">
        <v>83</v>
      </c>
      <c r="C86" s="98" t="str">
        <f>Critères!B85</f>
        <v>11.15</v>
      </c>
      <c r="D86" s="98" t="str">
        <f>Critères!C85</f>
        <v>A</v>
      </c>
      <c r="E86" s="99" t="str">
        <f>Critères!D85</f>
        <v>Chaque fonctionnalité d’identification ou de contrôle qui repose sur l’utilisation de caractéristiques biologiques de l’utilisateur dispose-t-elle d’une méthode alternative ?</v>
      </c>
      <c r="F86" s="100" t="s">
        <v>13</v>
      </c>
      <c r="G86" s="101"/>
      <c r="H86" s="99"/>
      <c r="I86" s="102"/>
      <c r="J86" s="103"/>
    </row>
    <row r="87" spans="1:10" ht="30">
      <c r="A87" s="96" t="str">
        <f>Critères!$A86</f>
        <v>Consultation</v>
      </c>
      <c r="B87" s="98">
        <v>84</v>
      </c>
      <c r="C87" s="98" t="str">
        <f>Critères!B86</f>
        <v>11.16</v>
      </c>
      <c r="D87" s="98" t="str">
        <f>Critères!C86</f>
        <v>A</v>
      </c>
      <c r="E87" s="99" t="str">
        <f>Critères!D86</f>
        <v>Pour chaque application qui intègre une fonctionnalité de répétition des touches, la répétition est-elle ajustable (hors cas particuliers) ?</v>
      </c>
      <c r="F87" s="100" t="s">
        <v>13</v>
      </c>
      <c r="G87" s="101"/>
      <c r="H87" s="99"/>
      <c r="I87" s="102"/>
      <c r="J87" s="103"/>
    </row>
    <row r="88" spans="1:10" ht="30">
      <c r="A88" s="96" t="str">
        <f>Critères!$A87</f>
        <v>Documentation et fonctionnalités d'accessibilité</v>
      </c>
      <c r="B88" s="98">
        <v>85</v>
      </c>
      <c r="C88" s="98" t="str">
        <f>Critères!B87</f>
        <v>12.1</v>
      </c>
      <c r="D88" s="98" t="str">
        <f>Critères!C87</f>
        <v>AA</v>
      </c>
      <c r="E88" s="99" t="str">
        <f>Critères!D87</f>
        <v>La documentation de l’application décrit-elle les fonctionnalités d’accessibilité disponibles et les informations relatives à la compatibilité avec l’accessibilité ?</v>
      </c>
      <c r="F88" s="100" t="s">
        <v>13</v>
      </c>
      <c r="G88" s="101"/>
      <c r="H88" s="99"/>
      <c r="I88" s="102"/>
      <c r="J88" s="103"/>
    </row>
    <row r="89" spans="1:10" ht="40">
      <c r="A89" s="96" t="str">
        <f>Critères!$A88</f>
        <v>Documentation et fonctionnalités d'accessibilité</v>
      </c>
      <c r="B89" s="98">
        <v>86</v>
      </c>
      <c r="C89" s="98" t="str">
        <f>Critères!B88</f>
        <v>12.2</v>
      </c>
      <c r="D89" s="98" t="str">
        <f>Critères!C88</f>
        <v>A</v>
      </c>
      <c r="E89" s="99" t="str">
        <f>Critères!D88</f>
        <v>Pour chaque fonctionnalité d’accessibilité décrite dans la documentation, le mécanisme qui permet de l’activer répond aux besoins d’accessibilité des utilisateurs concernés. Cette règle est-elle respectée (hors cas particuliers) ?</v>
      </c>
      <c r="F89" s="100" t="s">
        <v>13</v>
      </c>
      <c r="G89" s="101"/>
      <c r="H89" s="99"/>
      <c r="I89" s="102"/>
      <c r="J89" s="103"/>
    </row>
    <row r="90" spans="1:10" ht="30">
      <c r="A90" s="96" t="str">
        <f>Critères!$A89</f>
        <v>Documentation et fonctionnalités d'accessibilité</v>
      </c>
      <c r="B90" s="98">
        <v>87</v>
      </c>
      <c r="C90" s="98" t="str">
        <f>Critères!B89</f>
        <v>12.3</v>
      </c>
      <c r="D90" s="98" t="str">
        <f>Critères!C89</f>
        <v>A</v>
      </c>
      <c r="E90" s="99" t="str">
        <f>Critères!D89</f>
        <v>L’application ne perturbe pas les fonctionnalités d’accessibilité de la plateforme. Cette règle est-elle respectée ?</v>
      </c>
      <c r="F90" s="100" t="s">
        <v>13</v>
      </c>
      <c r="G90" s="101"/>
      <c r="H90" s="99"/>
      <c r="I90" s="102"/>
      <c r="J90" s="103"/>
    </row>
    <row r="91" spans="1:10" ht="30">
      <c r="A91" s="96" t="str">
        <f>Critères!$A90</f>
        <v>Documentation et fonctionnalités d'accessibilité</v>
      </c>
      <c r="B91" s="98">
        <v>88</v>
      </c>
      <c r="C91" s="98" t="str">
        <f>Critères!B90</f>
        <v>12.4</v>
      </c>
      <c r="D91" s="98" t="str">
        <f>Critères!C90</f>
        <v>A</v>
      </c>
      <c r="E91" s="99" t="str">
        <f>Critères!D90</f>
        <v>La documentation de l’application est-elle conforme aux règles d’accessibilité numérique ?</v>
      </c>
      <c r="F91" s="100" t="s">
        <v>13</v>
      </c>
      <c r="G91" s="101"/>
      <c r="H91" s="99"/>
      <c r="I91" s="102"/>
      <c r="J91" s="103"/>
    </row>
    <row r="92" spans="1:10" ht="30">
      <c r="A92" s="96" t="str">
        <f>Critères!$A91</f>
        <v>Outils d'édition</v>
      </c>
      <c r="B92" s="98">
        <v>89</v>
      </c>
      <c r="C92" s="98" t="str">
        <f>Critères!B91</f>
        <v>13.1</v>
      </c>
      <c r="D92" s="98" t="str">
        <f>Critères!C91</f>
        <v>A</v>
      </c>
      <c r="E92" s="99" t="str">
        <f>Critères!D91</f>
        <v>Chaque outil d’édition permet-il de définir les informations d’accessibilité nécessaires pour créer un contenu conforme aux règles d’accessibilité numérique ?</v>
      </c>
      <c r="F92" s="100" t="s">
        <v>13</v>
      </c>
      <c r="G92" s="101"/>
      <c r="H92" s="99"/>
      <c r="I92" s="102"/>
      <c r="J92" s="103"/>
    </row>
    <row r="93" spans="1:10" ht="30">
      <c r="A93" s="96" t="str">
        <f>Critères!$A92</f>
        <v>Outils d'édition</v>
      </c>
      <c r="B93" s="98">
        <v>90</v>
      </c>
      <c r="C93" s="98" t="str">
        <f>Critères!B92</f>
        <v>13.2</v>
      </c>
      <c r="D93" s="98" t="str">
        <f>Critères!C92</f>
        <v>A</v>
      </c>
      <c r="E93" s="99" t="str">
        <f>Critères!D92</f>
        <v>Chaque outil d’édition met-il à disposition des aides à la création de contenus conformes aux règles d’accessibilité numérique ?</v>
      </c>
      <c r="F93" s="100" t="s">
        <v>13</v>
      </c>
      <c r="G93" s="101"/>
      <c r="H93" s="99"/>
      <c r="I93" s="102"/>
      <c r="J93" s="103"/>
    </row>
    <row r="94" spans="1:10" ht="30">
      <c r="A94" s="96" t="str">
        <f>Critères!$A93</f>
        <v>Outils d'édition</v>
      </c>
      <c r="B94" s="98">
        <v>91</v>
      </c>
      <c r="C94" s="98" t="str">
        <f>Critères!B93</f>
        <v>13.3</v>
      </c>
      <c r="D94" s="98" t="str">
        <f>Critères!C93</f>
        <v>A</v>
      </c>
      <c r="E94" s="99" t="str">
        <f>Critères!D93</f>
        <v>Le contenu généré par chaque transformation des contenus est-il conforme aux règles d’accessibilité numérique (hors cas particuliers) ?</v>
      </c>
      <c r="F94" s="100" t="s">
        <v>13</v>
      </c>
      <c r="G94" s="101"/>
      <c r="H94" s="99"/>
      <c r="I94" s="102"/>
      <c r="J94" s="103"/>
    </row>
    <row r="95" spans="1:10" ht="30">
      <c r="A95" s="96" t="str">
        <f>Critères!$A94</f>
        <v>Outils d'édition</v>
      </c>
      <c r="B95" s="98">
        <v>92</v>
      </c>
      <c r="C95" s="98" t="str">
        <f>Critères!B94</f>
        <v>13.4</v>
      </c>
      <c r="D95" s="98" t="str">
        <f>Critères!C94</f>
        <v>AA</v>
      </c>
      <c r="E95" s="99" t="str">
        <f>Critères!D94</f>
        <v>Pour chaque erreur d’accessibilité relevée par un test d’accessibilité automatique ou semi-automatique, l’outil d’édition fournit-il des suggestions de réparation ?</v>
      </c>
      <c r="F95" s="100" t="s">
        <v>13</v>
      </c>
      <c r="G95" s="101"/>
      <c r="H95" s="99"/>
      <c r="I95" s="102"/>
      <c r="J95" s="103"/>
    </row>
    <row r="96" spans="1:10" ht="30">
      <c r="A96" s="96" t="str">
        <f>Critères!$A95</f>
        <v>Outils d'édition</v>
      </c>
      <c r="B96" s="98">
        <v>93</v>
      </c>
      <c r="C96" s="98" t="str">
        <f>Critères!B95</f>
        <v>13.5</v>
      </c>
      <c r="D96" s="98" t="str">
        <f>Critères!C95</f>
        <v>A</v>
      </c>
      <c r="E96" s="99" t="str">
        <f>Critères!D95</f>
        <v>Pour chaque ensemble de gabarits, un gabarit au moins permet de répondre aux règles d’accessibilité numérique. Cette règle est-elle respectée ?</v>
      </c>
      <c r="F96" s="100" t="s">
        <v>13</v>
      </c>
      <c r="G96" s="101"/>
      <c r="H96" s="99"/>
      <c r="I96" s="102"/>
      <c r="J96" s="103"/>
    </row>
    <row r="97" spans="1:10" ht="20">
      <c r="A97" s="96" t="str">
        <f>Critères!$A96</f>
        <v>Outils d'édition</v>
      </c>
      <c r="B97" s="98">
        <v>94</v>
      </c>
      <c r="C97" s="98" t="str">
        <f>Critères!B96</f>
        <v>13.6</v>
      </c>
      <c r="D97" s="98" t="str">
        <f>Critères!C96</f>
        <v>A</v>
      </c>
      <c r="E97" s="99" t="str">
        <f>Critères!D96</f>
        <v>Chaque gabarit qui permet de répondre aux règles d’accessibilité numérique est-il clairement identifiable ?</v>
      </c>
      <c r="F97" s="100" t="s">
        <v>13</v>
      </c>
      <c r="G97" s="101"/>
      <c r="H97" s="99"/>
      <c r="I97" s="102"/>
      <c r="J97" s="103"/>
    </row>
    <row r="98" spans="1:10" ht="30">
      <c r="A98" s="96" t="str">
        <f>Critères!$A97</f>
        <v>Services d'assistance</v>
      </c>
      <c r="B98" s="98">
        <v>95</v>
      </c>
      <c r="C98" s="98" t="str">
        <f>Critères!B97</f>
        <v>14.1</v>
      </c>
      <c r="D98" s="98" t="str">
        <f>Critères!C97</f>
        <v>AA</v>
      </c>
      <c r="E98" s="99" t="str">
        <f>Critères!D97</f>
        <v>Chaque service d’assistance fournit-il des informations relatives aux fonctionnalités d’accessibilité et à la compatibilité avec l’accessibilité, décrites dans la documentation ?</v>
      </c>
      <c r="F98" s="100" t="s">
        <v>13</v>
      </c>
      <c r="G98" s="101"/>
      <c r="H98" s="99"/>
      <c r="I98" s="102"/>
      <c r="J98" s="103"/>
    </row>
    <row r="99" spans="1:10" ht="30">
      <c r="A99" s="96" t="str">
        <f>Critères!$A98</f>
        <v>Services d'assistance</v>
      </c>
      <c r="B99" s="98">
        <v>96</v>
      </c>
      <c r="C99" s="98" t="str">
        <f>Critères!B98</f>
        <v>14.2</v>
      </c>
      <c r="D99" s="98" t="str">
        <f>Critères!C98</f>
        <v>A</v>
      </c>
      <c r="E99" s="99" t="str">
        <f>Critères!D98</f>
        <v>Le service d’assistance répond aux besoins de communication des personnes handicapées directement ou par l’intermédiaire d’un service de relais. Cette règle est-elle respectée ?</v>
      </c>
      <c r="F99" s="100" t="s">
        <v>13</v>
      </c>
      <c r="G99" s="101"/>
      <c r="H99" s="99"/>
      <c r="I99" s="102"/>
      <c r="J99" s="103"/>
    </row>
    <row r="100" spans="1:10" ht="20">
      <c r="A100" s="96" t="str">
        <f>Critères!$A99</f>
        <v>Services d'assistance</v>
      </c>
      <c r="B100" s="98">
        <v>97</v>
      </c>
      <c r="C100" s="98" t="str">
        <f>Critères!B99</f>
        <v>14.3</v>
      </c>
      <c r="D100" s="98" t="str">
        <f>Critères!C99</f>
        <v>A</v>
      </c>
      <c r="E100" s="99" t="str">
        <f>Critères!D99</f>
        <v>La documentation fournie par le service d’assistance est-elle conforme aux règles d’accessibilité numérique ?</v>
      </c>
      <c r="F100" s="100" t="s">
        <v>13</v>
      </c>
      <c r="G100" s="101"/>
      <c r="H100" s="99"/>
      <c r="I100" s="102"/>
      <c r="J100" s="103"/>
    </row>
    <row r="101" spans="1:10" ht="40">
      <c r="A101" s="96" t="str">
        <f>Critères!$A100</f>
        <v>Communication en temps réel</v>
      </c>
      <c r="B101" s="98">
        <v>98</v>
      </c>
      <c r="C101" s="98" t="str">
        <f>Critères!B100</f>
        <v>15.1</v>
      </c>
      <c r="D101" s="98" t="str">
        <f>Critères!C100</f>
        <v>A</v>
      </c>
      <c r="E101" s="99" t="str">
        <f>Critères!D100</f>
        <v>Pour chaque application de communication orale bidirectionnelle, l’application est-elle capable d’encoder et de décoder cette communication avec une gamme de fréquences dont la limite supérieure est de 7 000 Hz au moins ?</v>
      </c>
      <c r="F101" s="100" t="s">
        <v>13</v>
      </c>
      <c r="G101" s="101"/>
      <c r="H101" s="99"/>
      <c r="I101" s="102"/>
      <c r="J101" s="103"/>
    </row>
    <row r="102" spans="1:10" ht="30">
      <c r="A102" s="96" t="str">
        <f>Critères!$A101</f>
        <v>Communication en temps réel</v>
      </c>
      <c r="B102" s="98">
        <v>99</v>
      </c>
      <c r="C102" s="98" t="str">
        <f>Critères!B101</f>
        <v>15.2</v>
      </c>
      <c r="D102" s="98" t="str">
        <f>Critères!C101</f>
        <v>A</v>
      </c>
      <c r="E102" s="99" t="str">
        <f>Critères!D101</f>
        <v>Chaque application qui permet une communication orale bidirectionnelle dispose-t-elle d’une fonctionnalité de communication écrite en temps réel ?</v>
      </c>
      <c r="F102" s="100" t="s">
        <v>13</v>
      </c>
      <c r="G102" s="101"/>
      <c r="H102" s="99"/>
      <c r="I102" s="102"/>
      <c r="J102" s="103"/>
    </row>
    <row r="103" spans="1:10" ht="30">
      <c r="A103" s="96" t="str">
        <f>Critères!$A102</f>
        <v>Communication en temps réel</v>
      </c>
      <c r="B103" s="98">
        <v>100</v>
      </c>
      <c r="C103" s="98" t="str">
        <f>Critères!B102</f>
        <v>15.3</v>
      </c>
      <c r="D103" s="98" t="str">
        <f>Critères!C102</f>
        <v>A</v>
      </c>
      <c r="E103" s="99" t="str">
        <f>Critères!D102</f>
        <v>Pour chaque application qui permet une communication orale bidirectionnelle et écrite en temps réel, les deux modes sont-ils utilisables simultanément ?</v>
      </c>
      <c r="F103" s="100" t="s">
        <v>13</v>
      </c>
      <c r="G103" s="101"/>
      <c r="H103" s="99"/>
      <c r="I103" s="102"/>
      <c r="J103" s="103"/>
    </row>
    <row r="104" spans="1:10" ht="30">
      <c r="A104" s="96" t="str">
        <f>Critères!$A103</f>
        <v>Communication en temps réel</v>
      </c>
      <c r="B104" s="98">
        <v>101</v>
      </c>
      <c r="C104" s="98" t="str">
        <f>Critères!B103</f>
        <v>15.4</v>
      </c>
      <c r="D104" s="98" t="str">
        <f>Critères!C103</f>
        <v>A</v>
      </c>
      <c r="E104" s="99" t="str">
        <f>Critères!D103</f>
        <v>Pour chaque fonctionnalité de communication écrite en temps réel, les messages peuvent-ils être identifiés (hors cas particuliers) ?</v>
      </c>
      <c r="F104" s="100" t="s">
        <v>13</v>
      </c>
      <c r="G104" s="101"/>
      <c r="H104" s="99"/>
      <c r="I104" s="102"/>
      <c r="J104" s="103"/>
    </row>
    <row r="105" spans="1:10" ht="30">
      <c r="A105" s="96" t="str">
        <f>Critères!$A104</f>
        <v>Communication en temps réel</v>
      </c>
      <c r="B105" s="98">
        <v>102</v>
      </c>
      <c r="C105" s="98" t="str">
        <f>Critères!B104</f>
        <v>15.5</v>
      </c>
      <c r="D105" s="98" t="str">
        <f>Critères!C104</f>
        <v>A</v>
      </c>
      <c r="E105" s="99" t="str">
        <f>Critères!D104</f>
        <v>Pour chaque application de communication orale bidirectionnelle, un indicateur visuel de l’activité orale est-il présent ?</v>
      </c>
      <c r="F105" s="100" t="s">
        <v>13</v>
      </c>
      <c r="G105" s="101"/>
      <c r="H105" s="99"/>
      <c r="I105" s="102"/>
      <c r="J105" s="103"/>
    </row>
    <row r="106" spans="1:10" ht="40">
      <c r="A106" s="96" t="str">
        <f>Critères!$A105</f>
        <v>Communication en temps réel</v>
      </c>
      <c r="B106" s="98">
        <v>103</v>
      </c>
      <c r="C106" s="98" t="str">
        <f>Critères!B105</f>
        <v>15.6</v>
      </c>
      <c r="D106" s="98" t="str">
        <f>Critères!C105</f>
        <v>A</v>
      </c>
      <c r="E106" s="99" t="str">
        <f>Critères!D105</f>
        <v>Chaque application de communication écrite en temps réel qui peut interagir avec d’autres applications de communication écrite en temps réel respecte-t-elle les règles d’interopérabilité en vigueur ?</v>
      </c>
      <c r="F106" s="100" t="s">
        <v>13</v>
      </c>
      <c r="G106" s="101"/>
      <c r="H106" s="99"/>
      <c r="I106" s="102"/>
      <c r="J106" s="103"/>
    </row>
    <row r="107" spans="1:10" ht="30">
      <c r="A107" s="96" t="str">
        <f>Critères!$A106</f>
        <v>Communication en temps réel</v>
      </c>
      <c r="B107" s="98">
        <v>104</v>
      </c>
      <c r="C107" s="98" t="str">
        <f>Critères!B106</f>
        <v>15.7</v>
      </c>
      <c r="D107" s="98" t="str">
        <f>Critères!C106</f>
        <v>AA</v>
      </c>
      <c r="E107" s="99" t="str">
        <f>Critères!D106</f>
        <v>Pour chaque application qui permet une communication écrite en temps réel, le délai de transmission de chaque unité de saisie est de 500ms ou moins. Cette règle est-elle respectée ?</v>
      </c>
      <c r="F107" s="100" t="s">
        <v>13</v>
      </c>
      <c r="G107" s="101"/>
      <c r="H107" s="99"/>
      <c r="I107" s="102"/>
      <c r="J107" s="103"/>
    </row>
    <row r="108" spans="1:10" ht="20">
      <c r="A108" s="96" t="str">
        <f>Critères!$A107</f>
        <v>Communication en temps réel</v>
      </c>
      <c r="B108" s="98">
        <v>105</v>
      </c>
      <c r="C108" s="98" t="str">
        <f>Critères!B107</f>
        <v>15.8</v>
      </c>
      <c r="D108" s="98" t="str">
        <f>Critères!C107</f>
        <v>A</v>
      </c>
      <c r="E108" s="99" t="str">
        <f>Critères!D107</f>
        <v>Pour chaque application de télécommunication, l’identification de l’interlocuteur qui initie un appel est-elle accessible ?</v>
      </c>
      <c r="F108" s="100" t="s">
        <v>13</v>
      </c>
      <c r="G108" s="101"/>
      <c r="H108" s="99"/>
      <c r="I108" s="102"/>
      <c r="J108" s="103"/>
    </row>
    <row r="109" spans="1:10" ht="40">
      <c r="A109" s="96" t="str">
        <f>Critères!$A108</f>
        <v>Communication en temps réel</v>
      </c>
      <c r="B109" s="98">
        <v>106</v>
      </c>
      <c r="C109" s="98" t="str">
        <f>Critères!B108</f>
        <v>15.9</v>
      </c>
      <c r="D109" s="98" t="str">
        <f>Critères!C108</f>
        <v>A</v>
      </c>
      <c r="E109" s="99" t="str">
        <f>Critères!D108</f>
        <v>Pour chaque application de communication orale bidirectionnelle qui permet d’identifier l’activité d’un interlocuteur oralisant, il est possible d’identifier l’activité d’un interlocuteur signant. Cette règle est-elle respectée ?</v>
      </c>
      <c r="F109" s="100" t="s">
        <v>13</v>
      </c>
      <c r="G109" s="110"/>
      <c r="H109" s="111"/>
      <c r="I109" s="112"/>
      <c r="J109" s="113"/>
    </row>
    <row r="110" spans="1:10" ht="30">
      <c r="A110" s="96" t="str">
        <f>Critères!$A109</f>
        <v>Communication en temps réel</v>
      </c>
      <c r="B110" s="98">
        <v>107</v>
      </c>
      <c r="C110" s="98" t="str">
        <f>Critères!B109</f>
        <v>15.10</v>
      </c>
      <c r="D110" s="98" t="str">
        <f>Critères!C109</f>
        <v>A</v>
      </c>
      <c r="E110" s="99" t="str">
        <f>Critères!D109</f>
        <v>Pour chaque application de communication orale bidirectionnelle qui dispose de fonctionnalités vocales, celles-ci sont-elles utilisables sans la nécessité d’écouter ou parler ?</v>
      </c>
      <c r="F110" s="109" t="s">
        <v>13</v>
      </c>
      <c r="G110" s="110"/>
      <c r="H110" s="113"/>
      <c r="I110" s="113"/>
      <c r="J110" s="113"/>
    </row>
    <row r="111" spans="1:10" ht="30">
      <c r="A111" s="96" t="str">
        <f>Critères!$A110</f>
        <v>Communication en temps réel</v>
      </c>
      <c r="B111" s="98">
        <v>109</v>
      </c>
      <c r="C111" s="98" t="str">
        <f>Critères!B110</f>
        <v>15.11</v>
      </c>
      <c r="D111" s="98" t="str">
        <f>Critères!C110</f>
        <v>AA</v>
      </c>
      <c r="E111" s="99" t="str">
        <f>Critères!D110</f>
        <v>Pour chaque application de communication orale bidirectionnelle qui dispose d’une vidéo en temps réel, la qualité de la vidéo est-elle suffisante ?</v>
      </c>
      <c r="F111" s="109" t="s">
        <v>13</v>
      </c>
      <c r="G111" s="101"/>
      <c r="H111" s="103"/>
      <c r="I111" s="103"/>
      <c r="J111" s="103"/>
    </row>
  </sheetData>
  <autoFilter ref="A3:M157" xr:uid="{00000000-0009-0000-0000-000004000000}"/>
  <mergeCells count="4">
    <mergeCell ref="A1:D1"/>
    <mergeCell ref="A2:D2"/>
    <mergeCell ref="E1:I1"/>
    <mergeCell ref="E2:I2"/>
  </mergeCells>
  <conditionalFormatting sqref="F4:F111">
    <cfRule type="cellIs" dxfId="113" priority="3" operator="equal">
      <formula>"c"</formula>
    </cfRule>
    <cfRule type="cellIs" dxfId="112" priority="4" operator="equal">
      <formula>"nc"</formula>
    </cfRule>
    <cfRule type="cellIs" dxfId="111" priority="5" operator="equal">
      <formula>"na"</formula>
    </cfRule>
    <cfRule type="cellIs" dxfId="110" priority="6" operator="equal">
      <formula>"nt"</formula>
    </cfRule>
  </conditionalFormatting>
  <conditionalFormatting sqref="G4:G111">
    <cfRule type="cellIs" dxfId="109" priority="1" operator="equal">
      <formula>"D"</formula>
    </cfRule>
    <cfRule type="cellIs" dxfId="108" priority="2" operator="equal">
      <formula>"E"</formula>
    </cfRule>
  </conditionalFormatting>
  <pageMargins left="0.7" right="0.7" top="0.75" bottom="0.75" header="0.3" footer="0.3"/>
  <pageSetup paperSize="9" orientation="landscape" horizontalDpi="4294967293" verticalDpi="4294967293" r:id="rId1"/>
  <extLst>
    <ext xmlns:x14="http://schemas.microsoft.com/office/spreadsheetml/2009/9/main" uri="{CCE6A557-97BC-4b89-ADB6-D9C93CAAB3DF}">
      <x14:dataValidations xmlns:xm="http://schemas.microsoft.com/office/excel/2006/main" count="1">
        <x14:dataValidation type="list" allowBlank="1" showInputMessage="1" showErrorMessage="1" xr:uid="{84E57B4D-9B14-5D40-879B-F6FC8504E814}">
          <x14:formula1>
            <xm:f>BaseDeCalcul!$AH$7:$AH$10</xm:f>
          </x14:formula1>
          <xm:sqref>F4:F111</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C109B5-B372-43BC-8F96-33DC1D73DA38}">
  <dimension ref="A1:K111"/>
  <sheetViews>
    <sheetView zoomScale="115" zoomScaleNormal="115" workbookViewId="0">
      <selection activeCell="I7" sqref="I7"/>
    </sheetView>
  </sheetViews>
  <sheetFormatPr defaultColWidth="8.453125" defaultRowHeight="14"/>
  <cols>
    <col min="1" max="1" width="13.26953125" style="92" bestFit="1" customWidth="1"/>
    <col min="2" max="2" width="7.453125" style="105" hidden="1" customWidth="1"/>
    <col min="3" max="3" width="6.1796875" style="105" customWidth="1"/>
    <col min="4" max="4" width="4.453125" style="105" customWidth="1"/>
    <col min="5" max="5" width="42.26953125" style="94" customWidth="1"/>
    <col min="6" max="6" width="5.1796875" style="94" customWidth="1"/>
    <col min="7" max="7" width="5.453125" style="94" customWidth="1"/>
    <col min="8" max="8" width="66" style="94" customWidth="1"/>
    <col min="9" max="9" width="26.1796875" style="94" bestFit="1" customWidth="1"/>
    <col min="10" max="10" width="16" style="94" bestFit="1" customWidth="1"/>
    <col min="11" max="11" width="8.453125" style="94"/>
    <col min="12" max="16384" width="8.453125" style="92"/>
  </cols>
  <sheetData>
    <row r="1" spans="1:11">
      <c r="A1" s="160" t="s">
        <v>88</v>
      </c>
      <c r="B1" s="160"/>
      <c r="C1" s="160"/>
      <c r="D1" s="160"/>
      <c r="E1" s="161" t="str">
        <f ca="1">IF(LOOKUP(J1,Échantillon!A13:A71,Échantillon!B13:B71)&lt;&gt;0,LOOKUP(J1,Échantillon!A13:A71,Échantillon!B13:B71),"-")</f>
        <v>E03</v>
      </c>
      <c r="F1" s="161"/>
      <c r="G1" s="161"/>
      <c r="H1" s="161"/>
      <c r="I1" s="161"/>
      <c r="J1" s="91" t="str">
        <f ca="1">IFERROR(RIGHT(CELL("nomfichier",$A$2),LEN(CELL("nomfichier",$A$2))-SEARCH("]",CELL("nomfichier",$A$2))), RIGHT(CELL("filename",$A$2),LEN(CELL("filename",$A$2))-SEARCH("]",CELL("filename",$A$2))))</f>
        <v>E03</v>
      </c>
      <c r="K1" s="92"/>
    </row>
    <row r="2" spans="1:11">
      <c r="A2" s="162" t="s">
        <v>109</v>
      </c>
      <c r="B2" s="162"/>
      <c r="C2" s="162"/>
      <c r="D2" s="162"/>
      <c r="E2" s="163" t="str">
        <f ca="1">IF(LOOKUP(J1,Échantillon!A13:A71,Échantillon!C13:C71)&lt;&gt;0,LOOKUP(J1,Échantillon!A13:A71,Échantillon!C13:C71),"-")</f>
        <v>-</v>
      </c>
      <c r="F2" s="163"/>
      <c r="G2" s="163"/>
      <c r="H2" s="163"/>
      <c r="I2" s="163"/>
      <c r="J2" s="93"/>
    </row>
    <row r="3" spans="1:11" s="97" customFormat="1" ht="41">
      <c r="A3" s="95" t="s">
        <v>9</v>
      </c>
      <c r="B3" s="95" t="s">
        <v>42</v>
      </c>
      <c r="C3" s="95" t="s">
        <v>50</v>
      </c>
      <c r="D3" s="95" t="s">
        <v>51</v>
      </c>
      <c r="E3" s="96" t="s">
        <v>52</v>
      </c>
      <c r="F3" s="95" t="s">
        <v>10</v>
      </c>
      <c r="G3" s="95" t="s">
        <v>11</v>
      </c>
      <c r="H3" s="96" t="s">
        <v>12</v>
      </c>
      <c r="I3" s="96" t="s">
        <v>318</v>
      </c>
      <c r="J3" s="96" t="s">
        <v>29</v>
      </c>
    </row>
    <row r="4" spans="1:11" s="94" customFormat="1" ht="20">
      <c r="A4" s="96" t="str">
        <f>Critères!$A3</f>
        <v>Eléments graphiques</v>
      </c>
      <c r="B4" s="98">
        <v>1</v>
      </c>
      <c r="C4" s="98" t="str">
        <f>Critères!B3</f>
        <v>1.1</v>
      </c>
      <c r="D4" s="98" t="str">
        <f>Critères!C3</f>
        <v>A</v>
      </c>
      <c r="E4" s="99" t="str">
        <f>Critères!D3</f>
        <v>Chaque élément graphique de décoration est-il ignoré par les technologies d’assistance ?</v>
      </c>
      <c r="F4" s="100" t="s">
        <v>13</v>
      </c>
      <c r="G4" s="101"/>
      <c r="H4" s="99"/>
      <c r="I4" s="102"/>
      <c r="J4" s="106"/>
    </row>
    <row r="5" spans="1:11" s="94" customFormat="1" ht="20">
      <c r="A5" s="96" t="str">
        <f>Critères!$A4</f>
        <v>Eléments graphiques</v>
      </c>
      <c r="B5" s="98">
        <v>2</v>
      </c>
      <c r="C5" s="98" t="str">
        <f>Critères!B4</f>
        <v>1.2</v>
      </c>
      <c r="D5" s="98" t="str">
        <f>Critères!C4</f>
        <v>A</v>
      </c>
      <c r="E5" s="99" t="str">
        <f>Critères!D4</f>
        <v>Chaque élément graphique porteur d’information possède-t-il une alternative accessible aux technologies d’assistance ?</v>
      </c>
      <c r="F5" s="100" t="s">
        <v>13</v>
      </c>
      <c r="G5" s="101"/>
      <c r="H5" s="99"/>
      <c r="I5" s="102"/>
      <c r="J5" s="103"/>
    </row>
    <row r="6" spans="1:11" s="94" customFormat="1" ht="30">
      <c r="A6" s="96" t="str">
        <f>Critères!$A5</f>
        <v>Eléments graphiques</v>
      </c>
      <c r="B6" s="98">
        <v>3</v>
      </c>
      <c r="C6" s="98" t="str">
        <f>Critères!B5</f>
        <v>1.3</v>
      </c>
      <c r="D6" s="98" t="str">
        <f>Critères!C5</f>
        <v>A</v>
      </c>
      <c r="E6" s="99" t="str">
        <f>Critères!D5</f>
        <v>Pour chaque élément graphique porteur d’information, l’alternative accessible aux technologies d’assistance est-elle pertinente (hors cas particuliers) ?</v>
      </c>
      <c r="F6" s="100" t="s">
        <v>13</v>
      </c>
      <c r="G6" s="101"/>
      <c r="H6" s="99"/>
      <c r="I6" s="102"/>
      <c r="J6" s="103"/>
    </row>
    <row r="7" spans="1:11" ht="40">
      <c r="A7" s="96" t="str">
        <f>Critères!$A6</f>
        <v>Eléments graphiques</v>
      </c>
      <c r="B7" s="98">
        <v>4</v>
      </c>
      <c r="C7" s="98" t="str">
        <f>Critères!B6</f>
        <v>1.4</v>
      </c>
      <c r="D7" s="98" t="str">
        <f>Critères!C6</f>
        <v>A</v>
      </c>
      <c r="E7" s="99" t="str">
        <f>Critères!D6</f>
        <v>Pour chaque élément graphique utilisé comme CAPTCHA ou comme élément graphique de test, l’alternative restituée par les technologies d’assistance permet-elle d’identifier la nature et la fonction de l’élément graphique ?</v>
      </c>
      <c r="F7" s="100" t="s">
        <v>13</v>
      </c>
      <c r="G7" s="101"/>
      <c r="H7" s="99"/>
      <c r="I7" s="102"/>
      <c r="J7" s="103"/>
    </row>
    <row r="8" spans="1:11" ht="20">
      <c r="A8" s="96" t="str">
        <f>Critères!$A7</f>
        <v>Eléments graphiques</v>
      </c>
      <c r="B8" s="98">
        <v>5</v>
      </c>
      <c r="C8" s="98" t="str">
        <f>Critères!B7</f>
        <v>1.5</v>
      </c>
      <c r="D8" s="98" t="str">
        <f>Critères!C7</f>
        <v>A</v>
      </c>
      <c r="E8" s="99" t="str">
        <f>Critères!D7</f>
        <v>Chaque élément graphique utilisé comme CAPTCHA possède-t-il une alternative ?</v>
      </c>
      <c r="F8" s="100" t="s">
        <v>13</v>
      </c>
      <c r="G8" s="101"/>
      <c r="H8" s="99"/>
      <c r="I8" s="102"/>
      <c r="J8" s="103"/>
    </row>
    <row r="9" spans="1:11" ht="20">
      <c r="A9" s="96" t="str">
        <f>Critères!$A8</f>
        <v>Eléments graphiques</v>
      </c>
      <c r="B9" s="98">
        <v>6</v>
      </c>
      <c r="C9" s="98" t="str">
        <f>Critères!B8</f>
        <v>1.6</v>
      </c>
      <c r="D9" s="98" t="str">
        <f>Critères!C8</f>
        <v>A</v>
      </c>
      <c r="E9" s="99" t="str">
        <f>Critères!D8</f>
        <v>Chaque élément graphique porteur d’information a-t-il, si nécessaire, une description détaillée ?</v>
      </c>
      <c r="F9" s="100" t="s">
        <v>13</v>
      </c>
      <c r="G9" s="101"/>
      <c r="H9" s="99"/>
      <c r="I9" s="102"/>
      <c r="J9" s="103"/>
    </row>
    <row r="10" spans="1:11" ht="20">
      <c r="A10" s="96" t="str">
        <f>Critères!$A9</f>
        <v>Eléments graphiques</v>
      </c>
      <c r="B10" s="98">
        <v>7</v>
      </c>
      <c r="C10" s="98" t="str">
        <f>Critères!B9</f>
        <v>1.7</v>
      </c>
      <c r="D10" s="98" t="str">
        <f>Critères!C9</f>
        <v>A</v>
      </c>
      <c r="E10" s="99" t="str">
        <f>Critères!D9</f>
        <v>Pour chaque élément graphique porteur d’information ayant une description détaillée, celle-ci est-elle pertinente ?</v>
      </c>
      <c r="F10" s="100" t="s">
        <v>13</v>
      </c>
      <c r="G10" s="101"/>
      <c r="H10" s="99"/>
      <c r="I10" s="102"/>
      <c r="J10" s="103"/>
    </row>
    <row r="11" spans="1:11" ht="40">
      <c r="A11" s="96" t="str">
        <f>Critères!$A10</f>
        <v>Eléments graphiques</v>
      </c>
      <c r="B11" s="98">
        <v>8</v>
      </c>
      <c r="C11" s="98" t="str">
        <f>Critères!B10</f>
        <v>1.8</v>
      </c>
      <c r="D11" s="98" t="str">
        <f>Critères!C10</f>
        <v>AA</v>
      </c>
      <c r="E11" s="99" t="str">
        <f>Critères!D10</f>
        <v>Chaque élément graphique texte porteur d’information, en l’absence d’un mécanisme de remplacement, doit, si possible être remplacé par du texte stylé. Cette règle est-elle respectée (hors cas particuliers) ?</v>
      </c>
      <c r="F11" s="100" t="s">
        <v>13</v>
      </c>
      <c r="G11" s="101"/>
      <c r="H11" s="99"/>
      <c r="I11" s="102"/>
      <c r="J11" s="103"/>
    </row>
    <row r="12" spans="1:11" ht="20">
      <c r="A12" s="96" t="str">
        <f>Critères!$A11</f>
        <v>Eléments graphiques</v>
      </c>
      <c r="B12" s="98">
        <v>9</v>
      </c>
      <c r="C12" s="98" t="str">
        <f>Critères!B11</f>
        <v>1.9</v>
      </c>
      <c r="D12" s="98" t="str">
        <f>Critères!C11</f>
        <v>AA</v>
      </c>
      <c r="E12" s="99" t="str">
        <f>Critères!D11</f>
        <v>Chaque élément graphique légendé est-il correctement restitué par les technologies d’assistance ?</v>
      </c>
      <c r="F12" s="100" t="s">
        <v>13</v>
      </c>
      <c r="G12" s="101"/>
      <c r="H12" s="99"/>
      <c r="I12" s="102"/>
      <c r="J12" s="103"/>
    </row>
    <row r="13" spans="1:11" ht="20">
      <c r="A13" s="96" t="str">
        <f>Critères!$A12</f>
        <v>Couleurs</v>
      </c>
      <c r="B13" s="98">
        <v>10</v>
      </c>
      <c r="C13" s="98" t="str">
        <f>Critères!B12</f>
        <v>2.1</v>
      </c>
      <c r="D13" s="98" t="str">
        <f>Critères!C12</f>
        <v>A</v>
      </c>
      <c r="E13" s="99" t="str">
        <f>Critères!D12</f>
        <v>Dans chaque écran, l’information ne doit pas être donnée uniquement par la couleur. Cette règle est-elle respectée ?</v>
      </c>
      <c r="F13" s="100" t="s">
        <v>13</v>
      </c>
      <c r="G13" s="101"/>
      <c r="H13" s="99"/>
      <c r="I13" s="102"/>
      <c r="J13" s="103"/>
    </row>
    <row r="14" spans="1:11" ht="30">
      <c r="A14" s="96" t="str">
        <f>Critères!$A13</f>
        <v>Couleurs</v>
      </c>
      <c r="B14" s="98">
        <v>11</v>
      </c>
      <c r="C14" s="98" t="str">
        <f>Critères!B13</f>
        <v>2.2</v>
      </c>
      <c r="D14" s="98" t="str">
        <f>Critères!C13</f>
        <v>AA</v>
      </c>
      <c r="E14" s="99" t="str">
        <f>Critères!D13</f>
        <v>Dans chaque écran, le contraste entre la couleur du texte et la couleur de son arrière-plan est-il suffisamment élevé (hors cas particuliers) ?</v>
      </c>
      <c r="F14" s="100" t="s">
        <v>13</v>
      </c>
      <c r="G14" s="101"/>
      <c r="H14" s="99"/>
      <c r="I14" s="102"/>
      <c r="J14" s="103"/>
    </row>
    <row r="15" spans="1:11" ht="30">
      <c r="A15" s="96" t="str">
        <f>Critères!$A14</f>
        <v>Couleurs</v>
      </c>
      <c r="B15" s="98">
        <v>12</v>
      </c>
      <c r="C15" s="98" t="str">
        <f>Critères!B14</f>
        <v>2.3</v>
      </c>
      <c r="D15" s="98" t="str">
        <f>Critères!C14</f>
        <v>AA</v>
      </c>
      <c r="E15" s="99" t="str">
        <f>Critères!D14</f>
        <v>Dans chaque écran, les couleurs utilisées dans les composants d’interface et les éléments graphiques porteurs d’informations sont-elles suffisamment contrastées (hors cas particuliers) ?</v>
      </c>
      <c r="F15" s="100" t="s">
        <v>13</v>
      </c>
      <c r="G15" s="101"/>
      <c r="H15" s="99"/>
      <c r="I15" s="102"/>
      <c r="J15" s="103"/>
    </row>
    <row r="16" spans="1:11" ht="30">
      <c r="A16" s="96" t="str">
        <f>Critères!$A15</f>
        <v>Couleurs</v>
      </c>
      <c r="B16" s="98">
        <v>13</v>
      </c>
      <c r="C16" s="98" t="str">
        <f>Critères!B15</f>
        <v>2.4</v>
      </c>
      <c r="D16" s="98" t="str">
        <f>Critères!C15</f>
        <v>AA</v>
      </c>
      <c r="E16" s="99" t="str">
        <f>Critères!D15</f>
        <v>Le rapport de contraste de chaque mécanisme de remplacement qui permet d’afficher l’écran avec un rapport de contraste conforme est-il suffisamment élevé ?</v>
      </c>
      <c r="F16" s="100" t="s">
        <v>13</v>
      </c>
      <c r="G16" s="101"/>
      <c r="H16" s="99"/>
      <c r="I16" s="102"/>
      <c r="J16" s="103"/>
    </row>
    <row r="17" spans="1:10" ht="30">
      <c r="A17" s="96" t="str">
        <f>Critères!$A16</f>
        <v>Multimédia</v>
      </c>
      <c r="B17" s="98">
        <v>14</v>
      </c>
      <c r="C17" s="98" t="str">
        <f>Critères!B16</f>
        <v>3.1</v>
      </c>
      <c r="D17" s="98" t="str">
        <f>Critères!C16</f>
        <v>A</v>
      </c>
      <c r="E17" s="99" t="str">
        <f>Critères!D16</f>
        <v>Chaque média temporel pré-enregistré seulement audio a-t-il, si nécessaire, une transcription textuelle adjacente clairement identifiable (hors cas particuliers) ?</v>
      </c>
      <c r="F17" s="100" t="s">
        <v>13</v>
      </c>
      <c r="G17" s="101"/>
      <c r="H17" s="99"/>
      <c r="I17" s="102"/>
      <c r="J17" s="103"/>
    </row>
    <row r="18" spans="1:10" ht="30">
      <c r="A18" s="96" t="str">
        <f>Critères!$A17</f>
        <v>Multimédia</v>
      </c>
      <c r="B18" s="98">
        <v>15</v>
      </c>
      <c r="C18" s="98" t="str">
        <f>Critères!B17</f>
        <v>3.2</v>
      </c>
      <c r="D18" s="98" t="str">
        <f>Critères!C17</f>
        <v>A</v>
      </c>
      <c r="E18" s="99" t="str">
        <f>Critères!D17</f>
        <v>Pour chaque média temporel pré-enregistré seulement audio ayant une transcription textuelle, celle-ci est-elle pertinente (hors cas particuliers) ?</v>
      </c>
      <c r="F18" s="100" t="s">
        <v>13</v>
      </c>
      <c r="G18" s="101"/>
      <c r="H18" s="99"/>
      <c r="I18" s="102"/>
      <c r="J18" s="103"/>
    </row>
    <row r="19" spans="1:10" ht="20">
      <c r="A19" s="96" t="str">
        <f>Critères!$A18</f>
        <v>Multimédia</v>
      </c>
      <c r="B19" s="98">
        <v>16</v>
      </c>
      <c r="C19" s="98" t="str">
        <f>Critères!B18</f>
        <v>3.3</v>
      </c>
      <c r="D19" s="98" t="str">
        <f>Critères!C18</f>
        <v>A</v>
      </c>
      <c r="E19" s="99" t="str">
        <f>Critères!D18</f>
        <v>Chaque média temporel pré-enregistré seulement vidéo a-t-il, si nécessaire, une alternative (hors cas particuliers) ?</v>
      </c>
      <c r="F19" s="100" t="s">
        <v>13</v>
      </c>
      <c r="G19" s="101"/>
      <c r="H19" s="99"/>
      <c r="I19" s="102"/>
      <c r="J19" s="103"/>
    </row>
    <row r="20" spans="1:10" ht="30">
      <c r="A20" s="96" t="str">
        <f>Critères!$A19</f>
        <v>Multimédia</v>
      </c>
      <c r="B20" s="98">
        <v>17</v>
      </c>
      <c r="C20" s="98" t="str">
        <f>Critères!B19</f>
        <v>3.4</v>
      </c>
      <c r="D20" s="98" t="str">
        <f>Critères!C19</f>
        <v>A</v>
      </c>
      <c r="E20" s="99" t="str">
        <f>Critères!D19</f>
        <v>Pour chaque média temporel pré-enregistré seulement vidéo ayant une alternative, celle-ci est-elle pertinente (hors cas particuliers) ?</v>
      </c>
      <c r="F20" s="100" t="s">
        <v>13</v>
      </c>
      <c r="G20" s="101"/>
      <c r="H20" s="99"/>
      <c r="I20" s="102"/>
      <c r="J20" s="103"/>
    </row>
    <row r="21" spans="1:10" ht="20">
      <c r="A21" s="96" t="str">
        <f>Critères!$A20</f>
        <v>Multimédia</v>
      </c>
      <c r="B21" s="98">
        <v>18</v>
      </c>
      <c r="C21" s="98" t="str">
        <f>Critères!B20</f>
        <v>3.5</v>
      </c>
      <c r="D21" s="98" t="str">
        <f>Critères!C20</f>
        <v>A</v>
      </c>
      <c r="E21" s="99" t="str">
        <f>Critères!D20</f>
        <v>Chaque média temporel synchronisé pré-enregistré a-t-il, si nécessaire, une alternative (hors cas particuliers) ?</v>
      </c>
      <c r="F21" s="100" t="s">
        <v>13</v>
      </c>
      <c r="G21" s="101"/>
      <c r="H21" s="99"/>
      <c r="I21" s="102"/>
      <c r="J21" s="103"/>
    </row>
    <row r="22" spans="1:10" ht="30">
      <c r="A22" s="96" t="str">
        <f>Critères!$A21</f>
        <v>Multimédia</v>
      </c>
      <c r="B22" s="98">
        <v>19</v>
      </c>
      <c r="C22" s="98" t="str">
        <f>Critères!B21</f>
        <v>3.6</v>
      </c>
      <c r="D22" s="98" t="str">
        <f>Critères!C21</f>
        <v>A</v>
      </c>
      <c r="E22" s="99" t="str">
        <f>Critères!D21</f>
        <v>Pour chaque média temporel synchronisé pré-enregistré ayant une alternative, celle-ci est-elle pertinente (hors cas particuliers) ?</v>
      </c>
      <c r="F22" s="100" t="s">
        <v>13</v>
      </c>
      <c r="G22" s="101"/>
      <c r="H22" s="99"/>
      <c r="I22" s="102"/>
      <c r="J22" s="103"/>
    </row>
    <row r="23" spans="1:10" ht="20">
      <c r="A23" s="96" t="str">
        <f>Critères!$A22</f>
        <v>Multimédia</v>
      </c>
      <c r="B23" s="98">
        <v>20</v>
      </c>
      <c r="C23" s="98" t="str">
        <f>Critères!B22</f>
        <v>3.7</v>
      </c>
      <c r="D23" s="98" t="str">
        <f>Critères!C22</f>
        <v>A</v>
      </c>
      <c r="E23" s="99" t="str">
        <f>Critères!D22</f>
        <v>Chaque média temporel synchronisé a-t-il, si nécessaire, des sous-titres synchronisés (hors cas particuliers) ?</v>
      </c>
      <c r="F23" s="100" t="s">
        <v>13</v>
      </c>
      <c r="G23" s="101"/>
      <c r="H23" s="99"/>
      <c r="I23" s="102"/>
      <c r="J23" s="103"/>
    </row>
    <row r="24" spans="1:10" ht="20">
      <c r="A24" s="96" t="str">
        <f>Critères!$A23</f>
        <v>Multimédia</v>
      </c>
      <c r="B24" s="98">
        <v>21</v>
      </c>
      <c r="C24" s="98" t="str">
        <f>Critères!B23</f>
        <v>3.8</v>
      </c>
      <c r="D24" s="98" t="str">
        <f>Critères!C23</f>
        <v>A</v>
      </c>
      <c r="E24" s="99" t="str">
        <f>Critères!D23</f>
        <v>Pour chaque média temporel synchronisé ayant des sous-titres synchronisés, ceux-ci sont-ils pertinents (hors cas particuliers) ?</v>
      </c>
      <c r="F24" s="100" t="s">
        <v>13</v>
      </c>
      <c r="G24" s="101"/>
      <c r="H24" s="99"/>
      <c r="I24" s="102"/>
      <c r="J24" s="103"/>
    </row>
    <row r="25" spans="1:10" ht="30">
      <c r="A25" s="96" t="str">
        <f>Critères!$A24</f>
        <v>Multimédia</v>
      </c>
      <c r="B25" s="98">
        <v>22</v>
      </c>
      <c r="C25" s="98" t="str">
        <f>Critères!B24</f>
        <v>3.9</v>
      </c>
      <c r="D25" s="98" t="str">
        <f>Critères!C24</f>
        <v>AA</v>
      </c>
      <c r="E25" s="99" t="str">
        <f>Critères!D24</f>
        <v>Chaque média temporel pré-enregistré (seulement vidéo ou synchronisé) a-t-il, si nécessaire, une audiodescription synchronisée (hors cas particuliers) ?</v>
      </c>
      <c r="F25" s="100" t="s">
        <v>13</v>
      </c>
      <c r="G25" s="101"/>
      <c r="H25" s="99"/>
      <c r="I25" s="102"/>
      <c r="J25" s="103"/>
    </row>
    <row r="26" spans="1:10" ht="30">
      <c r="A26" s="96" t="str">
        <f>Critères!$A25</f>
        <v>Multimédia</v>
      </c>
      <c r="B26" s="98">
        <v>23</v>
      </c>
      <c r="C26" s="98" t="str">
        <f>Critères!B25</f>
        <v>3.10</v>
      </c>
      <c r="D26" s="98" t="str">
        <f>Critères!C25</f>
        <v>AA</v>
      </c>
      <c r="E26" s="99" t="str">
        <f>Critères!D25</f>
        <v>Pour chaque média temporel pré-enregistré (seulement vidéo ou synchronisé) ayant une audiodescription synchronisée, celle-ci est-elle pertinente ?</v>
      </c>
      <c r="F26" s="100" t="s">
        <v>13</v>
      </c>
      <c r="G26" s="101"/>
      <c r="H26" s="99"/>
      <c r="I26" s="102"/>
      <c r="J26" s="103"/>
    </row>
    <row r="27" spans="1:10" ht="30">
      <c r="A27" s="96" t="str">
        <f>Critères!$A26</f>
        <v>Multimédia</v>
      </c>
      <c r="B27" s="98">
        <v>24</v>
      </c>
      <c r="C27" s="98" t="str">
        <f>Critères!B26</f>
        <v>3.11</v>
      </c>
      <c r="D27" s="98" t="str">
        <f>Critères!C26</f>
        <v>A</v>
      </c>
      <c r="E27" s="99" t="str">
        <f>Critères!D26</f>
        <v>Pour chaque média temporel pré-enregistré, le contenu textuel adjacent permet-il d’identifier clairement le média temporel (hors cas particuliers) ?</v>
      </c>
      <c r="F27" s="100" t="s">
        <v>13</v>
      </c>
      <c r="G27" s="101"/>
      <c r="H27" s="99"/>
      <c r="I27" s="102"/>
      <c r="J27" s="103"/>
    </row>
    <row r="28" spans="1:10" ht="20">
      <c r="A28" s="96" t="str">
        <f>Critères!$A27</f>
        <v>Multimédia</v>
      </c>
      <c r="B28" s="98">
        <v>25</v>
      </c>
      <c r="C28" s="98" t="str">
        <f>Critères!B27</f>
        <v>3.12</v>
      </c>
      <c r="D28" s="98" t="str">
        <f>Critères!C27</f>
        <v>A</v>
      </c>
      <c r="E28" s="99" t="str">
        <f>Critères!D27</f>
        <v>Chaque séquence sonore déclenchée automatiquement est-elle contrôlable par l’utilisateur ?</v>
      </c>
      <c r="F28" s="100" t="s">
        <v>13</v>
      </c>
      <c r="G28" s="101"/>
      <c r="H28" s="99"/>
      <c r="I28" s="102"/>
      <c r="J28" s="103"/>
    </row>
    <row r="29" spans="1:10" ht="20">
      <c r="A29" s="96" t="str">
        <f>Critères!$A28</f>
        <v>Multimédia</v>
      </c>
      <c r="B29" s="98">
        <v>26</v>
      </c>
      <c r="C29" s="98" t="str">
        <f>Critères!B28</f>
        <v>3.13</v>
      </c>
      <c r="D29" s="98" t="str">
        <f>Critères!C28</f>
        <v>A</v>
      </c>
      <c r="E29" s="99" t="str">
        <f>Critères!D28</f>
        <v>Chaque média temporel a-t-il, si nécessaire, les fonctionnalités de contrôle de sa consultation ?</v>
      </c>
      <c r="F29" s="100" t="s">
        <v>13</v>
      </c>
      <c r="G29" s="101"/>
      <c r="H29" s="99"/>
      <c r="I29" s="102"/>
      <c r="J29" s="103"/>
    </row>
    <row r="30" spans="1:10" ht="50">
      <c r="A30" s="96" t="str">
        <f>Critères!$A29</f>
        <v>Multimédia</v>
      </c>
      <c r="B30" s="98">
        <v>27</v>
      </c>
      <c r="C30" s="98" t="str">
        <f>Critères!B29</f>
        <v>3.14</v>
      </c>
      <c r="D30" s="98" t="str">
        <f>Critères!C29</f>
        <v>AA</v>
      </c>
      <c r="E30" s="99" t="str">
        <f>Critères!D29</f>
        <v>Pour chaque média temporel synchronisé pré-enregistré qui dispose d’une piste de sous-titres synchronisés ou d’une audiodescription, les fonctionnalités de contrôle de ces alternatives sont-elles présentées au même niveau que les fonctionnalités principales ?</v>
      </c>
      <c r="F30" s="100" t="s">
        <v>13</v>
      </c>
      <c r="G30" s="101"/>
      <c r="H30" s="99"/>
      <c r="I30" s="102"/>
      <c r="J30" s="103"/>
    </row>
    <row r="31" spans="1:10" ht="40">
      <c r="A31" s="96" t="str">
        <f>Critères!$A30</f>
        <v>Multimédia</v>
      </c>
      <c r="B31" s="98">
        <v>28</v>
      </c>
      <c r="C31" s="98" t="str">
        <f>Critères!B30</f>
        <v>3.15</v>
      </c>
      <c r="D31" s="98" t="str">
        <f>Critères!C30</f>
        <v>AA</v>
      </c>
      <c r="E31" s="99" t="str">
        <f>Critères!D30</f>
        <v>Pour chaque fonctionnalité qui transmet, convertit ou enregistre un média temporel synchronisé pré-enregistré qui possède une piste de sous-titres synchronisés, à l’issue du processus, les sous-titres sont-ils correctement conservés ?</v>
      </c>
      <c r="F31" s="100" t="s">
        <v>13</v>
      </c>
      <c r="G31" s="101"/>
      <c r="H31" s="99"/>
      <c r="I31" s="102"/>
      <c r="J31" s="103"/>
    </row>
    <row r="32" spans="1:10" ht="40">
      <c r="A32" s="96" t="str">
        <f>Critères!$A31</f>
        <v>Multimédia</v>
      </c>
      <c r="B32" s="98">
        <v>29</v>
      </c>
      <c r="C32" s="98" t="str">
        <f>Critères!B31</f>
        <v>3.16</v>
      </c>
      <c r="D32" s="98" t="str">
        <f>Critères!C31</f>
        <v>AA</v>
      </c>
      <c r="E32" s="99" t="str">
        <f>Critères!D31</f>
        <v>Pour chaque fonctionnalité qui transmet, convertit ou enregistre un média temporel synchronisé pré-enregistré avec une audiodescription synchronisée, à l’issue du processus, l’audiodescription est-elle correctement conservée ?</v>
      </c>
      <c r="F32" s="100" t="s">
        <v>13</v>
      </c>
      <c r="G32" s="101"/>
      <c r="H32" s="99"/>
      <c r="I32" s="102"/>
      <c r="J32" s="103"/>
    </row>
    <row r="33" spans="1:10" ht="30">
      <c r="A33" s="96" t="str">
        <f>Critères!$A32</f>
        <v>Multimédia</v>
      </c>
      <c r="B33" s="98">
        <v>30</v>
      </c>
      <c r="C33" s="98" t="str">
        <f>Critères!B32</f>
        <v>3.17</v>
      </c>
      <c r="D33" s="98" t="str">
        <f>Critères!C32</f>
        <v>AA</v>
      </c>
      <c r="E33" s="99" t="str">
        <f>Critères!D32</f>
        <v>Pour chaque média temporel pré-enregistré, la présentation des sous-titres est-elle contrôlable par l’utilisateur (hors cas particuliers) ?</v>
      </c>
      <c r="F33" s="100" t="s">
        <v>13</v>
      </c>
      <c r="G33" s="101"/>
      <c r="H33" s="99"/>
      <c r="I33" s="102"/>
      <c r="J33" s="103"/>
    </row>
    <row r="34" spans="1:10" ht="30">
      <c r="A34" s="96" t="str">
        <f>Critères!$A33</f>
        <v>Multimédia</v>
      </c>
      <c r="B34" s="98">
        <v>31</v>
      </c>
      <c r="C34" s="98" t="str">
        <f>Critères!B33</f>
        <v>3.18</v>
      </c>
      <c r="D34" s="98" t="str">
        <f>Critères!C33</f>
        <v>AA</v>
      </c>
      <c r="E34" s="99" t="str">
        <f>Critères!D33</f>
        <v>Pour chaque média temporel synchronisé pré-enregistré qui possède des sous-titres de traduction synchronisés, ceux-ci peuvent-ils être vocalisés (hors cas particuliers) ?</v>
      </c>
      <c r="F34" s="100" t="s">
        <v>13</v>
      </c>
      <c r="G34" s="101"/>
      <c r="H34" s="99"/>
      <c r="I34" s="102"/>
      <c r="J34" s="103"/>
    </row>
    <row r="35" spans="1:10">
      <c r="A35" s="96" t="str">
        <f>Critères!$A34</f>
        <v>Tableau</v>
      </c>
      <c r="B35" s="98">
        <v>32</v>
      </c>
      <c r="C35" s="98" t="str">
        <f>Critères!B34</f>
        <v>4.1</v>
      </c>
      <c r="D35" s="98" t="str">
        <f>Critères!C34</f>
        <v>A</v>
      </c>
      <c r="E35" s="99" t="str">
        <f>Critères!D34</f>
        <v>Chaque tableau de données complexe a-t-il un résumé ?</v>
      </c>
      <c r="F35" s="100" t="s">
        <v>13</v>
      </c>
      <c r="G35" s="101"/>
      <c r="H35" s="99"/>
      <c r="I35" s="102"/>
      <c r="J35" s="103"/>
    </row>
    <row r="36" spans="1:10" ht="20">
      <c r="A36" s="96" t="str">
        <f>Critères!$A35</f>
        <v>Tableau</v>
      </c>
      <c r="B36" s="98">
        <v>33</v>
      </c>
      <c r="C36" s="98" t="str">
        <f>Critères!B35</f>
        <v>4.2</v>
      </c>
      <c r="D36" s="98" t="str">
        <f>Critères!C35</f>
        <v>A</v>
      </c>
      <c r="E36" s="99" t="str">
        <f>Critères!D35</f>
        <v>Pour chaque tableau de données complexe ayant un résumé, celui-ci est-il pertinent ?</v>
      </c>
      <c r="F36" s="100" t="s">
        <v>13</v>
      </c>
      <c r="G36" s="101"/>
      <c r="H36" s="99"/>
      <c r="I36" s="102"/>
      <c r="J36" s="103"/>
    </row>
    <row r="37" spans="1:10">
      <c r="A37" s="96" t="str">
        <f>Critères!$A36</f>
        <v>Tableau</v>
      </c>
      <c r="B37" s="98">
        <v>34</v>
      </c>
      <c r="C37" s="98" t="str">
        <f>Critères!B36</f>
        <v>4.3</v>
      </c>
      <c r="D37" s="98" t="str">
        <f>Critères!C36</f>
        <v>A</v>
      </c>
      <c r="E37" s="99" t="str">
        <f>Critères!D36</f>
        <v>Chaque tableau de données a-t-il un titre ?</v>
      </c>
      <c r="F37" s="100" t="s">
        <v>13</v>
      </c>
      <c r="G37" s="101"/>
      <c r="H37" s="99"/>
      <c r="I37" s="102"/>
      <c r="J37" s="103"/>
    </row>
    <row r="38" spans="1:10" ht="20">
      <c r="A38" s="96" t="str">
        <f>Critères!$A37</f>
        <v>Tableau</v>
      </c>
      <c r="B38" s="98">
        <v>35</v>
      </c>
      <c r="C38" s="98" t="str">
        <f>Critères!B37</f>
        <v>4.4</v>
      </c>
      <c r="D38" s="98" t="str">
        <f>Critères!C37</f>
        <v>A</v>
      </c>
      <c r="E38" s="99" t="str">
        <f>Critères!D37</f>
        <v>Pour chaque tableau de données ayant un titre, celui-ci est-il pertinent ?</v>
      </c>
      <c r="F38" s="100" t="s">
        <v>13</v>
      </c>
      <c r="G38" s="101"/>
      <c r="H38" s="99"/>
      <c r="I38" s="102"/>
      <c r="J38" s="103"/>
    </row>
    <row r="39" spans="1:10" ht="20">
      <c r="A39" s="96" t="str">
        <f>Critères!$A38</f>
        <v>Tableau</v>
      </c>
      <c r="B39" s="98">
        <v>36</v>
      </c>
      <c r="C39" s="98" t="str">
        <f>Critères!B38</f>
        <v>4.5</v>
      </c>
      <c r="D39" s="98" t="str">
        <f>Critères!C38</f>
        <v>A</v>
      </c>
      <c r="E39" s="99" t="str">
        <f>Critères!D38</f>
        <v>Pour chaque tableau de données, les entêtes de lignes et de colonnes sont-ils correctement reliés aux cellules de données ?</v>
      </c>
      <c r="F39" s="100" t="s">
        <v>13</v>
      </c>
      <c r="G39" s="101"/>
      <c r="H39" s="99"/>
      <c r="I39" s="102"/>
      <c r="J39" s="103"/>
    </row>
    <row r="40" spans="1:10" ht="20">
      <c r="A40" s="96" t="str">
        <f>Critères!$A39</f>
        <v>Composants intéractifs</v>
      </c>
      <c r="B40" s="98">
        <v>37</v>
      </c>
      <c r="C40" s="98" t="str">
        <f>Critères!B39</f>
        <v>5.1</v>
      </c>
      <c r="D40" s="98" t="str">
        <f>Critères!C39</f>
        <v>A</v>
      </c>
      <c r="E40" s="99" t="str">
        <f>Critères!D39</f>
        <v>Chaque composant d’interface est-il, si nécessaire, compatible avec les technologies d’assistance (hors cas particuliers) ?</v>
      </c>
      <c r="F40" s="100" t="s">
        <v>13</v>
      </c>
      <c r="G40" s="101"/>
      <c r="H40" s="99"/>
      <c r="I40" s="102"/>
      <c r="J40" s="103"/>
    </row>
    <row r="41" spans="1:10" ht="20">
      <c r="A41" s="96" t="str">
        <f>Critères!$A40</f>
        <v>Composants intéractifs</v>
      </c>
      <c r="B41" s="98">
        <v>38</v>
      </c>
      <c r="C41" s="98" t="str">
        <f>Critères!B40</f>
        <v>5.2</v>
      </c>
      <c r="D41" s="98" t="str">
        <f>Critères!C40</f>
        <v>A</v>
      </c>
      <c r="E41" s="99" t="str">
        <f>Critères!D40</f>
        <v>Chaque composant d’interface est-il contrôlable par le clavier et tout dispositif de pointage (hors cas particuliers) ?</v>
      </c>
      <c r="F41" s="100" t="s">
        <v>13</v>
      </c>
      <c r="G41" s="101"/>
      <c r="H41" s="99"/>
      <c r="I41" s="102"/>
      <c r="J41" s="103"/>
    </row>
    <row r="42" spans="1:10" ht="20">
      <c r="A42" s="96" t="str">
        <f>Critères!$A41</f>
        <v>Composants intéractifs</v>
      </c>
      <c r="B42" s="98">
        <v>39</v>
      </c>
      <c r="C42" s="98" t="str">
        <f>Critères!B41</f>
        <v>5.3</v>
      </c>
      <c r="D42" s="98" t="str">
        <f>Critères!C41</f>
        <v>A</v>
      </c>
      <c r="E42" s="99" t="str">
        <f>Critères!D41</f>
        <v>Chaque changement de contexte respecte-t-il une de ces conditions ?</v>
      </c>
      <c r="F42" s="100" t="s">
        <v>13</v>
      </c>
      <c r="G42" s="101"/>
      <c r="H42" s="99"/>
      <c r="I42" s="102"/>
      <c r="J42" s="103"/>
    </row>
    <row r="43" spans="1:10" ht="20">
      <c r="A43" s="96" t="str">
        <f>Critères!$A42</f>
        <v>Composants intéractifs</v>
      </c>
      <c r="B43" s="98">
        <v>40</v>
      </c>
      <c r="C43" s="98" t="str">
        <f>Critères!B42</f>
        <v>5.4</v>
      </c>
      <c r="D43" s="98" t="str">
        <f>Critères!C42</f>
        <v>AA</v>
      </c>
      <c r="E43" s="99" t="str">
        <f>Critères!D42</f>
        <v>Dans chaque écran, les messages de statut sont-ils correctement restitués par les technologies d’assistance ?</v>
      </c>
      <c r="F43" s="100" t="s">
        <v>13</v>
      </c>
      <c r="G43" s="101"/>
      <c r="H43" s="99"/>
      <c r="I43" s="104"/>
      <c r="J43" s="103"/>
    </row>
    <row r="44" spans="1:10" ht="20">
      <c r="A44" s="96" t="str">
        <f>Critères!$A43</f>
        <v>Composants intéractifs</v>
      </c>
      <c r="B44" s="98">
        <v>41</v>
      </c>
      <c r="C44" s="98" t="str">
        <f>Critères!B43</f>
        <v>5.5</v>
      </c>
      <c r="D44" s="98" t="str">
        <f>Critères!C43</f>
        <v>A</v>
      </c>
      <c r="E44" s="99" t="str">
        <f>Critères!D43</f>
        <v>Chaque état d’un contrôle à bascule présenté à l’utilisateur est-il perceptible ?</v>
      </c>
      <c r="F44" s="100" t="s">
        <v>13</v>
      </c>
      <c r="G44" s="101"/>
      <c r="H44" s="99"/>
      <c r="I44" s="102"/>
      <c r="J44" s="103"/>
    </row>
    <row r="45" spans="1:10" ht="20">
      <c r="A45" s="96" t="str">
        <f>Critères!$A44</f>
        <v>Eléments obligatoires</v>
      </c>
      <c r="B45" s="98">
        <v>42</v>
      </c>
      <c r="C45" s="98" t="str">
        <f>Critères!B44</f>
        <v>6.1</v>
      </c>
      <c r="D45" s="98" t="str">
        <f>Critères!C44</f>
        <v>A</v>
      </c>
      <c r="E45" s="99" t="str">
        <f>Critères!D44</f>
        <v>Dans chaque écran, les textes sont-ils restitués par les technologies d’assistance dans la langue principale de l’écran ?</v>
      </c>
      <c r="F45" s="100" t="s">
        <v>13</v>
      </c>
      <c r="G45" s="101"/>
      <c r="H45" s="99"/>
      <c r="I45" s="102"/>
      <c r="J45" s="103"/>
    </row>
    <row r="46" spans="1:10" ht="30">
      <c r="A46" s="96" t="str">
        <f>Critères!$A45</f>
        <v>Eléments obligatoires</v>
      </c>
      <c r="B46" s="98">
        <v>43</v>
      </c>
      <c r="C46" s="98" t="str">
        <f>Critères!B45</f>
        <v>6.2</v>
      </c>
      <c r="D46" s="98" t="str">
        <f>Critères!C45</f>
        <v>A</v>
      </c>
      <c r="E46" s="99" t="str">
        <f>Critères!D45</f>
        <v>Dans chaque écran, les éléments de l’interface ne doivent pas être utilisés uniquement à des fins de présentation. Cette règle est-elle respectée ?</v>
      </c>
      <c r="F46" s="100" t="s">
        <v>13</v>
      </c>
      <c r="G46" s="101"/>
      <c r="H46" s="99"/>
      <c r="I46" s="102"/>
      <c r="J46" s="103"/>
    </row>
    <row r="47" spans="1:10" ht="20">
      <c r="A47" s="96" t="str">
        <f>Critères!$A46</f>
        <v>Structuration</v>
      </c>
      <c r="B47" s="98">
        <v>44</v>
      </c>
      <c r="C47" s="98" t="str">
        <f>Critères!B46</f>
        <v>7.1</v>
      </c>
      <c r="D47" s="98" t="str">
        <f>Critères!C46</f>
        <v>A</v>
      </c>
      <c r="E47" s="99" t="str">
        <f>Critères!D46</f>
        <v>Dans chaque écran, l’information est-elle structurée par l’utilisation appropriée de titres ?</v>
      </c>
      <c r="F47" s="100" t="s">
        <v>13</v>
      </c>
      <c r="G47" s="101"/>
      <c r="H47" s="99"/>
      <c r="I47" s="102"/>
      <c r="J47" s="103"/>
    </row>
    <row r="48" spans="1:10" ht="20">
      <c r="A48" s="96" t="str">
        <f>Critères!$A47</f>
        <v>Structuration</v>
      </c>
      <c r="B48" s="98">
        <v>45</v>
      </c>
      <c r="C48" s="98" t="str">
        <f>Critères!B47</f>
        <v>7.2</v>
      </c>
      <c r="D48" s="98" t="str">
        <f>Critères!C47</f>
        <v>A</v>
      </c>
      <c r="E48" s="99" t="str">
        <f>Critères!D47</f>
        <v>Dans chaque écran, chaque liste est-elle correctement structurée ?</v>
      </c>
      <c r="F48" s="100" t="s">
        <v>13</v>
      </c>
      <c r="G48" s="101"/>
      <c r="H48" s="99"/>
      <c r="I48" s="102"/>
      <c r="J48" s="103"/>
    </row>
    <row r="49" spans="1:10" ht="20">
      <c r="A49" s="96" t="str">
        <f>Critères!$A48</f>
        <v>Présentation</v>
      </c>
      <c r="B49" s="98">
        <v>46</v>
      </c>
      <c r="C49" s="98" t="str">
        <f>Critères!B48</f>
        <v>8.1</v>
      </c>
      <c r="D49" s="98" t="str">
        <f>Critères!C48</f>
        <v>A</v>
      </c>
      <c r="E49" s="99" t="str">
        <f>Critères!D48</f>
        <v>Dans chaque écran, le contenu visible porteur d’information est-il accessible aux technologies d’assistance ?</v>
      </c>
      <c r="F49" s="100" t="s">
        <v>13</v>
      </c>
      <c r="G49" s="101"/>
      <c r="H49" s="99"/>
      <c r="I49" s="102"/>
      <c r="J49" s="103"/>
    </row>
    <row r="50" spans="1:10" ht="20">
      <c r="A50" s="96" t="str">
        <f>Critères!$A49</f>
        <v>Présentation</v>
      </c>
      <c r="B50" s="98">
        <v>47</v>
      </c>
      <c r="C50" s="98" t="str">
        <f>Critères!B49</f>
        <v>8.2</v>
      </c>
      <c r="D50" s="98" t="str">
        <f>Critères!C49</f>
        <v>AA</v>
      </c>
      <c r="E50" s="99" t="str">
        <f>Critères!D49</f>
        <v>Dans chaque écran, l’utilisateur peut-il augmenter la taille des caractères de 200% au moins (hors cas particuliers) ?</v>
      </c>
      <c r="F50" s="100" t="s">
        <v>13</v>
      </c>
      <c r="G50" s="101"/>
      <c r="H50" s="99"/>
      <c r="I50" s="102"/>
      <c r="J50" s="103"/>
    </row>
    <row r="51" spans="1:10" ht="40">
      <c r="A51" s="96" t="str">
        <f>Critères!$A50</f>
        <v>Présentation</v>
      </c>
      <c r="B51" s="98">
        <v>48</v>
      </c>
      <c r="C51" s="98" t="str">
        <f>Critères!B50</f>
        <v>8.3</v>
      </c>
      <c r="D51" s="98" t="str">
        <f>Critères!C50</f>
        <v>A</v>
      </c>
      <c r="E51" s="99" t="str">
        <f>Critères!D50</f>
        <v>Dans chaque écran, chaque composant en environnement de texte dont la nature n’est pas évidente a-t-il un rapport de contraste supérieur ou égal à 3:1 par rapport au texte environnant ?</v>
      </c>
      <c r="F51" s="100" t="s">
        <v>13</v>
      </c>
      <c r="G51" s="101"/>
      <c r="H51" s="99"/>
      <c r="I51" s="102"/>
      <c r="J51" s="103"/>
    </row>
    <row r="52" spans="1:10" ht="40">
      <c r="A52" s="96" t="str">
        <f>Critères!$A51</f>
        <v>Présentation</v>
      </c>
      <c r="B52" s="98">
        <v>49</v>
      </c>
      <c r="C52" s="98" t="str">
        <f>Critères!B51</f>
        <v>8.4</v>
      </c>
      <c r="D52" s="98" t="str">
        <f>Critères!C51</f>
        <v>A</v>
      </c>
      <c r="E52" s="99" t="str">
        <f>Critères!D51</f>
        <v>Dans chaque écran, pour chaque composant en environnement de texte dont la nature n’est pas évidente, une indication autre que la couleur permet-elle de signaler la prise de focus et le survol à la souris ?</v>
      </c>
      <c r="F52" s="100" t="s">
        <v>13</v>
      </c>
      <c r="G52" s="101"/>
      <c r="H52" s="99"/>
      <c r="I52" s="102"/>
      <c r="J52" s="103"/>
    </row>
    <row r="53" spans="1:10" ht="20">
      <c r="A53" s="96" t="str">
        <f>Critères!$A52</f>
        <v>Présentation</v>
      </c>
      <c r="B53" s="98">
        <v>50</v>
      </c>
      <c r="C53" s="98" t="str">
        <f>Critères!B52</f>
        <v>8.5</v>
      </c>
      <c r="D53" s="98" t="str">
        <f>Critères!C52</f>
        <v>A</v>
      </c>
      <c r="E53" s="99" t="str">
        <f>Critères!D52</f>
        <v>Dans chaque écran, pour chaque élément recevant le focus, la prise de focus est-elle visible ?</v>
      </c>
      <c r="F53" s="100" t="s">
        <v>13</v>
      </c>
      <c r="G53" s="101"/>
      <c r="H53" s="99"/>
      <c r="I53" s="102"/>
      <c r="J53" s="103"/>
    </row>
    <row r="54" spans="1:10" ht="30">
      <c r="A54" s="96" t="str">
        <f>Critères!$A53</f>
        <v>Présentation</v>
      </c>
      <c r="B54" s="98">
        <v>51</v>
      </c>
      <c r="C54" s="98" t="str">
        <f>Critères!B53</f>
        <v>8.6</v>
      </c>
      <c r="D54" s="98" t="str">
        <f>Critères!C53</f>
        <v>A</v>
      </c>
      <c r="E54" s="99" t="str">
        <f>Critères!D53</f>
        <v>Dans chaque écran, l’information ne doit pas être donnée uniquement par la forme, taille ou position. Cette règle est-elle respectée ?</v>
      </c>
      <c r="F54" s="100" t="s">
        <v>13</v>
      </c>
      <c r="G54" s="101"/>
      <c r="H54" s="99"/>
      <c r="I54" s="102"/>
      <c r="J54" s="103"/>
    </row>
    <row r="55" spans="1:10" ht="30">
      <c r="A55" s="96" t="str">
        <f>Critères!$A54</f>
        <v>Présentation</v>
      </c>
      <c r="B55" s="98">
        <v>52</v>
      </c>
      <c r="C55" s="98" t="str">
        <f>Critères!B54</f>
        <v>8.7</v>
      </c>
      <c r="D55" s="98" t="str">
        <f>Critères!C54</f>
        <v>AA</v>
      </c>
      <c r="E55" s="99" t="str">
        <f>Critères!D54</f>
        <v>Dans chaque écran, les contenus additionnels apparaissant à la prise de focus ou au survol d’un composant d’interface sont-ils contrôlables par l’utilisateur (hors cas particuliers) ?</v>
      </c>
      <c r="F55" s="100" t="s">
        <v>13</v>
      </c>
      <c r="G55" s="101"/>
      <c r="H55" s="99"/>
      <c r="I55" s="102"/>
      <c r="J55" s="103"/>
    </row>
    <row r="56" spans="1:10">
      <c r="A56" s="96" t="str">
        <f>Critères!$A55</f>
        <v>Formulaires</v>
      </c>
      <c r="B56" s="98">
        <v>53</v>
      </c>
      <c r="C56" s="98" t="str">
        <f>Critères!B55</f>
        <v>9.1</v>
      </c>
      <c r="D56" s="98" t="str">
        <f>Critères!C55</f>
        <v>A</v>
      </c>
      <c r="E56" s="99" t="str">
        <f>Critères!D55</f>
        <v>Chaque champ de formulaire a-t-il une étiquette visible ?</v>
      </c>
      <c r="F56" s="100" t="s">
        <v>13</v>
      </c>
      <c r="G56" s="101"/>
      <c r="H56" s="99"/>
      <c r="I56" s="102"/>
      <c r="J56" s="103"/>
    </row>
    <row r="57" spans="1:10" ht="20">
      <c r="A57" s="96" t="str">
        <f>Critères!$A56</f>
        <v>Formulaires</v>
      </c>
      <c r="B57" s="98">
        <v>54</v>
      </c>
      <c r="C57" s="98" t="str">
        <f>Critères!B56</f>
        <v>9.2</v>
      </c>
      <c r="D57" s="98" t="str">
        <f>Critères!C56</f>
        <v>A</v>
      </c>
      <c r="E57" s="99" t="str">
        <f>Critères!D56</f>
        <v>Chaque champ de formulaire a-t-il une étiquette accessible aux technologies d’assistance ?</v>
      </c>
      <c r="F57" s="100" t="s">
        <v>13</v>
      </c>
      <c r="G57" s="101"/>
      <c r="H57" s="99"/>
      <c r="I57" s="102"/>
      <c r="J57" s="103"/>
    </row>
    <row r="58" spans="1:10" ht="20">
      <c r="A58" s="96" t="str">
        <f>Critères!$A57</f>
        <v>Formulaires</v>
      </c>
      <c r="B58" s="98">
        <v>55</v>
      </c>
      <c r="C58" s="98" t="str">
        <f>Critères!B57</f>
        <v>9.3</v>
      </c>
      <c r="D58" s="98" t="str">
        <f>Critères!C57</f>
        <v>A</v>
      </c>
      <c r="E58" s="99" t="str">
        <f>Critères!D57</f>
        <v>Chaque étiquette associée à un champ de formulaire est-elle pertinente ?</v>
      </c>
      <c r="F58" s="100" t="s">
        <v>13</v>
      </c>
      <c r="G58" s="101"/>
      <c r="H58" s="99"/>
      <c r="I58" s="102"/>
      <c r="J58" s="103"/>
    </row>
    <row r="59" spans="1:10" ht="20">
      <c r="A59" s="96" t="str">
        <f>Critères!$A58</f>
        <v>Formulaires</v>
      </c>
      <c r="B59" s="98">
        <v>56</v>
      </c>
      <c r="C59" s="98" t="str">
        <f>Critères!B58</f>
        <v>9.4</v>
      </c>
      <c r="D59" s="98" t="str">
        <f>Critères!C58</f>
        <v>A</v>
      </c>
      <c r="E59" s="99" t="str">
        <f>Critères!D58</f>
        <v>Chaque étiquette de champ et son champ associé sont-ils accolés ?</v>
      </c>
      <c r="F59" s="100" t="s">
        <v>13</v>
      </c>
      <c r="G59" s="101"/>
      <c r="H59" s="99"/>
      <c r="I59" s="102"/>
      <c r="J59" s="103"/>
    </row>
    <row r="60" spans="1:10" ht="20">
      <c r="A60" s="96" t="str">
        <f>Critères!$A59</f>
        <v>Formulaires</v>
      </c>
      <c r="B60" s="98">
        <v>57</v>
      </c>
      <c r="C60" s="98" t="str">
        <f>Critères!B59</f>
        <v>9.5</v>
      </c>
      <c r="D60" s="98" t="str">
        <f>Critères!C59</f>
        <v>A</v>
      </c>
      <c r="E60" s="99" t="str">
        <f>Critères!D59</f>
        <v>Dans chaque formulaire, l’intitulé de chaque bouton est-il pertinent ?</v>
      </c>
      <c r="F60" s="100" t="s">
        <v>13</v>
      </c>
      <c r="G60" s="101"/>
      <c r="H60" s="99"/>
      <c r="I60" s="102"/>
      <c r="J60" s="103"/>
    </row>
    <row r="61" spans="1:10" ht="20">
      <c r="A61" s="96" t="str">
        <f>Critères!$A60</f>
        <v>Formulaires</v>
      </c>
      <c r="B61" s="98">
        <v>58</v>
      </c>
      <c r="C61" s="98" t="str">
        <f>Critères!B60</f>
        <v>9.6</v>
      </c>
      <c r="D61" s="98" t="str">
        <f>Critères!C60</f>
        <v>A</v>
      </c>
      <c r="E61" s="99" t="str">
        <f>Critères!D60</f>
        <v>Dans chaque formulaire, les champs de même nature sont-ils identifiés, si nécessaire ?</v>
      </c>
      <c r="F61" s="100" t="s">
        <v>13</v>
      </c>
      <c r="G61" s="101"/>
      <c r="H61" s="99"/>
      <c r="I61" s="102"/>
      <c r="J61" s="103"/>
    </row>
    <row r="62" spans="1:10" ht="20">
      <c r="A62" s="96" t="str">
        <f>Critères!$A61</f>
        <v>Formulaires</v>
      </c>
      <c r="B62" s="98">
        <v>59</v>
      </c>
      <c r="C62" s="98" t="str">
        <f>Critères!B61</f>
        <v>9.7</v>
      </c>
      <c r="D62" s="98" t="str">
        <f>Critères!C61</f>
        <v>A</v>
      </c>
      <c r="E62" s="99" t="str">
        <f>Critères!D61</f>
        <v>Les champs de formulaire obligatoires sont-ils correctement identifiés (hors cas particuliers) ?</v>
      </c>
      <c r="F62" s="100" t="s">
        <v>13</v>
      </c>
      <c r="G62" s="101"/>
      <c r="H62" s="99"/>
      <c r="I62" s="102"/>
      <c r="J62" s="103"/>
    </row>
    <row r="63" spans="1:10" ht="30">
      <c r="A63" s="96" t="str">
        <f>Critères!$A62</f>
        <v>Formulaires</v>
      </c>
      <c r="B63" s="98">
        <v>60</v>
      </c>
      <c r="C63" s="98" t="str">
        <f>Critères!B62</f>
        <v>9.8</v>
      </c>
      <c r="D63" s="98" t="str">
        <f>Critères!C62</f>
        <v>A</v>
      </c>
      <c r="E63" s="99" t="str">
        <f>Critères!D62</f>
        <v>Pour chaque champ de formulaire qui attend un type de données et/ou un format spécifique, l’information correspondante est-elle disponible ?</v>
      </c>
      <c r="F63" s="100" t="s">
        <v>13</v>
      </c>
      <c r="G63" s="101"/>
      <c r="H63" s="99"/>
      <c r="I63" s="102"/>
      <c r="J63" s="103"/>
    </row>
    <row r="64" spans="1:10" ht="20">
      <c r="A64" s="96" t="str">
        <f>Critères!$A63</f>
        <v>Formulaires</v>
      </c>
      <c r="B64" s="98">
        <v>61</v>
      </c>
      <c r="C64" s="98" t="str">
        <f>Critères!B63</f>
        <v>9.9</v>
      </c>
      <c r="D64" s="98" t="str">
        <f>Critères!C63</f>
        <v>A</v>
      </c>
      <c r="E64" s="99" t="str">
        <f>Critères!D63</f>
        <v>Dans chaque formulaire, les erreurs de saisie sont-elles accessibles ?</v>
      </c>
      <c r="F64" s="100" t="s">
        <v>13</v>
      </c>
      <c r="G64" s="101"/>
      <c r="H64" s="99"/>
      <c r="I64" s="102"/>
      <c r="J64" s="103"/>
    </row>
    <row r="65" spans="1:10" ht="30">
      <c r="A65" s="96" t="str">
        <f>Critères!$A64</f>
        <v>Formulaires</v>
      </c>
      <c r="B65" s="98">
        <v>62</v>
      </c>
      <c r="C65" s="98" t="str">
        <f>Critères!B64</f>
        <v>9.10</v>
      </c>
      <c r="D65" s="98" t="str">
        <f>Critères!C64</f>
        <v>AA</v>
      </c>
      <c r="E65" s="99" t="str">
        <f>Critères!D64</f>
        <v>Dans chaque formulaire, le contrôle de saisie est-il accompagné, si nécessaire, de suggestions des types, formats de données ou valeurs attendus ?</v>
      </c>
      <c r="F65" s="100" t="s">
        <v>13</v>
      </c>
      <c r="G65" s="101"/>
      <c r="H65" s="99"/>
      <c r="I65" s="102"/>
      <c r="J65" s="103"/>
    </row>
    <row r="66" spans="1:10" ht="50">
      <c r="A66" s="96" t="str">
        <f>Critères!$A65</f>
        <v>Formulaires</v>
      </c>
      <c r="B66" s="98">
        <v>63</v>
      </c>
      <c r="C66" s="98" t="str">
        <f>Critères!B65</f>
        <v>9.11</v>
      </c>
      <c r="D66" s="98" t="str">
        <f>Critères!C65</f>
        <v>AA</v>
      </c>
      <c r="E66" s="99" t="str">
        <f>Critères!D65</f>
        <v>Pour chaque formulaire qui modifie ou supprime des données, ou qui transmet des réponses à un test ou à un examen, ou dont la validation a des conséquences financières ou juridiques, les données saisies peuvent-elles être modifiées, mises à jour ou récupérées par l’utilisateur ?</v>
      </c>
      <c r="F66" s="100" t="s">
        <v>13</v>
      </c>
      <c r="G66" s="101"/>
      <c r="H66" s="99"/>
      <c r="I66" s="102"/>
      <c r="J66" s="103"/>
    </row>
    <row r="67" spans="1:10" ht="20">
      <c r="A67" s="96" t="str">
        <f>Critères!$A66</f>
        <v>Formulaires</v>
      </c>
      <c r="B67" s="98">
        <v>64</v>
      </c>
      <c r="C67" s="98" t="str">
        <f>Critères!B66</f>
        <v>9.12</v>
      </c>
      <c r="D67" s="98" t="str">
        <f>Critères!C66</f>
        <v>AA</v>
      </c>
      <c r="E67" s="99" t="str">
        <f>Critères!D66</f>
        <v>Pour chaque champ qui attend une donnée personnelle de l’utilisateur, la saisie est-elle facilitée ?</v>
      </c>
      <c r="F67" s="100" t="s">
        <v>13</v>
      </c>
      <c r="G67" s="101"/>
      <c r="H67" s="99"/>
      <c r="I67" s="102"/>
      <c r="J67" s="103"/>
    </row>
    <row r="68" spans="1:10" ht="20">
      <c r="A68" s="96" t="str">
        <f>Critères!$A67</f>
        <v>Navigation</v>
      </c>
      <c r="B68" s="98">
        <v>65</v>
      </c>
      <c r="C68" s="98" t="str">
        <f>Critères!B67</f>
        <v>10.1</v>
      </c>
      <c r="D68" s="98" t="str">
        <f>Critères!C67</f>
        <v>A</v>
      </c>
      <c r="E68" s="99" t="str">
        <f>Critères!D67</f>
        <v>Dans chaque écran, l’ordre de tabulation au clavier est-il cohérent ?</v>
      </c>
      <c r="F68" s="100" t="s">
        <v>13</v>
      </c>
      <c r="G68" s="101"/>
      <c r="H68" s="99"/>
      <c r="I68" s="102"/>
      <c r="J68" s="103"/>
    </row>
    <row r="69" spans="1:10" ht="20">
      <c r="A69" s="96" t="str">
        <f>Critères!$A68</f>
        <v>Navigation</v>
      </c>
      <c r="B69" s="98">
        <v>66</v>
      </c>
      <c r="C69" s="98" t="str">
        <f>Critères!B68</f>
        <v>10.2</v>
      </c>
      <c r="D69" s="98" t="str">
        <f>Critères!C68</f>
        <v>A</v>
      </c>
      <c r="E69" s="99" t="str">
        <f>Critères!D68</f>
        <v>Dans chaque écran, l’ordre de restitution par les technologies d’assistance est-il cohérent ?</v>
      </c>
      <c r="F69" s="100" t="s">
        <v>13</v>
      </c>
      <c r="G69" s="101"/>
      <c r="H69" s="99"/>
      <c r="I69" s="102"/>
      <c r="J69" s="103"/>
    </row>
    <row r="70" spans="1:10" ht="20">
      <c r="A70" s="96" t="str">
        <f>Critères!$A69</f>
        <v>Navigation</v>
      </c>
      <c r="B70" s="98">
        <v>67</v>
      </c>
      <c r="C70" s="98" t="str">
        <f>Critères!B69</f>
        <v>10.3</v>
      </c>
      <c r="D70" s="98" t="str">
        <f>Critères!C69</f>
        <v>A</v>
      </c>
      <c r="E70" s="99" t="str">
        <f>Critères!D69</f>
        <v>Dans chaque écran, la navigation ne doit pas contenir de piège au clavier. Cette règle est-elle respectée ?</v>
      </c>
      <c r="F70" s="100" t="s">
        <v>13</v>
      </c>
      <c r="G70" s="101"/>
      <c r="H70" s="99"/>
      <c r="I70" s="102"/>
      <c r="J70" s="103"/>
    </row>
    <row r="71" spans="1:10" ht="30">
      <c r="A71" s="96" t="str">
        <f>Critères!$A70</f>
        <v>Navigation</v>
      </c>
      <c r="B71" s="98">
        <v>68</v>
      </c>
      <c r="C71" s="98" t="str">
        <f>Critères!B70</f>
        <v>10.4</v>
      </c>
      <c r="D71" s="98" t="str">
        <f>Critères!C70</f>
        <v>A</v>
      </c>
      <c r="E71" s="99" t="str">
        <f>Critères!D70</f>
        <v>Dans chaque écran, les raccourcis clavier n’utilisant qu’une seule touche (lettre minuscule ou majuscule, ponctuation, chiffre ou symbole) sont-ils contrôlables par l’utilisateur ?</v>
      </c>
      <c r="F71" s="100" t="s">
        <v>13</v>
      </c>
      <c r="G71" s="101"/>
      <c r="H71" s="99"/>
      <c r="I71" s="102"/>
      <c r="J71" s="103"/>
    </row>
    <row r="72" spans="1:10" ht="20">
      <c r="A72" s="96" t="str">
        <f>Critères!$A71</f>
        <v>Consultation</v>
      </c>
      <c r="B72" s="98">
        <v>69</v>
      </c>
      <c r="C72" s="98" t="str">
        <f>Critères!B71</f>
        <v>11.1</v>
      </c>
      <c r="D72" s="98" t="str">
        <f>Critères!C71</f>
        <v>A</v>
      </c>
      <c r="E72" s="99" t="str">
        <f>Critères!D71</f>
        <v>Pour chaque écran, l’utilisateur a-t-il le contrôle de chaque limite de temps modifiant le contenu (hors cas particuliers) ?</v>
      </c>
      <c r="F72" s="100" t="s">
        <v>13</v>
      </c>
      <c r="G72" s="101"/>
      <c r="H72" s="99"/>
      <c r="I72" s="102"/>
      <c r="J72" s="103"/>
    </row>
    <row r="73" spans="1:10" ht="20">
      <c r="A73" s="96" t="str">
        <f>Critères!$A72</f>
        <v>Consultation</v>
      </c>
      <c r="B73" s="98">
        <v>70</v>
      </c>
      <c r="C73" s="98" t="str">
        <f>Critères!B72</f>
        <v>11.2</v>
      </c>
      <c r="D73" s="98" t="str">
        <f>Critères!C72</f>
        <v>A</v>
      </c>
      <c r="E73" s="99" t="str">
        <f>Critères!D72</f>
        <v>Pour chaque écran, chaque procédé limitant le temps d’une session peut-il être arrêté ou supprimé (hors cas particuliers) ?</v>
      </c>
      <c r="F73" s="100" t="s">
        <v>13</v>
      </c>
      <c r="G73" s="101"/>
      <c r="H73" s="99"/>
      <c r="I73" s="102"/>
      <c r="J73" s="103"/>
    </row>
    <row r="74" spans="1:10" ht="30">
      <c r="A74" s="96" t="str">
        <f>Critères!$A73</f>
        <v>Consultation</v>
      </c>
      <c r="B74" s="98">
        <v>71</v>
      </c>
      <c r="C74" s="98" t="str">
        <f>Critères!B73</f>
        <v>11.3</v>
      </c>
      <c r="D74" s="98" t="str">
        <f>Critères!C73</f>
        <v>A</v>
      </c>
      <c r="E74" s="99" t="str">
        <f>Critères!D73</f>
        <v>Dans chaque écran, chaque document bureautique en téléchargement possède-t-il, si nécessaire, une version accessible (hors cas particuliers) ?</v>
      </c>
      <c r="F74" s="100" t="s">
        <v>13</v>
      </c>
      <c r="G74" s="101"/>
      <c r="H74" s="99"/>
      <c r="I74" s="102"/>
      <c r="J74" s="103"/>
    </row>
    <row r="75" spans="1:10" ht="30">
      <c r="A75" s="96" t="str">
        <f>Critères!$A74</f>
        <v>Consultation</v>
      </c>
      <c r="B75" s="98">
        <v>72</v>
      </c>
      <c r="C75" s="98" t="str">
        <f>Critères!B74</f>
        <v>11.4</v>
      </c>
      <c r="D75" s="98" t="str">
        <f>Critères!C74</f>
        <v>A</v>
      </c>
      <c r="E75" s="99" t="str">
        <f>Critères!D74</f>
        <v>Pour chaque document bureautique ayant une version accessible, cette version offre-t-elle la même information (hors cas particuliers) ?</v>
      </c>
      <c r="F75" s="100" t="s">
        <v>13</v>
      </c>
      <c r="G75" s="101"/>
      <c r="H75" s="99"/>
      <c r="I75" s="102"/>
      <c r="J75" s="103"/>
    </row>
    <row r="76" spans="1:10" ht="20">
      <c r="A76" s="96" t="str">
        <f>Critères!$A75</f>
        <v>Consultation</v>
      </c>
      <c r="B76" s="98">
        <v>73</v>
      </c>
      <c r="C76" s="98" t="str">
        <f>Critères!B75</f>
        <v>11.5</v>
      </c>
      <c r="D76" s="98" t="str">
        <f>Critères!C75</f>
        <v>A</v>
      </c>
      <c r="E76" s="99" t="str">
        <f>Critères!D75</f>
        <v>Dans chaque écran, chaque contenu cryptique (art ASCII, émoticon, syntaxe cryptique) a-t-il une alternative ?</v>
      </c>
      <c r="F76" s="100" t="s">
        <v>13</v>
      </c>
      <c r="G76" s="101"/>
      <c r="H76" s="99"/>
      <c r="I76" s="102"/>
      <c r="J76" s="103"/>
    </row>
    <row r="77" spans="1:10" ht="30">
      <c r="A77" s="96" t="str">
        <f>Critères!$A76</f>
        <v>Consultation</v>
      </c>
      <c r="B77" s="98">
        <v>74</v>
      </c>
      <c r="C77" s="98" t="str">
        <f>Critères!B76</f>
        <v>11.6</v>
      </c>
      <c r="D77" s="98" t="str">
        <f>Critères!C76</f>
        <v>A</v>
      </c>
      <c r="E77" s="99" t="str">
        <f>Critères!D76</f>
        <v>Dans chaque écran, pour chaque contenu cryptique (art ASCII, émoticône, syntaxe cryptique) ayant une alternative, cette alternative est-elle pertinente ?</v>
      </c>
      <c r="F77" s="100" t="s">
        <v>13</v>
      </c>
      <c r="G77" s="101"/>
      <c r="H77" s="99"/>
      <c r="I77" s="102"/>
      <c r="J77" s="103"/>
    </row>
    <row r="78" spans="1:10" ht="20">
      <c r="A78" s="96" t="str">
        <f>Critères!$A77</f>
        <v>Consultation</v>
      </c>
      <c r="B78" s="98">
        <v>75</v>
      </c>
      <c r="C78" s="98" t="str">
        <f>Critères!B77</f>
        <v>11.7</v>
      </c>
      <c r="D78" s="98" t="str">
        <f>Critères!C77</f>
        <v>A</v>
      </c>
      <c r="E78" s="99" t="str">
        <f>Critères!D77</f>
        <v>Dans chaque écran, les changements brusques de luminosité ou les effets de flash sont-ils correctement utilisés ?</v>
      </c>
      <c r="F78" s="100" t="s">
        <v>13</v>
      </c>
      <c r="G78" s="101"/>
      <c r="H78" s="99"/>
      <c r="I78" s="102"/>
      <c r="J78" s="103"/>
    </row>
    <row r="79" spans="1:10" ht="20">
      <c r="A79" s="96" t="str">
        <f>Critères!$A78</f>
        <v>Consultation</v>
      </c>
      <c r="B79" s="98">
        <v>76</v>
      </c>
      <c r="C79" s="98" t="str">
        <f>Critères!B78</f>
        <v>11.8</v>
      </c>
      <c r="D79" s="98" t="str">
        <f>Critères!C78</f>
        <v>A</v>
      </c>
      <c r="E79" s="99" t="str">
        <f>Critères!D78</f>
        <v>Dans chaque écran, chaque contenu en mouvement ou clignotant est-il contrôlable par l’utilisateur ?</v>
      </c>
      <c r="F79" s="100" t="s">
        <v>13</v>
      </c>
      <c r="G79" s="101"/>
      <c r="H79" s="99"/>
      <c r="I79" s="102"/>
      <c r="J79" s="103"/>
    </row>
    <row r="80" spans="1:10" ht="30">
      <c r="A80" s="96" t="str">
        <f>Critères!$A79</f>
        <v>Consultation</v>
      </c>
      <c r="B80" s="98">
        <v>77</v>
      </c>
      <c r="C80" s="98" t="str">
        <f>Critères!B79</f>
        <v>11.9</v>
      </c>
      <c r="D80" s="98" t="str">
        <f>Critères!C79</f>
        <v>AA</v>
      </c>
      <c r="E80" s="99" t="str">
        <f>Critères!D79</f>
        <v>Dans chaque écran, le contenu proposé est-il consultable quelle que soit l’orientation de l’écran (portrait ou paysage) (hors cas particuliers) ?</v>
      </c>
      <c r="F80" s="100" t="s">
        <v>13</v>
      </c>
      <c r="G80" s="101"/>
      <c r="H80" s="99"/>
      <c r="I80" s="102"/>
      <c r="J80" s="103"/>
    </row>
    <row r="81" spans="1:10" ht="30">
      <c r="A81" s="96" t="str">
        <f>Critères!$A80</f>
        <v>Consultation</v>
      </c>
      <c r="B81" s="98">
        <v>78</v>
      </c>
      <c r="C81" s="98" t="str">
        <f>Critères!B80</f>
        <v>11.10</v>
      </c>
      <c r="D81" s="98" t="str">
        <f>Critères!C80</f>
        <v>A</v>
      </c>
      <c r="E81" s="99" t="str">
        <f>Critères!D80</f>
        <v>Dans chaque écran, les fonctionnalités activables au moyen d’un geste complexe sont-elles activables au moyen d’un geste simple (hors cas particuliers) ?</v>
      </c>
      <c r="F81" s="100" t="s">
        <v>13</v>
      </c>
      <c r="G81" s="101"/>
      <c r="H81" s="99"/>
      <c r="I81" s="102"/>
      <c r="J81" s="103"/>
    </row>
    <row r="82" spans="1:10" ht="40">
      <c r="A82" s="96" t="str">
        <f>Critères!$A81</f>
        <v>Consultation</v>
      </c>
      <c r="B82" s="98">
        <v>79</v>
      </c>
      <c r="C82" s="98" t="str">
        <f>Critères!B81</f>
        <v>11.11</v>
      </c>
      <c r="D82" s="98" t="str">
        <f>Critères!C81</f>
        <v>A</v>
      </c>
      <c r="E82" s="99" t="str">
        <f>Critères!D81</f>
        <v>Dans chaque écran, les fonctionnalités activables par la réalisation d’actions simultanées sont-elles activables au moyen d’une action unique. Cette règle est-elle respectée (hors cas particuliers) ?</v>
      </c>
      <c r="F82" s="100" t="s">
        <v>13</v>
      </c>
      <c r="G82" s="101"/>
      <c r="H82" s="99"/>
      <c r="I82" s="102"/>
      <c r="J82" s="103"/>
    </row>
    <row r="83" spans="1:10" ht="30">
      <c r="A83" s="96" t="str">
        <f>Critères!$A82</f>
        <v>Consultation</v>
      </c>
      <c r="B83" s="98">
        <v>80</v>
      </c>
      <c r="C83" s="98" t="str">
        <f>Critères!B82</f>
        <v>11.12</v>
      </c>
      <c r="D83" s="98" t="str">
        <f>Critères!C82</f>
        <v>A</v>
      </c>
      <c r="E83" s="99" t="str">
        <f>Critères!D82</f>
        <v>Dans chaque écran, les actions déclenchées au moyen d’un dispositif de pointage sur un point unique de l’écran peuvent-elles faire l’objet d’une annulation (hors cas particuliers) ?</v>
      </c>
      <c r="F83" s="100" t="s">
        <v>13</v>
      </c>
      <c r="G83" s="101"/>
      <c r="H83" s="99"/>
      <c r="I83" s="102"/>
      <c r="J83" s="103"/>
    </row>
    <row r="84" spans="1:10" ht="30">
      <c r="A84" s="96" t="str">
        <f>Critères!$A83</f>
        <v>Consultation</v>
      </c>
      <c r="B84" s="98">
        <v>81</v>
      </c>
      <c r="C84" s="98" t="str">
        <f>Critères!B83</f>
        <v>11.13</v>
      </c>
      <c r="D84" s="98" t="str">
        <f>Critères!C83</f>
        <v>A</v>
      </c>
      <c r="E84" s="99" t="str">
        <f>Critères!D83</f>
        <v>Dans chaque écran, les fonctionnalités qui impliquent un mouvement de l’appareil ou vers l’appareil peuvent-elles être satisfaites de manière alternative (hors cas particuliers) ?</v>
      </c>
      <c r="F84" s="100" t="s">
        <v>13</v>
      </c>
      <c r="G84" s="101"/>
      <c r="H84" s="99"/>
      <c r="I84" s="102"/>
      <c r="J84" s="103"/>
    </row>
    <row r="85" spans="1:10" ht="40">
      <c r="A85" s="96" t="str">
        <f>Critères!$A84</f>
        <v>Consultation</v>
      </c>
      <c r="B85" s="98">
        <v>82</v>
      </c>
      <c r="C85" s="98" t="str">
        <f>Critères!B84</f>
        <v>11.14</v>
      </c>
      <c r="D85" s="98" t="str">
        <f>Critères!C84</f>
        <v>AA</v>
      </c>
      <c r="E85" s="99" t="str">
        <f>Critères!D84</f>
        <v>Pour chaque fonctionnalité de conversion d’un document, les informations relatives à l’accessibilité disponibles dans le document source sont-elles conservées dans le document de destination (hors cas particuliers) ?</v>
      </c>
      <c r="F85" s="100" t="s">
        <v>13</v>
      </c>
      <c r="G85" s="101"/>
      <c r="H85" s="99"/>
      <c r="I85" s="102"/>
      <c r="J85" s="103"/>
    </row>
    <row r="86" spans="1:10" ht="30">
      <c r="A86" s="96" t="str">
        <f>Critères!$A85</f>
        <v>Consultation</v>
      </c>
      <c r="B86" s="98">
        <v>83</v>
      </c>
      <c r="C86" s="98" t="str">
        <f>Critères!B85</f>
        <v>11.15</v>
      </c>
      <c r="D86" s="98" t="str">
        <f>Critères!C85</f>
        <v>A</v>
      </c>
      <c r="E86" s="99" t="str">
        <f>Critères!D85</f>
        <v>Chaque fonctionnalité d’identification ou de contrôle qui repose sur l’utilisation de caractéristiques biologiques de l’utilisateur dispose-t-elle d’une méthode alternative ?</v>
      </c>
      <c r="F86" s="100" t="s">
        <v>13</v>
      </c>
      <c r="G86" s="101"/>
      <c r="H86" s="99"/>
      <c r="I86" s="102"/>
      <c r="J86" s="103"/>
    </row>
    <row r="87" spans="1:10" ht="30">
      <c r="A87" s="96" t="str">
        <f>Critères!$A86</f>
        <v>Consultation</v>
      </c>
      <c r="B87" s="98">
        <v>84</v>
      </c>
      <c r="C87" s="98" t="str">
        <f>Critères!B86</f>
        <v>11.16</v>
      </c>
      <c r="D87" s="98" t="str">
        <f>Critères!C86</f>
        <v>A</v>
      </c>
      <c r="E87" s="99" t="str">
        <f>Critères!D86</f>
        <v>Pour chaque application qui intègre une fonctionnalité de répétition des touches, la répétition est-elle ajustable (hors cas particuliers) ?</v>
      </c>
      <c r="F87" s="100" t="s">
        <v>13</v>
      </c>
      <c r="G87" s="101"/>
      <c r="H87" s="99"/>
      <c r="I87" s="102"/>
      <c r="J87" s="103"/>
    </row>
    <row r="88" spans="1:10" ht="30">
      <c r="A88" s="96" t="str">
        <f>Critères!$A87</f>
        <v>Documentation et fonctionnalités d'accessibilité</v>
      </c>
      <c r="B88" s="98">
        <v>85</v>
      </c>
      <c r="C88" s="98" t="str">
        <f>Critères!B87</f>
        <v>12.1</v>
      </c>
      <c r="D88" s="98" t="str">
        <f>Critères!C87</f>
        <v>AA</v>
      </c>
      <c r="E88" s="99" t="str">
        <f>Critères!D87</f>
        <v>La documentation de l’application décrit-elle les fonctionnalités d’accessibilité disponibles et les informations relatives à la compatibilité avec l’accessibilité ?</v>
      </c>
      <c r="F88" s="100" t="s">
        <v>13</v>
      </c>
      <c r="G88" s="101"/>
      <c r="H88" s="99"/>
      <c r="I88" s="102"/>
      <c r="J88" s="103"/>
    </row>
    <row r="89" spans="1:10" ht="40">
      <c r="A89" s="96" t="str">
        <f>Critères!$A88</f>
        <v>Documentation et fonctionnalités d'accessibilité</v>
      </c>
      <c r="B89" s="98">
        <v>86</v>
      </c>
      <c r="C89" s="98" t="str">
        <f>Critères!B88</f>
        <v>12.2</v>
      </c>
      <c r="D89" s="98" t="str">
        <f>Critères!C88</f>
        <v>A</v>
      </c>
      <c r="E89" s="99" t="str">
        <f>Critères!D88</f>
        <v>Pour chaque fonctionnalité d’accessibilité décrite dans la documentation, le mécanisme qui permet de l’activer répond aux besoins d’accessibilité des utilisateurs concernés. Cette règle est-elle respectée (hors cas particuliers) ?</v>
      </c>
      <c r="F89" s="100" t="s">
        <v>13</v>
      </c>
      <c r="G89" s="101"/>
      <c r="H89" s="99"/>
      <c r="I89" s="102"/>
      <c r="J89" s="103"/>
    </row>
    <row r="90" spans="1:10" ht="30">
      <c r="A90" s="96" t="str">
        <f>Critères!$A89</f>
        <v>Documentation et fonctionnalités d'accessibilité</v>
      </c>
      <c r="B90" s="98">
        <v>87</v>
      </c>
      <c r="C90" s="98" t="str">
        <f>Critères!B89</f>
        <v>12.3</v>
      </c>
      <c r="D90" s="98" t="str">
        <f>Critères!C89</f>
        <v>A</v>
      </c>
      <c r="E90" s="99" t="str">
        <f>Critères!D89</f>
        <v>L’application ne perturbe pas les fonctionnalités d’accessibilité de la plateforme. Cette règle est-elle respectée ?</v>
      </c>
      <c r="F90" s="100" t="s">
        <v>13</v>
      </c>
      <c r="G90" s="101"/>
      <c r="H90" s="99"/>
      <c r="I90" s="102"/>
      <c r="J90" s="103"/>
    </row>
    <row r="91" spans="1:10" ht="30">
      <c r="A91" s="96" t="str">
        <f>Critères!$A90</f>
        <v>Documentation et fonctionnalités d'accessibilité</v>
      </c>
      <c r="B91" s="98">
        <v>88</v>
      </c>
      <c r="C91" s="98" t="str">
        <f>Critères!B90</f>
        <v>12.4</v>
      </c>
      <c r="D91" s="98" t="str">
        <f>Critères!C90</f>
        <v>A</v>
      </c>
      <c r="E91" s="99" t="str">
        <f>Critères!D90</f>
        <v>La documentation de l’application est-elle conforme aux règles d’accessibilité numérique ?</v>
      </c>
      <c r="F91" s="100" t="s">
        <v>13</v>
      </c>
      <c r="G91" s="101"/>
      <c r="H91" s="99"/>
      <c r="I91" s="102"/>
      <c r="J91" s="103"/>
    </row>
    <row r="92" spans="1:10" ht="30">
      <c r="A92" s="96" t="str">
        <f>Critères!$A91</f>
        <v>Outils d'édition</v>
      </c>
      <c r="B92" s="98">
        <v>89</v>
      </c>
      <c r="C92" s="98" t="str">
        <f>Critères!B91</f>
        <v>13.1</v>
      </c>
      <c r="D92" s="98" t="str">
        <f>Critères!C91</f>
        <v>A</v>
      </c>
      <c r="E92" s="99" t="str">
        <f>Critères!D91</f>
        <v>Chaque outil d’édition permet-il de définir les informations d’accessibilité nécessaires pour créer un contenu conforme aux règles d’accessibilité numérique ?</v>
      </c>
      <c r="F92" s="100" t="s">
        <v>13</v>
      </c>
      <c r="G92" s="101"/>
      <c r="H92" s="99"/>
      <c r="I92" s="102"/>
      <c r="J92" s="103"/>
    </row>
    <row r="93" spans="1:10" ht="30">
      <c r="A93" s="96" t="str">
        <f>Critères!$A92</f>
        <v>Outils d'édition</v>
      </c>
      <c r="B93" s="98">
        <v>90</v>
      </c>
      <c r="C93" s="98" t="str">
        <f>Critères!B92</f>
        <v>13.2</v>
      </c>
      <c r="D93" s="98" t="str">
        <f>Critères!C92</f>
        <v>A</v>
      </c>
      <c r="E93" s="99" t="str">
        <f>Critères!D92</f>
        <v>Chaque outil d’édition met-il à disposition des aides à la création de contenus conformes aux règles d’accessibilité numérique ?</v>
      </c>
      <c r="F93" s="100" t="s">
        <v>13</v>
      </c>
      <c r="G93" s="101"/>
      <c r="H93" s="99"/>
      <c r="I93" s="102"/>
      <c r="J93" s="103"/>
    </row>
    <row r="94" spans="1:10" ht="30">
      <c r="A94" s="96" t="str">
        <f>Critères!$A93</f>
        <v>Outils d'édition</v>
      </c>
      <c r="B94" s="98">
        <v>91</v>
      </c>
      <c r="C94" s="98" t="str">
        <f>Critères!B93</f>
        <v>13.3</v>
      </c>
      <c r="D94" s="98" t="str">
        <f>Critères!C93</f>
        <v>A</v>
      </c>
      <c r="E94" s="99" t="str">
        <f>Critères!D93</f>
        <v>Le contenu généré par chaque transformation des contenus est-il conforme aux règles d’accessibilité numérique (hors cas particuliers) ?</v>
      </c>
      <c r="F94" s="100" t="s">
        <v>13</v>
      </c>
      <c r="G94" s="101"/>
      <c r="H94" s="99"/>
      <c r="I94" s="102"/>
      <c r="J94" s="103"/>
    </row>
    <row r="95" spans="1:10" ht="30">
      <c r="A95" s="96" t="str">
        <f>Critères!$A94</f>
        <v>Outils d'édition</v>
      </c>
      <c r="B95" s="98">
        <v>92</v>
      </c>
      <c r="C95" s="98" t="str">
        <f>Critères!B94</f>
        <v>13.4</v>
      </c>
      <c r="D95" s="98" t="str">
        <f>Critères!C94</f>
        <v>AA</v>
      </c>
      <c r="E95" s="99" t="str">
        <f>Critères!D94</f>
        <v>Pour chaque erreur d’accessibilité relevée par un test d’accessibilité automatique ou semi-automatique, l’outil d’édition fournit-il des suggestions de réparation ?</v>
      </c>
      <c r="F95" s="100" t="s">
        <v>13</v>
      </c>
      <c r="G95" s="101"/>
      <c r="H95" s="99"/>
      <c r="I95" s="102"/>
      <c r="J95" s="103"/>
    </row>
    <row r="96" spans="1:10" ht="30">
      <c r="A96" s="96" t="str">
        <f>Critères!$A95</f>
        <v>Outils d'édition</v>
      </c>
      <c r="B96" s="98">
        <v>93</v>
      </c>
      <c r="C96" s="98" t="str">
        <f>Critères!B95</f>
        <v>13.5</v>
      </c>
      <c r="D96" s="98" t="str">
        <f>Critères!C95</f>
        <v>A</v>
      </c>
      <c r="E96" s="99" t="str">
        <f>Critères!D95</f>
        <v>Pour chaque ensemble de gabarits, un gabarit au moins permet de répondre aux règles d’accessibilité numérique. Cette règle est-elle respectée ?</v>
      </c>
      <c r="F96" s="100" t="s">
        <v>13</v>
      </c>
      <c r="G96" s="101"/>
      <c r="H96" s="99"/>
      <c r="I96" s="102"/>
      <c r="J96" s="103"/>
    </row>
    <row r="97" spans="1:10" ht="20">
      <c r="A97" s="96" t="str">
        <f>Critères!$A96</f>
        <v>Outils d'édition</v>
      </c>
      <c r="B97" s="98">
        <v>94</v>
      </c>
      <c r="C97" s="98" t="str">
        <f>Critères!B96</f>
        <v>13.6</v>
      </c>
      <c r="D97" s="98" t="str">
        <f>Critères!C96</f>
        <v>A</v>
      </c>
      <c r="E97" s="99" t="str">
        <f>Critères!D96</f>
        <v>Chaque gabarit qui permet de répondre aux règles d’accessibilité numérique est-il clairement identifiable ?</v>
      </c>
      <c r="F97" s="100" t="s">
        <v>13</v>
      </c>
      <c r="G97" s="101"/>
      <c r="H97" s="99"/>
      <c r="I97" s="102"/>
      <c r="J97" s="103"/>
    </row>
    <row r="98" spans="1:10" ht="30">
      <c r="A98" s="96" t="str">
        <f>Critères!$A97</f>
        <v>Services d'assistance</v>
      </c>
      <c r="B98" s="98">
        <v>95</v>
      </c>
      <c r="C98" s="98" t="str">
        <f>Critères!B97</f>
        <v>14.1</v>
      </c>
      <c r="D98" s="98" t="str">
        <f>Critères!C97</f>
        <v>AA</v>
      </c>
      <c r="E98" s="99" t="str">
        <f>Critères!D97</f>
        <v>Chaque service d’assistance fournit-il des informations relatives aux fonctionnalités d’accessibilité et à la compatibilité avec l’accessibilité, décrites dans la documentation ?</v>
      </c>
      <c r="F98" s="100" t="s">
        <v>13</v>
      </c>
      <c r="G98" s="101"/>
      <c r="H98" s="99"/>
      <c r="I98" s="102"/>
      <c r="J98" s="103"/>
    </row>
    <row r="99" spans="1:10" ht="30">
      <c r="A99" s="96" t="str">
        <f>Critères!$A98</f>
        <v>Services d'assistance</v>
      </c>
      <c r="B99" s="98">
        <v>96</v>
      </c>
      <c r="C99" s="98" t="str">
        <f>Critères!B98</f>
        <v>14.2</v>
      </c>
      <c r="D99" s="98" t="str">
        <f>Critères!C98</f>
        <v>A</v>
      </c>
      <c r="E99" s="99" t="str">
        <f>Critères!D98</f>
        <v>Le service d’assistance répond aux besoins de communication des personnes handicapées directement ou par l’intermédiaire d’un service de relais. Cette règle est-elle respectée ?</v>
      </c>
      <c r="F99" s="100" t="s">
        <v>13</v>
      </c>
      <c r="G99" s="101"/>
      <c r="H99" s="99"/>
      <c r="I99" s="102"/>
      <c r="J99" s="103"/>
    </row>
    <row r="100" spans="1:10" ht="20">
      <c r="A100" s="96" t="str">
        <f>Critères!$A99</f>
        <v>Services d'assistance</v>
      </c>
      <c r="B100" s="98">
        <v>97</v>
      </c>
      <c r="C100" s="98" t="str">
        <f>Critères!B99</f>
        <v>14.3</v>
      </c>
      <c r="D100" s="98" t="str">
        <f>Critères!C99</f>
        <v>A</v>
      </c>
      <c r="E100" s="99" t="str">
        <f>Critères!D99</f>
        <v>La documentation fournie par le service d’assistance est-elle conforme aux règles d’accessibilité numérique ?</v>
      </c>
      <c r="F100" s="100" t="s">
        <v>13</v>
      </c>
      <c r="G100" s="101"/>
      <c r="H100" s="99"/>
      <c r="I100" s="102"/>
      <c r="J100" s="103"/>
    </row>
    <row r="101" spans="1:10" ht="40">
      <c r="A101" s="96" t="str">
        <f>Critères!$A100</f>
        <v>Communication en temps réel</v>
      </c>
      <c r="B101" s="98">
        <v>98</v>
      </c>
      <c r="C101" s="98" t="str">
        <f>Critères!B100</f>
        <v>15.1</v>
      </c>
      <c r="D101" s="98" t="str">
        <f>Critères!C100</f>
        <v>A</v>
      </c>
      <c r="E101" s="99" t="str">
        <f>Critères!D100</f>
        <v>Pour chaque application de communication orale bidirectionnelle, l’application est-elle capable d’encoder et de décoder cette communication avec une gamme de fréquences dont la limite supérieure est de 7 000 Hz au moins ?</v>
      </c>
      <c r="F101" s="100" t="s">
        <v>13</v>
      </c>
      <c r="G101" s="101"/>
      <c r="H101" s="99"/>
      <c r="I101" s="102"/>
      <c r="J101" s="103"/>
    </row>
    <row r="102" spans="1:10" ht="30">
      <c r="A102" s="96" t="str">
        <f>Critères!$A101</f>
        <v>Communication en temps réel</v>
      </c>
      <c r="B102" s="98">
        <v>99</v>
      </c>
      <c r="C102" s="98" t="str">
        <f>Critères!B101</f>
        <v>15.2</v>
      </c>
      <c r="D102" s="98" t="str">
        <f>Critères!C101</f>
        <v>A</v>
      </c>
      <c r="E102" s="99" t="str">
        <f>Critères!D101</f>
        <v>Chaque application qui permet une communication orale bidirectionnelle dispose-t-elle d’une fonctionnalité de communication écrite en temps réel ?</v>
      </c>
      <c r="F102" s="100" t="s">
        <v>13</v>
      </c>
      <c r="G102" s="101"/>
      <c r="H102" s="99"/>
      <c r="I102" s="102"/>
      <c r="J102" s="103"/>
    </row>
    <row r="103" spans="1:10" ht="30">
      <c r="A103" s="96" t="str">
        <f>Critères!$A102</f>
        <v>Communication en temps réel</v>
      </c>
      <c r="B103" s="98">
        <v>100</v>
      </c>
      <c r="C103" s="98" t="str">
        <f>Critères!B102</f>
        <v>15.3</v>
      </c>
      <c r="D103" s="98" t="str">
        <f>Critères!C102</f>
        <v>A</v>
      </c>
      <c r="E103" s="99" t="str">
        <f>Critères!D102</f>
        <v>Pour chaque application qui permet une communication orale bidirectionnelle et écrite en temps réel, les deux modes sont-ils utilisables simultanément ?</v>
      </c>
      <c r="F103" s="100" t="s">
        <v>13</v>
      </c>
      <c r="G103" s="101"/>
      <c r="H103" s="99"/>
      <c r="I103" s="102"/>
      <c r="J103" s="103"/>
    </row>
    <row r="104" spans="1:10" ht="30">
      <c r="A104" s="96" t="str">
        <f>Critères!$A103</f>
        <v>Communication en temps réel</v>
      </c>
      <c r="B104" s="98">
        <v>101</v>
      </c>
      <c r="C104" s="98" t="str">
        <f>Critères!B103</f>
        <v>15.4</v>
      </c>
      <c r="D104" s="98" t="str">
        <f>Critères!C103</f>
        <v>A</v>
      </c>
      <c r="E104" s="99" t="str">
        <f>Critères!D103</f>
        <v>Pour chaque fonctionnalité de communication écrite en temps réel, les messages peuvent-ils être identifiés (hors cas particuliers) ?</v>
      </c>
      <c r="F104" s="100" t="s">
        <v>13</v>
      </c>
      <c r="G104" s="101"/>
      <c r="H104" s="99"/>
      <c r="I104" s="102"/>
      <c r="J104" s="103"/>
    </row>
    <row r="105" spans="1:10" ht="30">
      <c r="A105" s="96" t="str">
        <f>Critères!$A104</f>
        <v>Communication en temps réel</v>
      </c>
      <c r="B105" s="98">
        <v>102</v>
      </c>
      <c r="C105" s="98" t="str">
        <f>Critères!B104</f>
        <v>15.5</v>
      </c>
      <c r="D105" s="98" t="str">
        <f>Critères!C104</f>
        <v>A</v>
      </c>
      <c r="E105" s="99" t="str">
        <f>Critères!D104</f>
        <v>Pour chaque application de communication orale bidirectionnelle, un indicateur visuel de l’activité orale est-il présent ?</v>
      </c>
      <c r="F105" s="100" t="s">
        <v>13</v>
      </c>
      <c r="G105" s="101"/>
      <c r="H105" s="99"/>
      <c r="I105" s="102"/>
      <c r="J105" s="103"/>
    </row>
    <row r="106" spans="1:10" ht="40">
      <c r="A106" s="96" t="str">
        <f>Critères!$A105</f>
        <v>Communication en temps réel</v>
      </c>
      <c r="B106" s="98">
        <v>103</v>
      </c>
      <c r="C106" s="98" t="str">
        <f>Critères!B105</f>
        <v>15.6</v>
      </c>
      <c r="D106" s="98" t="str">
        <f>Critères!C105</f>
        <v>A</v>
      </c>
      <c r="E106" s="99" t="str">
        <f>Critères!D105</f>
        <v>Chaque application de communication écrite en temps réel qui peut interagir avec d’autres applications de communication écrite en temps réel respecte-t-elle les règles d’interopérabilité en vigueur ?</v>
      </c>
      <c r="F106" s="100" t="s">
        <v>13</v>
      </c>
      <c r="G106" s="101"/>
      <c r="H106" s="99"/>
      <c r="I106" s="102"/>
      <c r="J106" s="103"/>
    </row>
    <row r="107" spans="1:10" ht="30">
      <c r="A107" s="96" t="str">
        <f>Critères!$A106</f>
        <v>Communication en temps réel</v>
      </c>
      <c r="B107" s="98">
        <v>104</v>
      </c>
      <c r="C107" s="98" t="str">
        <f>Critères!B106</f>
        <v>15.7</v>
      </c>
      <c r="D107" s="98" t="str">
        <f>Critères!C106</f>
        <v>AA</v>
      </c>
      <c r="E107" s="99" t="str">
        <f>Critères!D106</f>
        <v>Pour chaque application qui permet une communication écrite en temps réel, le délai de transmission de chaque unité de saisie est de 500ms ou moins. Cette règle est-elle respectée ?</v>
      </c>
      <c r="F107" s="100" t="s">
        <v>13</v>
      </c>
      <c r="G107" s="101"/>
      <c r="H107" s="99"/>
      <c r="I107" s="102"/>
      <c r="J107" s="103"/>
    </row>
    <row r="108" spans="1:10" ht="20">
      <c r="A108" s="96" t="str">
        <f>Critères!$A107</f>
        <v>Communication en temps réel</v>
      </c>
      <c r="B108" s="98">
        <v>105</v>
      </c>
      <c r="C108" s="98" t="str">
        <f>Critères!B107</f>
        <v>15.8</v>
      </c>
      <c r="D108" s="98" t="str">
        <f>Critères!C107</f>
        <v>A</v>
      </c>
      <c r="E108" s="99" t="str">
        <f>Critères!D107</f>
        <v>Pour chaque application de télécommunication, l’identification de l’interlocuteur qui initie un appel est-elle accessible ?</v>
      </c>
      <c r="F108" s="100" t="s">
        <v>13</v>
      </c>
      <c r="G108" s="101"/>
      <c r="H108" s="99"/>
      <c r="I108" s="102"/>
      <c r="J108" s="103"/>
    </row>
    <row r="109" spans="1:10" ht="40">
      <c r="A109" s="96" t="str">
        <f>Critères!$A108</f>
        <v>Communication en temps réel</v>
      </c>
      <c r="B109" s="98">
        <v>106</v>
      </c>
      <c r="C109" s="98" t="str">
        <f>Critères!B108</f>
        <v>15.9</v>
      </c>
      <c r="D109" s="98" t="str">
        <f>Critères!C108</f>
        <v>A</v>
      </c>
      <c r="E109" s="99" t="str">
        <f>Critères!D108</f>
        <v>Pour chaque application de communication orale bidirectionnelle qui permet d’identifier l’activité d’un interlocuteur oralisant, il est possible d’identifier l’activité d’un interlocuteur signant. Cette règle est-elle respectée ?</v>
      </c>
      <c r="F109" s="100" t="s">
        <v>13</v>
      </c>
      <c r="G109" s="110"/>
      <c r="H109" s="111"/>
      <c r="I109" s="112"/>
      <c r="J109" s="113"/>
    </row>
    <row r="110" spans="1:10" ht="30">
      <c r="A110" s="96" t="str">
        <f>Critères!$A109</f>
        <v>Communication en temps réel</v>
      </c>
      <c r="B110" s="98">
        <v>107</v>
      </c>
      <c r="C110" s="98" t="str">
        <f>Critères!B109</f>
        <v>15.10</v>
      </c>
      <c r="D110" s="98" t="str">
        <f>Critères!C109</f>
        <v>A</v>
      </c>
      <c r="E110" s="99" t="str">
        <f>Critères!D109</f>
        <v>Pour chaque application de communication orale bidirectionnelle qui dispose de fonctionnalités vocales, celles-ci sont-elles utilisables sans la nécessité d’écouter ou parler ?</v>
      </c>
      <c r="F110" s="109" t="s">
        <v>13</v>
      </c>
      <c r="G110" s="110"/>
      <c r="H110" s="113"/>
      <c r="I110" s="113"/>
      <c r="J110" s="113"/>
    </row>
    <row r="111" spans="1:10" ht="30">
      <c r="A111" s="96" t="str">
        <f>Critères!$A110</f>
        <v>Communication en temps réel</v>
      </c>
      <c r="B111" s="98">
        <v>109</v>
      </c>
      <c r="C111" s="98" t="str">
        <f>Critères!B110</f>
        <v>15.11</v>
      </c>
      <c r="D111" s="98" t="str">
        <f>Critères!C110</f>
        <v>AA</v>
      </c>
      <c r="E111" s="99" t="str">
        <f>Critères!D110</f>
        <v>Pour chaque application de communication orale bidirectionnelle qui dispose d’une vidéo en temps réel, la qualité de la vidéo est-elle suffisante ?</v>
      </c>
      <c r="F111" s="109" t="s">
        <v>13</v>
      </c>
      <c r="G111" s="101"/>
      <c r="H111" s="103"/>
      <c r="I111" s="103"/>
      <c r="J111" s="103"/>
    </row>
  </sheetData>
  <autoFilter ref="A3:M157" xr:uid="{00000000-0009-0000-0000-000004000000}"/>
  <mergeCells count="4">
    <mergeCell ref="A1:D1"/>
    <mergeCell ref="A2:D2"/>
    <mergeCell ref="E1:I1"/>
    <mergeCell ref="E2:I2"/>
  </mergeCells>
  <conditionalFormatting sqref="F4:F111">
    <cfRule type="cellIs" dxfId="107" priority="3" operator="equal">
      <formula>"c"</formula>
    </cfRule>
    <cfRule type="cellIs" dxfId="106" priority="4" operator="equal">
      <formula>"nc"</formula>
    </cfRule>
    <cfRule type="cellIs" dxfId="105" priority="5" operator="equal">
      <formula>"na"</formula>
    </cfRule>
    <cfRule type="cellIs" dxfId="104" priority="6" operator="equal">
      <formula>"nt"</formula>
    </cfRule>
  </conditionalFormatting>
  <conditionalFormatting sqref="G4:G111">
    <cfRule type="cellIs" dxfId="103" priority="1" operator="equal">
      <formula>"D"</formula>
    </cfRule>
    <cfRule type="cellIs" dxfId="102" priority="2" operator="equal">
      <formula>"E"</formula>
    </cfRule>
  </conditionalFormatting>
  <pageMargins left="0.7" right="0.7" top="0.75" bottom="0.75" header="0.3" footer="0.3"/>
  <pageSetup paperSize="9" orientation="landscape" horizontalDpi="4294967293" verticalDpi="4294967293" r:id="rId1"/>
  <extLst>
    <ext xmlns:x14="http://schemas.microsoft.com/office/spreadsheetml/2009/9/main" uri="{CCE6A557-97BC-4b89-ADB6-D9C93CAAB3DF}">
      <x14:dataValidations xmlns:xm="http://schemas.microsoft.com/office/excel/2006/main" count="1">
        <x14:dataValidation type="list" allowBlank="1" showInputMessage="1" showErrorMessage="1" xr:uid="{5303F848-D232-E841-8139-7DAE3F1480B5}">
          <x14:formula1>
            <xm:f>BaseDeCalcul!$AH$7:$AH$10</xm:f>
          </x14:formula1>
          <xm:sqref>F4:F111</xm:sqref>
        </x14:dataValidation>
      </x14:dataValidations>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26</vt:i4>
      </vt:variant>
      <vt:variant>
        <vt:lpstr>Named Ranges</vt:lpstr>
      </vt:variant>
      <vt:variant>
        <vt:i4>1</vt:i4>
      </vt:variant>
    </vt:vector>
  </HeadingPairs>
  <TitlesOfParts>
    <vt:vector size="27" baseType="lpstr">
      <vt:lpstr>Mode-d'emploi</vt:lpstr>
      <vt:lpstr>Échantillon</vt:lpstr>
      <vt:lpstr>Critères</vt:lpstr>
      <vt:lpstr>Résultats</vt:lpstr>
      <vt:lpstr>Synthèse</vt:lpstr>
      <vt:lpstr>BaseDeCalcul</vt:lpstr>
      <vt:lpstr>E01</vt:lpstr>
      <vt:lpstr>E02</vt:lpstr>
      <vt:lpstr>E03</vt:lpstr>
      <vt:lpstr>E04</vt:lpstr>
      <vt:lpstr>E05</vt:lpstr>
      <vt:lpstr>E06</vt:lpstr>
      <vt:lpstr>E07</vt:lpstr>
      <vt:lpstr>E08</vt:lpstr>
      <vt:lpstr>E09</vt:lpstr>
      <vt:lpstr>E10</vt:lpstr>
      <vt:lpstr>E11</vt:lpstr>
      <vt:lpstr>E12</vt:lpstr>
      <vt:lpstr>E13</vt:lpstr>
      <vt:lpstr>E14</vt:lpstr>
      <vt:lpstr>E15</vt:lpstr>
      <vt:lpstr>E16</vt:lpstr>
      <vt:lpstr>E17</vt:lpstr>
      <vt:lpstr>E18</vt:lpstr>
      <vt:lpstr>E19</vt:lpstr>
      <vt:lpstr>E20</vt:lpstr>
      <vt:lpstr>Numeros_pages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Grille d'audit RGAA 3</dc:title>
  <dc:subject/>
  <dc:creator>Audrey Maniez</dc:creator>
  <cp:keywords/>
  <dc:description/>
  <cp:lastModifiedBy>Alain Vagner</cp:lastModifiedBy>
  <dcterms:created xsi:type="dcterms:W3CDTF">2018-05-17T22:27:55Z</dcterms:created>
  <dcterms:modified xsi:type="dcterms:W3CDTF">2025-09-30T06:52:32Z</dcterms:modified>
  <cp:category/>
</cp:coreProperties>
</file>