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IFI774\Desktop\"/>
    </mc:Choice>
  </mc:AlternateContent>
  <xr:revisionPtr revIDLastSave="0" documentId="13_ncr:1_{B3AFF3FB-C0F8-4C8F-8DFF-601BBE895773}" xr6:coauthVersionLast="47" xr6:coauthVersionMax="47" xr10:uidLastSave="{00000000-0000-0000-0000-000000000000}"/>
  <bookViews>
    <workbookView xWindow="28680" yWindow="-120" windowWidth="29040" windowHeight="15990" tabRatio="881" xr2:uid="{00000000-000D-0000-FFFF-FFFF00000000}"/>
  </bookViews>
  <sheets>
    <sheet name="Mode-d'emploi" sheetId="108" r:id="rId1"/>
    <sheet name="Échantillon" sheetId="1" r:id="rId2"/>
    <sheet name="Critères" sheetId="2" r:id="rId3"/>
    <sheet name="Résultats" sheetId="4" r:id="rId4"/>
    <sheet name="Synthèse" sheetId="3" r:id="rId5"/>
    <sheet name="BaseDeCalcul" sheetId="26" state="hidden" r:id="rId6"/>
    <sheet name="E01" sheetId="5" r:id="rId7"/>
    <sheet name="E02" sheetId="89" r:id="rId8"/>
    <sheet name="E03" sheetId="90" r:id="rId9"/>
    <sheet name="E04" sheetId="91" r:id="rId10"/>
    <sheet name="E05" sheetId="92" r:id="rId11"/>
    <sheet name="E06" sheetId="93" r:id="rId12"/>
    <sheet name="E07" sheetId="94" r:id="rId13"/>
    <sheet name="E08" sheetId="95" r:id="rId14"/>
    <sheet name="E09" sheetId="96" r:id="rId15"/>
    <sheet name="E10" sheetId="97" r:id="rId16"/>
    <sheet name="E11" sheetId="98" r:id="rId17"/>
    <sheet name="E12" sheetId="99" r:id="rId18"/>
    <sheet name="E13" sheetId="100" r:id="rId19"/>
    <sheet name="E14" sheetId="101" r:id="rId20"/>
    <sheet name="E15" sheetId="102" r:id="rId21"/>
    <sheet name="E16" sheetId="103" r:id="rId22"/>
    <sheet name="E17" sheetId="104" r:id="rId23"/>
    <sheet name="E18" sheetId="105" r:id="rId24"/>
    <sheet name="E19" sheetId="106" r:id="rId25"/>
    <sheet name="E20" sheetId="107" r:id="rId26"/>
  </sheets>
  <definedNames>
    <definedName name="_xlnm._FilterDatabase" localSheetId="5" hidden="1">BaseDeCalcul!$D$6:$R$6</definedName>
    <definedName name="_xlnm._FilterDatabase" localSheetId="2" hidden="1">Critères!$A$2:$D$109</definedName>
    <definedName name="_xlnm._FilterDatabase" localSheetId="6" hidden="1">'E01'!$A$3:$I$109</definedName>
    <definedName name="_xlnm._FilterDatabase" localSheetId="7" hidden="1">'E02'!$A$3:$M$158</definedName>
    <definedName name="_xlnm._FilterDatabase" localSheetId="8" hidden="1">'E03'!$A$3:$M$158</definedName>
    <definedName name="_xlnm._FilterDatabase" localSheetId="9" hidden="1">'E04'!$A$3:$M$158</definedName>
    <definedName name="_xlnm._FilterDatabase" localSheetId="10" hidden="1">'E05'!$A$3:$M$158</definedName>
    <definedName name="_xlnm._FilterDatabase" localSheetId="11" hidden="1">'E06'!$A$3:$M$158</definedName>
    <definedName name="_xlnm._FilterDatabase" localSheetId="12" hidden="1">'E07'!$A$3:$M$158</definedName>
    <definedName name="_xlnm._FilterDatabase" localSheetId="13" hidden="1">'E08'!$A$3:$M$158</definedName>
    <definedName name="_xlnm._FilterDatabase" localSheetId="14" hidden="1">'E09'!$A$3:$M$158</definedName>
    <definedName name="_xlnm._FilterDatabase" localSheetId="15" hidden="1">'E10'!$A$3:$M$158</definedName>
    <definedName name="_xlnm._FilterDatabase" localSheetId="16" hidden="1">'E11'!$A$3:$M$158</definedName>
    <definedName name="_xlnm._FilterDatabase" localSheetId="17" hidden="1">'E12'!$A$3:$M$158</definedName>
    <definedName name="_xlnm._FilterDatabase" localSheetId="18" hidden="1">'E13'!$A$3:$M$158</definedName>
    <definedName name="_xlnm._FilterDatabase" localSheetId="19" hidden="1">'E14'!$A$3:$M$158</definedName>
    <definedName name="_xlnm._FilterDatabase" localSheetId="20" hidden="1">'E15'!$A$3:$M$158</definedName>
    <definedName name="_xlnm._FilterDatabase" localSheetId="21" hidden="1">'E16'!$A$3:$M$158</definedName>
    <definedName name="_xlnm._FilterDatabase" localSheetId="22" hidden="1">'E17'!$A$3:$M$158</definedName>
    <definedName name="_xlnm._FilterDatabase" localSheetId="23" hidden="1">'E18'!$A$3:$M$158</definedName>
    <definedName name="_xlnm._FilterDatabase" localSheetId="24" hidden="1">'E19'!$A$3:$M$158</definedName>
    <definedName name="_xlnm._FilterDatabase" localSheetId="25" hidden="1">'E20'!$A$3:$M$158</definedName>
    <definedName name="Numeros_pages">Échantillon!$A$13:$A$32</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 i="108" l="1"/>
  <c r="Y3" i="3"/>
  <c r="Y2" i="3"/>
  <c r="X3" i="3"/>
  <c r="X2" i="3"/>
  <c r="W3" i="3"/>
  <c r="W2" i="3"/>
  <c r="V3" i="3"/>
  <c r="V2" i="3"/>
  <c r="U3" i="3"/>
  <c r="U2" i="3"/>
  <c r="T3" i="3"/>
  <c r="T2" i="3"/>
  <c r="S3" i="3"/>
  <c r="S2" i="3"/>
  <c r="R2" i="3"/>
  <c r="R3" i="3"/>
  <c r="Q3" i="3"/>
  <c r="Q2" i="3"/>
  <c r="P3" i="3"/>
  <c r="P2" i="3"/>
  <c r="O3" i="3"/>
  <c r="O2" i="3"/>
  <c r="N3" i="3"/>
  <c r="N2" i="3"/>
  <c r="M3" i="3"/>
  <c r="M2" i="3"/>
  <c r="L3" i="3"/>
  <c r="L2" i="3"/>
  <c r="K3" i="3"/>
  <c r="K2" i="3"/>
  <c r="J3" i="3"/>
  <c r="J2" i="3"/>
  <c r="I3" i="3"/>
  <c r="I2" i="3"/>
  <c r="H3" i="3"/>
  <c r="H2" i="3"/>
  <c r="G3" i="3"/>
  <c r="G2" i="3"/>
  <c r="F2" i="3"/>
  <c r="F3" i="3"/>
  <c r="AK34" i="26"/>
  <c r="AJ34" i="26"/>
  <c r="AI34" i="26"/>
  <c r="A103" i="26"/>
  <c r="B103" i="26"/>
  <c r="C103" i="26"/>
  <c r="D103" i="26"/>
  <c r="E103" i="26"/>
  <c r="F103" i="26"/>
  <c r="G103" i="26"/>
  <c r="H103" i="26"/>
  <c r="I103" i="26"/>
  <c r="J103" i="26"/>
  <c r="K103" i="26"/>
  <c r="L103" i="26"/>
  <c r="M103" i="26"/>
  <c r="N103" i="26"/>
  <c r="O103" i="26"/>
  <c r="P103" i="26"/>
  <c r="Q103" i="26"/>
  <c r="R103" i="26"/>
  <c r="S103" i="26"/>
  <c r="T103" i="26"/>
  <c r="U103" i="26"/>
  <c r="V103" i="26"/>
  <c r="W103" i="26"/>
  <c r="Y103" i="26"/>
  <c r="E112" i="90"/>
  <c r="D112" i="90"/>
  <c r="C112" i="90"/>
  <c r="A112" i="90"/>
  <c r="E111" i="90"/>
  <c r="D111" i="90"/>
  <c r="C111" i="90"/>
  <c r="A111" i="90"/>
  <c r="E110" i="90"/>
  <c r="D110" i="90"/>
  <c r="C110" i="90"/>
  <c r="A110" i="90"/>
  <c r="E109" i="90"/>
  <c r="D109" i="90"/>
  <c r="C109" i="90"/>
  <c r="A109" i="90"/>
  <c r="E108" i="90"/>
  <c r="D108" i="90"/>
  <c r="C108" i="90"/>
  <c r="A108" i="90"/>
  <c r="E107" i="90"/>
  <c r="D107" i="90"/>
  <c r="C107" i="90"/>
  <c r="A107" i="90"/>
  <c r="E106" i="90"/>
  <c r="D106" i="90"/>
  <c r="C106" i="90"/>
  <c r="A106" i="90"/>
  <c r="E105" i="90"/>
  <c r="D105" i="90"/>
  <c r="C105" i="90"/>
  <c r="A105" i="90"/>
  <c r="E104" i="90"/>
  <c r="D104" i="90"/>
  <c r="C104" i="90"/>
  <c r="A104" i="90"/>
  <c r="E103" i="90"/>
  <c r="D103" i="90"/>
  <c r="C103" i="90"/>
  <c r="A103" i="90"/>
  <c r="E102" i="90"/>
  <c r="D102" i="90"/>
  <c r="C102" i="90"/>
  <c r="A102" i="90"/>
  <c r="E101" i="90"/>
  <c r="D101" i="90"/>
  <c r="C101" i="90"/>
  <c r="A101" i="90"/>
  <c r="E100" i="90"/>
  <c r="D100" i="90"/>
  <c r="C100" i="90"/>
  <c r="A100" i="90"/>
  <c r="E99" i="90"/>
  <c r="D99" i="90"/>
  <c r="C99" i="90"/>
  <c r="A99" i="90"/>
  <c r="E98" i="90"/>
  <c r="D98" i="90"/>
  <c r="C98" i="90"/>
  <c r="A98" i="90"/>
  <c r="E97" i="90"/>
  <c r="D97" i="90"/>
  <c r="C97" i="90"/>
  <c r="A97" i="90"/>
  <c r="E96" i="90"/>
  <c r="D96" i="90"/>
  <c r="C96" i="90"/>
  <c r="A96" i="90"/>
  <c r="E95" i="90"/>
  <c r="D95" i="90"/>
  <c r="C95" i="90"/>
  <c r="A95" i="90"/>
  <c r="E94" i="90"/>
  <c r="D94" i="90"/>
  <c r="C94" i="90"/>
  <c r="A94" i="90"/>
  <c r="E93" i="90"/>
  <c r="D93" i="90"/>
  <c r="C93" i="90"/>
  <c r="A93" i="90"/>
  <c r="E92" i="90"/>
  <c r="D92" i="90"/>
  <c r="C92" i="90"/>
  <c r="A92" i="90"/>
  <c r="E91" i="90"/>
  <c r="D91" i="90"/>
  <c r="C91" i="90"/>
  <c r="A91" i="90"/>
  <c r="E90" i="90"/>
  <c r="D90" i="90"/>
  <c r="C90" i="90"/>
  <c r="A90" i="90"/>
  <c r="E89" i="90"/>
  <c r="D89" i="90"/>
  <c r="C89" i="90"/>
  <c r="A89" i="90"/>
  <c r="E88" i="90"/>
  <c r="D88" i="90"/>
  <c r="C88" i="90"/>
  <c r="A88" i="90"/>
  <c r="E87" i="90"/>
  <c r="D87" i="90"/>
  <c r="C87" i="90"/>
  <c r="A87" i="90"/>
  <c r="E86" i="90"/>
  <c r="D86" i="90"/>
  <c r="C86" i="90"/>
  <c r="A86" i="90"/>
  <c r="E85" i="90"/>
  <c r="D85" i="90"/>
  <c r="C85" i="90"/>
  <c r="A85" i="90"/>
  <c r="E84" i="90"/>
  <c r="D84" i="90"/>
  <c r="C84" i="90"/>
  <c r="A84" i="90"/>
  <c r="E83" i="90"/>
  <c r="D83" i="90"/>
  <c r="C83" i="90"/>
  <c r="A83" i="90"/>
  <c r="E82" i="90"/>
  <c r="D82" i="90"/>
  <c r="C82" i="90"/>
  <c r="A82" i="90"/>
  <c r="E81" i="90"/>
  <c r="D81" i="90"/>
  <c r="C81" i="90"/>
  <c r="A81" i="90"/>
  <c r="E80" i="90"/>
  <c r="D80" i="90"/>
  <c r="C80" i="90"/>
  <c r="A80" i="90"/>
  <c r="E79" i="90"/>
  <c r="D79" i="90"/>
  <c r="C79" i="90"/>
  <c r="A79" i="90"/>
  <c r="E78" i="90"/>
  <c r="D78" i="90"/>
  <c r="C78" i="90"/>
  <c r="A78" i="90"/>
  <c r="E77" i="90"/>
  <c r="D77" i="90"/>
  <c r="C77" i="90"/>
  <c r="A77" i="90"/>
  <c r="E76" i="90"/>
  <c r="D76" i="90"/>
  <c r="C76" i="90"/>
  <c r="A76" i="90"/>
  <c r="E75" i="90"/>
  <c r="D75" i="90"/>
  <c r="C75" i="90"/>
  <c r="A75" i="90"/>
  <c r="E74" i="90"/>
  <c r="D74" i="90"/>
  <c r="C74" i="90"/>
  <c r="A74" i="90"/>
  <c r="E73" i="90"/>
  <c r="D73" i="90"/>
  <c r="C73" i="90"/>
  <c r="A73" i="90"/>
  <c r="E72" i="90"/>
  <c r="D72" i="90"/>
  <c r="C72" i="90"/>
  <c r="A72" i="90"/>
  <c r="E71" i="90"/>
  <c r="D71" i="90"/>
  <c r="C71" i="90"/>
  <c r="A71" i="90"/>
  <c r="E70" i="90"/>
  <c r="D70" i="90"/>
  <c r="C70" i="90"/>
  <c r="A70" i="90"/>
  <c r="E69" i="90"/>
  <c r="D69" i="90"/>
  <c r="C69" i="90"/>
  <c r="A69" i="90"/>
  <c r="E68" i="90"/>
  <c r="D68" i="90"/>
  <c r="C68" i="90"/>
  <c r="A68" i="90"/>
  <c r="E67" i="90"/>
  <c r="D67" i="90"/>
  <c r="C67" i="90"/>
  <c r="A67" i="90"/>
  <c r="E66" i="90"/>
  <c r="D66" i="90"/>
  <c r="C66" i="90"/>
  <c r="A66" i="90"/>
  <c r="E65" i="90"/>
  <c r="D65" i="90"/>
  <c r="C65" i="90"/>
  <c r="A65" i="90"/>
  <c r="E64" i="90"/>
  <c r="D64" i="90"/>
  <c r="C64" i="90"/>
  <c r="A64" i="90"/>
  <c r="E63" i="90"/>
  <c r="D63" i="90"/>
  <c r="C63" i="90"/>
  <c r="A63" i="90"/>
  <c r="E62" i="90"/>
  <c r="D62" i="90"/>
  <c r="C62" i="90"/>
  <c r="A62" i="90"/>
  <c r="E61" i="90"/>
  <c r="D61" i="90"/>
  <c r="C61" i="90"/>
  <c r="A61" i="90"/>
  <c r="E60" i="90"/>
  <c r="D60" i="90"/>
  <c r="C60" i="90"/>
  <c r="A60" i="90"/>
  <c r="E59" i="90"/>
  <c r="D59" i="90"/>
  <c r="C59" i="90"/>
  <c r="A59" i="90"/>
  <c r="E58" i="90"/>
  <c r="D58" i="90"/>
  <c r="C58" i="90"/>
  <c r="A58" i="90"/>
  <c r="E57" i="90"/>
  <c r="D57" i="90"/>
  <c r="C57" i="90"/>
  <c r="A57" i="90"/>
  <c r="E56" i="90"/>
  <c r="D56" i="90"/>
  <c r="C56" i="90"/>
  <c r="A56" i="90"/>
  <c r="E55" i="90"/>
  <c r="D55" i="90"/>
  <c r="C55" i="90"/>
  <c r="A55" i="90"/>
  <c r="E54" i="90"/>
  <c r="D54" i="90"/>
  <c r="C54" i="90"/>
  <c r="A54" i="90"/>
  <c r="E53" i="90"/>
  <c r="D53" i="90"/>
  <c r="C53" i="90"/>
  <c r="A53" i="90"/>
  <c r="E52" i="90"/>
  <c r="D52" i="90"/>
  <c r="C52" i="90"/>
  <c r="A52" i="90"/>
  <c r="E51" i="90"/>
  <c r="D51" i="90"/>
  <c r="C51" i="90"/>
  <c r="A51" i="90"/>
  <c r="E50" i="90"/>
  <c r="D50" i="90"/>
  <c r="C50" i="90"/>
  <c r="A50" i="90"/>
  <c r="E49" i="90"/>
  <c r="D49" i="90"/>
  <c r="C49" i="90"/>
  <c r="A49" i="90"/>
  <c r="E48" i="90"/>
  <c r="D48" i="90"/>
  <c r="C48" i="90"/>
  <c r="A48" i="90"/>
  <c r="E47" i="90"/>
  <c r="D47" i="90"/>
  <c r="C47" i="90"/>
  <c r="A47" i="90"/>
  <c r="E46" i="90"/>
  <c r="D46" i="90"/>
  <c r="C46" i="90"/>
  <c r="A46" i="90"/>
  <c r="E45" i="90"/>
  <c r="D45" i="90"/>
  <c r="C45" i="90"/>
  <c r="A45" i="90"/>
  <c r="E44" i="90"/>
  <c r="D44" i="90"/>
  <c r="C44" i="90"/>
  <c r="A44" i="90"/>
  <c r="E43" i="90"/>
  <c r="D43" i="90"/>
  <c r="C43" i="90"/>
  <c r="A43" i="90"/>
  <c r="E42" i="90"/>
  <c r="D42" i="90"/>
  <c r="C42" i="90"/>
  <c r="A42" i="90"/>
  <c r="E41" i="90"/>
  <c r="D41" i="90"/>
  <c r="C41" i="90"/>
  <c r="A41" i="90"/>
  <c r="E40" i="90"/>
  <c r="D40" i="90"/>
  <c r="C40" i="90"/>
  <c r="A40" i="90"/>
  <c r="E39" i="90"/>
  <c r="D39" i="90"/>
  <c r="C39" i="90"/>
  <c r="A39" i="90"/>
  <c r="E38" i="90"/>
  <c r="D38" i="90"/>
  <c r="C38" i="90"/>
  <c r="A38" i="90"/>
  <c r="E37" i="90"/>
  <c r="D37" i="90"/>
  <c r="C37" i="90"/>
  <c r="A37" i="90"/>
  <c r="E36" i="90"/>
  <c r="D36" i="90"/>
  <c r="C36" i="90"/>
  <c r="A36" i="90"/>
  <c r="E35" i="90"/>
  <c r="D35" i="90"/>
  <c r="C35" i="90"/>
  <c r="A35" i="90"/>
  <c r="E34" i="90"/>
  <c r="D34" i="90"/>
  <c r="C34" i="90"/>
  <c r="A34" i="90"/>
  <c r="E33" i="90"/>
  <c r="D33" i="90"/>
  <c r="C33" i="90"/>
  <c r="A33" i="90"/>
  <c r="E32" i="90"/>
  <c r="D32" i="90"/>
  <c r="C32" i="90"/>
  <c r="A32" i="90"/>
  <c r="E31" i="90"/>
  <c r="D31" i="90"/>
  <c r="C31" i="90"/>
  <c r="A31" i="90"/>
  <c r="E30" i="90"/>
  <c r="D30" i="90"/>
  <c r="C30" i="90"/>
  <c r="A30" i="90"/>
  <c r="E29" i="90"/>
  <c r="D29" i="90"/>
  <c r="C29" i="90"/>
  <c r="A29" i="90"/>
  <c r="E28" i="90"/>
  <c r="D28" i="90"/>
  <c r="C28" i="90"/>
  <c r="A28" i="90"/>
  <c r="E27" i="90"/>
  <c r="D27" i="90"/>
  <c r="C27" i="90"/>
  <c r="A27" i="90"/>
  <c r="E26" i="90"/>
  <c r="D26" i="90"/>
  <c r="C26" i="90"/>
  <c r="A26" i="90"/>
  <c r="E25" i="90"/>
  <c r="D25" i="90"/>
  <c r="C25" i="90"/>
  <c r="A25" i="90"/>
  <c r="E24" i="90"/>
  <c r="D24" i="90"/>
  <c r="C24" i="90"/>
  <c r="A24" i="90"/>
  <c r="E23" i="90"/>
  <c r="D23" i="90"/>
  <c r="C23" i="90"/>
  <c r="A23" i="90"/>
  <c r="E22" i="90"/>
  <c r="D22" i="90"/>
  <c r="C22" i="90"/>
  <c r="A22" i="90"/>
  <c r="E21" i="90"/>
  <c r="D21" i="90"/>
  <c r="C21" i="90"/>
  <c r="A21" i="90"/>
  <c r="E20" i="90"/>
  <c r="D20" i="90"/>
  <c r="C20" i="90"/>
  <c r="A20" i="90"/>
  <c r="E19" i="90"/>
  <c r="D19" i="90"/>
  <c r="C19" i="90"/>
  <c r="A19" i="90"/>
  <c r="E18" i="90"/>
  <c r="D18" i="90"/>
  <c r="C18" i="90"/>
  <c r="A18" i="90"/>
  <c r="E17" i="90"/>
  <c r="D17" i="90"/>
  <c r="C17" i="90"/>
  <c r="A17" i="90"/>
  <c r="E16" i="90"/>
  <c r="D16" i="90"/>
  <c r="C16" i="90"/>
  <c r="A16" i="90"/>
  <c r="E15" i="90"/>
  <c r="D15" i="90"/>
  <c r="C15" i="90"/>
  <c r="A15" i="90"/>
  <c r="E14" i="90"/>
  <c r="D14" i="90"/>
  <c r="C14" i="90"/>
  <c r="A14" i="90"/>
  <c r="E13" i="90"/>
  <c r="D13" i="90"/>
  <c r="C13" i="90"/>
  <c r="A13" i="90"/>
  <c r="E12" i="90"/>
  <c r="D12" i="90"/>
  <c r="C12" i="90"/>
  <c r="A12" i="90"/>
  <c r="E11" i="90"/>
  <c r="D11" i="90"/>
  <c r="C11" i="90"/>
  <c r="A11" i="90"/>
  <c r="E10" i="90"/>
  <c r="D10" i="90"/>
  <c r="C10" i="90"/>
  <c r="A10" i="90"/>
  <c r="E9" i="90"/>
  <c r="D9" i="90"/>
  <c r="C9" i="90"/>
  <c r="A9" i="90"/>
  <c r="E8" i="90"/>
  <c r="D8" i="90"/>
  <c r="C8" i="90"/>
  <c r="A8" i="90"/>
  <c r="E7" i="90"/>
  <c r="D7" i="90"/>
  <c r="C7" i="90"/>
  <c r="A7" i="90"/>
  <c r="E6" i="90"/>
  <c r="D6" i="90"/>
  <c r="C6" i="90"/>
  <c r="A6" i="90"/>
  <c r="E5" i="90"/>
  <c r="D5" i="90"/>
  <c r="C5" i="90"/>
  <c r="A5" i="90"/>
  <c r="E4" i="90"/>
  <c r="D4" i="90"/>
  <c r="C4" i="90"/>
  <c r="A4" i="90"/>
  <c r="E112" i="91"/>
  <c r="D112" i="91"/>
  <c r="C112" i="91"/>
  <c r="A112" i="91"/>
  <c r="E111" i="91"/>
  <c r="D111" i="91"/>
  <c r="C111" i="91"/>
  <c r="A111" i="91"/>
  <c r="E110" i="91"/>
  <c r="D110" i="91"/>
  <c r="C110" i="91"/>
  <c r="A110" i="91"/>
  <c r="E109" i="91"/>
  <c r="D109" i="91"/>
  <c r="C109" i="91"/>
  <c r="A109" i="91"/>
  <c r="E108" i="91"/>
  <c r="D108" i="91"/>
  <c r="C108" i="91"/>
  <c r="A108" i="91"/>
  <c r="E107" i="91"/>
  <c r="D107" i="91"/>
  <c r="C107" i="91"/>
  <c r="A107" i="91"/>
  <c r="E106" i="91"/>
  <c r="D106" i="91"/>
  <c r="C106" i="91"/>
  <c r="A106" i="91"/>
  <c r="E105" i="91"/>
  <c r="D105" i="91"/>
  <c r="C105" i="91"/>
  <c r="A105" i="91"/>
  <c r="E104" i="91"/>
  <c r="D104" i="91"/>
  <c r="C104" i="91"/>
  <c r="A104" i="91"/>
  <c r="E103" i="91"/>
  <c r="D103" i="91"/>
  <c r="C103" i="91"/>
  <c r="A103" i="91"/>
  <c r="E102" i="91"/>
  <c r="D102" i="91"/>
  <c r="C102" i="91"/>
  <c r="A102" i="91"/>
  <c r="E101" i="91"/>
  <c r="D101" i="91"/>
  <c r="C101" i="91"/>
  <c r="A101" i="91"/>
  <c r="E100" i="91"/>
  <c r="D100" i="91"/>
  <c r="C100" i="91"/>
  <c r="A100" i="91"/>
  <c r="E99" i="91"/>
  <c r="D99" i="91"/>
  <c r="C99" i="91"/>
  <c r="A99" i="91"/>
  <c r="E98" i="91"/>
  <c r="D98" i="91"/>
  <c r="C98" i="91"/>
  <c r="A98" i="91"/>
  <c r="E97" i="91"/>
  <c r="D97" i="91"/>
  <c r="C97" i="91"/>
  <c r="A97" i="91"/>
  <c r="E96" i="91"/>
  <c r="D96" i="91"/>
  <c r="C96" i="91"/>
  <c r="A96" i="91"/>
  <c r="E95" i="91"/>
  <c r="D95" i="91"/>
  <c r="C95" i="91"/>
  <c r="A95" i="91"/>
  <c r="E94" i="91"/>
  <c r="D94" i="91"/>
  <c r="C94" i="91"/>
  <c r="A94" i="91"/>
  <c r="E93" i="91"/>
  <c r="D93" i="91"/>
  <c r="C93" i="91"/>
  <c r="A93" i="91"/>
  <c r="E92" i="91"/>
  <c r="D92" i="91"/>
  <c r="C92" i="91"/>
  <c r="A92" i="91"/>
  <c r="E91" i="91"/>
  <c r="D91" i="91"/>
  <c r="C91" i="91"/>
  <c r="A91" i="91"/>
  <c r="E90" i="91"/>
  <c r="D90" i="91"/>
  <c r="C90" i="91"/>
  <c r="A90" i="91"/>
  <c r="E89" i="91"/>
  <c r="D89" i="91"/>
  <c r="C89" i="91"/>
  <c r="A89" i="91"/>
  <c r="E88" i="91"/>
  <c r="D88" i="91"/>
  <c r="C88" i="91"/>
  <c r="A88" i="91"/>
  <c r="E87" i="91"/>
  <c r="D87" i="91"/>
  <c r="C87" i="91"/>
  <c r="A87" i="91"/>
  <c r="E86" i="91"/>
  <c r="D86" i="91"/>
  <c r="C86" i="91"/>
  <c r="A86" i="91"/>
  <c r="E85" i="91"/>
  <c r="D85" i="91"/>
  <c r="C85" i="91"/>
  <c r="A85" i="91"/>
  <c r="E84" i="91"/>
  <c r="D84" i="91"/>
  <c r="C84" i="91"/>
  <c r="A84" i="91"/>
  <c r="E83" i="91"/>
  <c r="D83" i="91"/>
  <c r="C83" i="91"/>
  <c r="A83" i="91"/>
  <c r="E82" i="91"/>
  <c r="D82" i="91"/>
  <c r="C82" i="91"/>
  <c r="A82" i="91"/>
  <c r="E81" i="91"/>
  <c r="D81" i="91"/>
  <c r="C81" i="91"/>
  <c r="A81" i="91"/>
  <c r="E80" i="91"/>
  <c r="D80" i="91"/>
  <c r="C80" i="91"/>
  <c r="A80" i="91"/>
  <c r="E79" i="91"/>
  <c r="D79" i="91"/>
  <c r="C79" i="91"/>
  <c r="A79" i="91"/>
  <c r="E78" i="91"/>
  <c r="D78" i="91"/>
  <c r="C78" i="91"/>
  <c r="A78" i="91"/>
  <c r="E77" i="91"/>
  <c r="D77" i="91"/>
  <c r="C77" i="91"/>
  <c r="A77" i="91"/>
  <c r="E76" i="91"/>
  <c r="D76" i="91"/>
  <c r="C76" i="91"/>
  <c r="A76" i="91"/>
  <c r="E75" i="91"/>
  <c r="D75" i="91"/>
  <c r="C75" i="91"/>
  <c r="A75" i="91"/>
  <c r="E74" i="91"/>
  <c r="D74" i="91"/>
  <c r="C74" i="91"/>
  <c r="A74" i="91"/>
  <c r="E73" i="91"/>
  <c r="D73" i="91"/>
  <c r="C73" i="91"/>
  <c r="A73" i="91"/>
  <c r="E72" i="91"/>
  <c r="D72" i="91"/>
  <c r="C72" i="91"/>
  <c r="A72" i="91"/>
  <c r="E71" i="91"/>
  <c r="D71" i="91"/>
  <c r="C71" i="91"/>
  <c r="A71" i="91"/>
  <c r="E70" i="91"/>
  <c r="D70" i="91"/>
  <c r="C70" i="91"/>
  <c r="A70" i="91"/>
  <c r="E69" i="91"/>
  <c r="D69" i="91"/>
  <c r="C69" i="91"/>
  <c r="A69" i="91"/>
  <c r="E68" i="91"/>
  <c r="D68" i="91"/>
  <c r="C68" i="91"/>
  <c r="A68" i="91"/>
  <c r="E67" i="91"/>
  <c r="D67" i="91"/>
  <c r="C67" i="91"/>
  <c r="A67" i="91"/>
  <c r="E66" i="91"/>
  <c r="D66" i="91"/>
  <c r="C66" i="91"/>
  <c r="A66" i="91"/>
  <c r="E65" i="91"/>
  <c r="D65" i="91"/>
  <c r="C65" i="91"/>
  <c r="A65" i="91"/>
  <c r="E64" i="91"/>
  <c r="D64" i="91"/>
  <c r="C64" i="91"/>
  <c r="A64" i="91"/>
  <c r="E63" i="91"/>
  <c r="D63" i="91"/>
  <c r="C63" i="91"/>
  <c r="A63" i="91"/>
  <c r="E62" i="91"/>
  <c r="D62" i="91"/>
  <c r="C62" i="91"/>
  <c r="A62" i="91"/>
  <c r="E61" i="91"/>
  <c r="D61" i="91"/>
  <c r="C61" i="91"/>
  <c r="A61" i="91"/>
  <c r="E60" i="91"/>
  <c r="D60" i="91"/>
  <c r="C60" i="91"/>
  <c r="A60" i="91"/>
  <c r="E59" i="91"/>
  <c r="D59" i="91"/>
  <c r="C59" i="91"/>
  <c r="A59" i="91"/>
  <c r="E58" i="91"/>
  <c r="D58" i="91"/>
  <c r="C58" i="91"/>
  <c r="A58" i="91"/>
  <c r="E57" i="91"/>
  <c r="D57" i="91"/>
  <c r="C57" i="91"/>
  <c r="A57" i="91"/>
  <c r="E56" i="91"/>
  <c r="D56" i="91"/>
  <c r="C56" i="91"/>
  <c r="A56" i="91"/>
  <c r="E55" i="91"/>
  <c r="D55" i="91"/>
  <c r="C55" i="91"/>
  <c r="A55" i="91"/>
  <c r="E54" i="91"/>
  <c r="D54" i="91"/>
  <c r="C54" i="91"/>
  <c r="A54" i="91"/>
  <c r="E53" i="91"/>
  <c r="D53" i="91"/>
  <c r="C53" i="91"/>
  <c r="A53" i="91"/>
  <c r="E52" i="91"/>
  <c r="D52" i="91"/>
  <c r="C52" i="91"/>
  <c r="A52" i="91"/>
  <c r="E51" i="91"/>
  <c r="D51" i="91"/>
  <c r="C51" i="91"/>
  <c r="A51" i="91"/>
  <c r="E50" i="91"/>
  <c r="D50" i="91"/>
  <c r="C50" i="91"/>
  <c r="A50" i="91"/>
  <c r="E49" i="91"/>
  <c r="D49" i="91"/>
  <c r="C49" i="91"/>
  <c r="A49" i="91"/>
  <c r="E48" i="91"/>
  <c r="D48" i="91"/>
  <c r="C48" i="91"/>
  <c r="A48" i="91"/>
  <c r="E47" i="91"/>
  <c r="D47" i="91"/>
  <c r="C47" i="91"/>
  <c r="A47" i="91"/>
  <c r="E46" i="91"/>
  <c r="D46" i="91"/>
  <c r="C46" i="91"/>
  <c r="A46" i="91"/>
  <c r="E45" i="91"/>
  <c r="D45" i="91"/>
  <c r="C45" i="91"/>
  <c r="A45" i="91"/>
  <c r="E44" i="91"/>
  <c r="D44" i="91"/>
  <c r="C44" i="91"/>
  <c r="A44" i="91"/>
  <c r="E43" i="91"/>
  <c r="D43" i="91"/>
  <c r="C43" i="91"/>
  <c r="A43" i="91"/>
  <c r="E42" i="91"/>
  <c r="D42" i="91"/>
  <c r="C42" i="91"/>
  <c r="A42" i="91"/>
  <c r="E41" i="91"/>
  <c r="D41" i="91"/>
  <c r="C41" i="91"/>
  <c r="A41" i="91"/>
  <c r="E40" i="91"/>
  <c r="D40" i="91"/>
  <c r="C40" i="91"/>
  <c r="A40" i="91"/>
  <c r="E39" i="91"/>
  <c r="D39" i="91"/>
  <c r="C39" i="91"/>
  <c r="A39" i="91"/>
  <c r="E38" i="91"/>
  <c r="D38" i="91"/>
  <c r="C38" i="91"/>
  <c r="A38" i="91"/>
  <c r="E37" i="91"/>
  <c r="D37" i="91"/>
  <c r="C37" i="91"/>
  <c r="A37" i="91"/>
  <c r="E36" i="91"/>
  <c r="D36" i="91"/>
  <c r="C36" i="91"/>
  <c r="A36" i="91"/>
  <c r="E35" i="91"/>
  <c r="D35" i="91"/>
  <c r="C35" i="91"/>
  <c r="A35" i="91"/>
  <c r="E34" i="91"/>
  <c r="D34" i="91"/>
  <c r="C34" i="91"/>
  <c r="A34" i="91"/>
  <c r="E33" i="91"/>
  <c r="D33" i="91"/>
  <c r="C33" i="91"/>
  <c r="A33" i="91"/>
  <c r="E32" i="91"/>
  <c r="D32" i="91"/>
  <c r="C32" i="91"/>
  <c r="A32" i="91"/>
  <c r="E31" i="91"/>
  <c r="D31" i="91"/>
  <c r="C31" i="91"/>
  <c r="A31" i="91"/>
  <c r="E30" i="91"/>
  <c r="D30" i="91"/>
  <c r="C30" i="91"/>
  <c r="A30" i="91"/>
  <c r="E29" i="91"/>
  <c r="D29" i="91"/>
  <c r="C29" i="91"/>
  <c r="A29" i="91"/>
  <c r="E28" i="91"/>
  <c r="D28" i="91"/>
  <c r="C28" i="91"/>
  <c r="A28" i="91"/>
  <c r="E27" i="91"/>
  <c r="D27" i="91"/>
  <c r="C27" i="91"/>
  <c r="A27" i="91"/>
  <c r="E26" i="91"/>
  <c r="D26" i="91"/>
  <c r="C26" i="91"/>
  <c r="A26" i="91"/>
  <c r="E25" i="91"/>
  <c r="D25" i="91"/>
  <c r="C25" i="91"/>
  <c r="A25" i="91"/>
  <c r="E24" i="91"/>
  <c r="D24" i="91"/>
  <c r="C24" i="91"/>
  <c r="A24" i="91"/>
  <c r="E23" i="91"/>
  <c r="D23" i="91"/>
  <c r="C23" i="91"/>
  <c r="A23" i="91"/>
  <c r="E22" i="91"/>
  <c r="D22" i="91"/>
  <c r="C22" i="91"/>
  <c r="A22" i="91"/>
  <c r="E21" i="91"/>
  <c r="D21" i="91"/>
  <c r="C21" i="91"/>
  <c r="A21" i="91"/>
  <c r="E20" i="91"/>
  <c r="D20" i="91"/>
  <c r="C20" i="91"/>
  <c r="A20" i="91"/>
  <c r="E19" i="91"/>
  <c r="D19" i="91"/>
  <c r="C19" i="91"/>
  <c r="A19" i="91"/>
  <c r="E18" i="91"/>
  <c r="D18" i="91"/>
  <c r="C18" i="91"/>
  <c r="A18" i="91"/>
  <c r="E17" i="91"/>
  <c r="D17" i="91"/>
  <c r="C17" i="91"/>
  <c r="A17" i="91"/>
  <c r="E16" i="91"/>
  <c r="D16" i="91"/>
  <c r="C16" i="91"/>
  <c r="A16" i="91"/>
  <c r="E15" i="91"/>
  <c r="D15" i="91"/>
  <c r="C15" i="91"/>
  <c r="A15" i="91"/>
  <c r="E14" i="91"/>
  <c r="D14" i="91"/>
  <c r="C14" i="91"/>
  <c r="A14" i="91"/>
  <c r="E13" i="91"/>
  <c r="D13" i="91"/>
  <c r="C13" i="91"/>
  <c r="A13" i="91"/>
  <c r="E12" i="91"/>
  <c r="D12" i="91"/>
  <c r="C12" i="91"/>
  <c r="A12" i="91"/>
  <c r="E11" i="91"/>
  <c r="D11" i="91"/>
  <c r="C11" i="91"/>
  <c r="A11" i="91"/>
  <c r="E10" i="91"/>
  <c r="D10" i="91"/>
  <c r="C10" i="91"/>
  <c r="A10" i="91"/>
  <c r="E9" i="91"/>
  <c r="D9" i="91"/>
  <c r="C9" i="91"/>
  <c r="A9" i="91"/>
  <c r="E8" i="91"/>
  <c r="D8" i="91"/>
  <c r="C8" i="91"/>
  <c r="A8" i="91"/>
  <c r="E7" i="91"/>
  <c r="D7" i="91"/>
  <c r="C7" i="91"/>
  <c r="A7" i="91"/>
  <c r="E6" i="91"/>
  <c r="D6" i="91"/>
  <c r="C6" i="91"/>
  <c r="A6" i="91"/>
  <c r="E5" i="91"/>
  <c r="D5" i="91"/>
  <c r="C5" i="91"/>
  <c r="A5" i="91"/>
  <c r="E4" i="91"/>
  <c r="D4" i="91"/>
  <c r="C4" i="91"/>
  <c r="A4" i="91"/>
  <c r="E112" i="92"/>
  <c r="D112" i="92"/>
  <c r="C112" i="92"/>
  <c r="A112" i="92"/>
  <c r="E111" i="92"/>
  <c r="D111" i="92"/>
  <c r="C111" i="92"/>
  <c r="A111" i="92"/>
  <c r="E110" i="92"/>
  <c r="D110" i="92"/>
  <c r="C110" i="92"/>
  <c r="A110" i="92"/>
  <c r="E109" i="92"/>
  <c r="D109" i="92"/>
  <c r="C109" i="92"/>
  <c r="A109" i="92"/>
  <c r="E108" i="92"/>
  <c r="D108" i="92"/>
  <c r="C108" i="92"/>
  <c r="A108" i="92"/>
  <c r="E107" i="92"/>
  <c r="D107" i="92"/>
  <c r="C107" i="92"/>
  <c r="A107" i="92"/>
  <c r="E106" i="92"/>
  <c r="D106" i="92"/>
  <c r="C106" i="92"/>
  <c r="A106" i="92"/>
  <c r="E105" i="92"/>
  <c r="D105" i="92"/>
  <c r="C105" i="92"/>
  <c r="A105" i="92"/>
  <c r="E104" i="92"/>
  <c r="D104" i="92"/>
  <c r="C104" i="92"/>
  <c r="A104" i="92"/>
  <c r="E103" i="92"/>
  <c r="D103" i="92"/>
  <c r="C103" i="92"/>
  <c r="A103" i="92"/>
  <c r="E102" i="92"/>
  <c r="D102" i="92"/>
  <c r="C102" i="92"/>
  <c r="A102" i="92"/>
  <c r="E101" i="92"/>
  <c r="D101" i="92"/>
  <c r="C101" i="92"/>
  <c r="A101" i="92"/>
  <c r="E100" i="92"/>
  <c r="D100" i="92"/>
  <c r="C100" i="92"/>
  <c r="A100" i="92"/>
  <c r="E99" i="92"/>
  <c r="D99" i="92"/>
  <c r="C99" i="92"/>
  <c r="A99" i="92"/>
  <c r="E98" i="92"/>
  <c r="D98" i="92"/>
  <c r="C98" i="92"/>
  <c r="A98" i="92"/>
  <c r="E97" i="92"/>
  <c r="D97" i="92"/>
  <c r="C97" i="92"/>
  <c r="A97" i="92"/>
  <c r="E96" i="92"/>
  <c r="D96" i="92"/>
  <c r="C96" i="92"/>
  <c r="A96" i="92"/>
  <c r="E95" i="92"/>
  <c r="D95" i="92"/>
  <c r="C95" i="92"/>
  <c r="A95" i="92"/>
  <c r="E94" i="92"/>
  <c r="D94" i="92"/>
  <c r="C94" i="92"/>
  <c r="A94" i="92"/>
  <c r="E93" i="92"/>
  <c r="D93" i="92"/>
  <c r="C93" i="92"/>
  <c r="A93" i="92"/>
  <c r="E92" i="92"/>
  <c r="D92" i="92"/>
  <c r="C92" i="92"/>
  <c r="A92" i="92"/>
  <c r="E91" i="92"/>
  <c r="D91" i="92"/>
  <c r="C91" i="92"/>
  <c r="A91" i="92"/>
  <c r="E90" i="92"/>
  <c r="D90" i="92"/>
  <c r="C90" i="92"/>
  <c r="A90" i="92"/>
  <c r="E89" i="92"/>
  <c r="D89" i="92"/>
  <c r="C89" i="92"/>
  <c r="A89" i="92"/>
  <c r="E88" i="92"/>
  <c r="D88" i="92"/>
  <c r="C88" i="92"/>
  <c r="A88" i="92"/>
  <c r="E87" i="92"/>
  <c r="D87" i="92"/>
  <c r="C87" i="92"/>
  <c r="A87" i="92"/>
  <c r="E86" i="92"/>
  <c r="D86" i="92"/>
  <c r="C86" i="92"/>
  <c r="A86" i="92"/>
  <c r="E85" i="92"/>
  <c r="D85" i="92"/>
  <c r="C85" i="92"/>
  <c r="A85" i="92"/>
  <c r="E84" i="92"/>
  <c r="D84" i="92"/>
  <c r="C84" i="92"/>
  <c r="A84" i="92"/>
  <c r="E83" i="92"/>
  <c r="D83" i="92"/>
  <c r="C83" i="92"/>
  <c r="A83" i="92"/>
  <c r="E82" i="92"/>
  <c r="D82" i="92"/>
  <c r="C82" i="92"/>
  <c r="A82" i="92"/>
  <c r="E81" i="92"/>
  <c r="D81" i="92"/>
  <c r="C81" i="92"/>
  <c r="A81" i="92"/>
  <c r="E80" i="92"/>
  <c r="D80" i="92"/>
  <c r="C80" i="92"/>
  <c r="A80" i="92"/>
  <c r="E79" i="92"/>
  <c r="D79" i="92"/>
  <c r="C79" i="92"/>
  <c r="A79" i="92"/>
  <c r="E78" i="92"/>
  <c r="D78" i="92"/>
  <c r="C78" i="92"/>
  <c r="A78" i="92"/>
  <c r="E77" i="92"/>
  <c r="D77" i="92"/>
  <c r="C77" i="92"/>
  <c r="A77" i="92"/>
  <c r="E76" i="92"/>
  <c r="D76" i="92"/>
  <c r="C76" i="92"/>
  <c r="A76" i="92"/>
  <c r="E75" i="92"/>
  <c r="D75" i="92"/>
  <c r="C75" i="92"/>
  <c r="A75" i="92"/>
  <c r="E74" i="92"/>
  <c r="D74" i="92"/>
  <c r="C74" i="92"/>
  <c r="A74" i="92"/>
  <c r="E73" i="92"/>
  <c r="D73" i="92"/>
  <c r="C73" i="92"/>
  <c r="A73" i="92"/>
  <c r="E72" i="92"/>
  <c r="D72" i="92"/>
  <c r="C72" i="92"/>
  <c r="A72" i="92"/>
  <c r="E71" i="92"/>
  <c r="D71" i="92"/>
  <c r="C71" i="92"/>
  <c r="A71" i="92"/>
  <c r="E70" i="92"/>
  <c r="D70" i="92"/>
  <c r="C70" i="92"/>
  <c r="A70" i="92"/>
  <c r="E69" i="92"/>
  <c r="D69" i="92"/>
  <c r="C69" i="92"/>
  <c r="A69" i="92"/>
  <c r="E68" i="92"/>
  <c r="D68" i="92"/>
  <c r="C68" i="92"/>
  <c r="A68" i="92"/>
  <c r="E67" i="92"/>
  <c r="D67" i="92"/>
  <c r="C67" i="92"/>
  <c r="A67" i="92"/>
  <c r="E66" i="92"/>
  <c r="D66" i="92"/>
  <c r="C66" i="92"/>
  <c r="A66" i="92"/>
  <c r="E65" i="92"/>
  <c r="D65" i="92"/>
  <c r="C65" i="92"/>
  <c r="A65" i="92"/>
  <c r="E64" i="92"/>
  <c r="D64" i="92"/>
  <c r="C64" i="92"/>
  <c r="A64" i="92"/>
  <c r="E63" i="92"/>
  <c r="D63" i="92"/>
  <c r="C63" i="92"/>
  <c r="A63" i="92"/>
  <c r="E62" i="92"/>
  <c r="D62" i="92"/>
  <c r="C62" i="92"/>
  <c r="A62" i="92"/>
  <c r="E61" i="92"/>
  <c r="D61" i="92"/>
  <c r="C61" i="92"/>
  <c r="A61" i="92"/>
  <c r="E60" i="92"/>
  <c r="D60" i="92"/>
  <c r="C60" i="92"/>
  <c r="A60" i="92"/>
  <c r="E59" i="92"/>
  <c r="D59" i="92"/>
  <c r="C59" i="92"/>
  <c r="A59" i="92"/>
  <c r="E58" i="92"/>
  <c r="D58" i="92"/>
  <c r="C58" i="92"/>
  <c r="A58" i="92"/>
  <c r="E57" i="92"/>
  <c r="D57" i="92"/>
  <c r="C57" i="92"/>
  <c r="A57" i="92"/>
  <c r="E56" i="92"/>
  <c r="D56" i="92"/>
  <c r="C56" i="92"/>
  <c r="A56" i="92"/>
  <c r="E55" i="92"/>
  <c r="D55" i="92"/>
  <c r="C55" i="92"/>
  <c r="A55" i="92"/>
  <c r="E54" i="92"/>
  <c r="D54" i="92"/>
  <c r="C54" i="92"/>
  <c r="A54" i="92"/>
  <c r="E53" i="92"/>
  <c r="D53" i="92"/>
  <c r="C53" i="92"/>
  <c r="A53" i="92"/>
  <c r="E52" i="92"/>
  <c r="D52" i="92"/>
  <c r="C52" i="92"/>
  <c r="A52" i="92"/>
  <c r="E51" i="92"/>
  <c r="D51" i="92"/>
  <c r="C51" i="92"/>
  <c r="A51" i="92"/>
  <c r="E50" i="92"/>
  <c r="D50" i="92"/>
  <c r="C50" i="92"/>
  <c r="A50" i="92"/>
  <c r="E49" i="92"/>
  <c r="D49" i="92"/>
  <c r="C49" i="92"/>
  <c r="A49" i="92"/>
  <c r="E48" i="92"/>
  <c r="D48" i="92"/>
  <c r="C48" i="92"/>
  <c r="A48" i="92"/>
  <c r="E47" i="92"/>
  <c r="D47" i="92"/>
  <c r="C47" i="92"/>
  <c r="A47" i="92"/>
  <c r="E46" i="92"/>
  <c r="D46" i="92"/>
  <c r="C46" i="92"/>
  <c r="A46" i="92"/>
  <c r="E45" i="92"/>
  <c r="D45" i="92"/>
  <c r="C45" i="92"/>
  <c r="A45" i="92"/>
  <c r="E44" i="92"/>
  <c r="D44" i="92"/>
  <c r="C44" i="92"/>
  <c r="A44" i="92"/>
  <c r="E43" i="92"/>
  <c r="D43" i="92"/>
  <c r="C43" i="92"/>
  <c r="A43" i="92"/>
  <c r="E42" i="92"/>
  <c r="D42" i="92"/>
  <c r="C42" i="92"/>
  <c r="A42" i="92"/>
  <c r="E41" i="92"/>
  <c r="D41" i="92"/>
  <c r="C41" i="92"/>
  <c r="A41" i="92"/>
  <c r="E40" i="92"/>
  <c r="D40" i="92"/>
  <c r="C40" i="92"/>
  <c r="A40" i="92"/>
  <c r="E39" i="92"/>
  <c r="D39" i="92"/>
  <c r="C39" i="92"/>
  <c r="A39" i="92"/>
  <c r="E38" i="92"/>
  <c r="D38" i="92"/>
  <c r="C38" i="92"/>
  <c r="A38" i="92"/>
  <c r="E37" i="92"/>
  <c r="D37" i="92"/>
  <c r="C37" i="92"/>
  <c r="A37" i="92"/>
  <c r="E36" i="92"/>
  <c r="D36" i="92"/>
  <c r="C36" i="92"/>
  <c r="A36" i="92"/>
  <c r="E35" i="92"/>
  <c r="D35" i="92"/>
  <c r="C35" i="92"/>
  <c r="A35" i="92"/>
  <c r="E34" i="92"/>
  <c r="D34" i="92"/>
  <c r="C34" i="92"/>
  <c r="A34" i="92"/>
  <c r="E33" i="92"/>
  <c r="D33" i="92"/>
  <c r="C33" i="92"/>
  <c r="A33" i="92"/>
  <c r="E32" i="92"/>
  <c r="D32" i="92"/>
  <c r="C32" i="92"/>
  <c r="A32" i="92"/>
  <c r="E31" i="92"/>
  <c r="D31" i="92"/>
  <c r="C31" i="92"/>
  <c r="A31" i="92"/>
  <c r="E30" i="92"/>
  <c r="D30" i="92"/>
  <c r="C30" i="92"/>
  <c r="A30" i="92"/>
  <c r="E29" i="92"/>
  <c r="D29" i="92"/>
  <c r="C29" i="92"/>
  <c r="A29" i="92"/>
  <c r="E28" i="92"/>
  <c r="D28" i="92"/>
  <c r="C28" i="92"/>
  <c r="A28" i="92"/>
  <c r="E27" i="92"/>
  <c r="D27" i="92"/>
  <c r="C27" i="92"/>
  <c r="A27" i="92"/>
  <c r="E26" i="92"/>
  <c r="D26" i="92"/>
  <c r="C26" i="92"/>
  <c r="A26" i="92"/>
  <c r="E25" i="92"/>
  <c r="D25" i="92"/>
  <c r="C25" i="92"/>
  <c r="A25" i="92"/>
  <c r="E24" i="92"/>
  <c r="D24" i="92"/>
  <c r="C24" i="92"/>
  <c r="A24" i="92"/>
  <c r="E23" i="92"/>
  <c r="D23" i="92"/>
  <c r="C23" i="92"/>
  <c r="A23" i="92"/>
  <c r="E22" i="92"/>
  <c r="D22" i="92"/>
  <c r="C22" i="92"/>
  <c r="A22" i="92"/>
  <c r="E21" i="92"/>
  <c r="D21" i="92"/>
  <c r="C21" i="92"/>
  <c r="A21" i="92"/>
  <c r="E20" i="92"/>
  <c r="D20" i="92"/>
  <c r="C20" i="92"/>
  <c r="A20" i="92"/>
  <c r="E19" i="92"/>
  <c r="D19" i="92"/>
  <c r="C19" i="92"/>
  <c r="A19" i="92"/>
  <c r="E18" i="92"/>
  <c r="D18" i="92"/>
  <c r="C18" i="92"/>
  <c r="A18" i="92"/>
  <c r="E17" i="92"/>
  <c r="D17" i="92"/>
  <c r="C17" i="92"/>
  <c r="A17" i="92"/>
  <c r="E16" i="92"/>
  <c r="D16" i="92"/>
  <c r="C16" i="92"/>
  <c r="A16" i="92"/>
  <c r="E15" i="92"/>
  <c r="D15" i="92"/>
  <c r="C15" i="92"/>
  <c r="A15" i="92"/>
  <c r="E14" i="92"/>
  <c r="D14" i="92"/>
  <c r="C14" i="92"/>
  <c r="A14" i="92"/>
  <c r="E13" i="92"/>
  <c r="D13" i="92"/>
  <c r="C13" i="92"/>
  <c r="A13" i="92"/>
  <c r="E12" i="92"/>
  <c r="D12" i="92"/>
  <c r="C12" i="92"/>
  <c r="A12" i="92"/>
  <c r="E11" i="92"/>
  <c r="D11" i="92"/>
  <c r="C11" i="92"/>
  <c r="A11" i="92"/>
  <c r="E10" i="92"/>
  <c r="D10" i="92"/>
  <c r="C10" i="92"/>
  <c r="A10" i="92"/>
  <c r="E9" i="92"/>
  <c r="D9" i="92"/>
  <c r="C9" i="92"/>
  <c r="A9" i="92"/>
  <c r="E8" i="92"/>
  <c r="D8" i="92"/>
  <c r="C8" i="92"/>
  <c r="A8" i="92"/>
  <c r="E7" i="92"/>
  <c r="D7" i="92"/>
  <c r="C7" i="92"/>
  <c r="A7" i="92"/>
  <c r="E6" i="92"/>
  <c r="D6" i="92"/>
  <c r="C6" i="92"/>
  <c r="A6" i="92"/>
  <c r="E5" i="92"/>
  <c r="D5" i="92"/>
  <c r="C5" i="92"/>
  <c r="A5" i="92"/>
  <c r="E4" i="92"/>
  <c r="D4" i="92"/>
  <c r="C4" i="92"/>
  <c r="A4" i="92"/>
  <c r="E112" i="93"/>
  <c r="D112" i="93"/>
  <c r="C112" i="93"/>
  <c r="A112" i="93"/>
  <c r="E111" i="93"/>
  <c r="D111" i="93"/>
  <c r="C111" i="93"/>
  <c r="A111" i="93"/>
  <c r="E110" i="93"/>
  <c r="D110" i="93"/>
  <c r="C110" i="93"/>
  <c r="A110" i="93"/>
  <c r="E109" i="93"/>
  <c r="D109" i="93"/>
  <c r="C109" i="93"/>
  <c r="A109" i="93"/>
  <c r="E108" i="93"/>
  <c r="D108" i="93"/>
  <c r="C108" i="93"/>
  <c r="A108" i="93"/>
  <c r="E107" i="93"/>
  <c r="D107" i="93"/>
  <c r="C107" i="93"/>
  <c r="A107" i="93"/>
  <c r="E106" i="93"/>
  <c r="D106" i="93"/>
  <c r="C106" i="93"/>
  <c r="A106" i="93"/>
  <c r="E105" i="93"/>
  <c r="D105" i="93"/>
  <c r="C105" i="93"/>
  <c r="A105" i="93"/>
  <c r="E104" i="93"/>
  <c r="D104" i="93"/>
  <c r="C104" i="93"/>
  <c r="A104" i="93"/>
  <c r="E103" i="93"/>
  <c r="D103" i="93"/>
  <c r="C103" i="93"/>
  <c r="A103" i="93"/>
  <c r="E102" i="93"/>
  <c r="D102" i="93"/>
  <c r="C102" i="93"/>
  <c r="A102" i="93"/>
  <c r="E101" i="93"/>
  <c r="D101" i="93"/>
  <c r="C101" i="93"/>
  <c r="A101" i="93"/>
  <c r="E100" i="93"/>
  <c r="D100" i="93"/>
  <c r="C100" i="93"/>
  <c r="A100" i="93"/>
  <c r="E99" i="93"/>
  <c r="D99" i="93"/>
  <c r="C99" i="93"/>
  <c r="A99" i="93"/>
  <c r="E98" i="93"/>
  <c r="D98" i="93"/>
  <c r="C98" i="93"/>
  <c r="A98" i="93"/>
  <c r="E97" i="93"/>
  <c r="D97" i="93"/>
  <c r="C97" i="93"/>
  <c r="A97" i="93"/>
  <c r="E96" i="93"/>
  <c r="D96" i="93"/>
  <c r="C96" i="93"/>
  <c r="A96" i="93"/>
  <c r="E95" i="93"/>
  <c r="D95" i="93"/>
  <c r="C95" i="93"/>
  <c r="A95" i="93"/>
  <c r="E94" i="93"/>
  <c r="D94" i="93"/>
  <c r="C94" i="93"/>
  <c r="A94" i="93"/>
  <c r="E93" i="93"/>
  <c r="D93" i="93"/>
  <c r="C93" i="93"/>
  <c r="A93" i="93"/>
  <c r="E92" i="93"/>
  <c r="D92" i="93"/>
  <c r="C92" i="93"/>
  <c r="A92" i="93"/>
  <c r="E91" i="93"/>
  <c r="D91" i="93"/>
  <c r="C91" i="93"/>
  <c r="A91" i="93"/>
  <c r="E90" i="93"/>
  <c r="D90" i="93"/>
  <c r="C90" i="93"/>
  <c r="A90" i="93"/>
  <c r="E89" i="93"/>
  <c r="D89" i="93"/>
  <c r="C89" i="93"/>
  <c r="A89" i="93"/>
  <c r="E88" i="93"/>
  <c r="D88" i="93"/>
  <c r="C88" i="93"/>
  <c r="A88" i="93"/>
  <c r="E87" i="93"/>
  <c r="D87" i="93"/>
  <c r="C87" i="93"/>
  <c r="A87" i="93"/>
  <c r="E86" i="93"/>
  <c r="D86" i="93"/>
  <c r="C86" i="93"/>
  <c r="A86" i="93"/>
  <c r="E85" i="93"/>
  <c r="D85" i="93"/>
  <c r="C85" i="93"/>
  <c r="A85" i="93"/>
  <c r="E84" i="93"/>
  <c r="D84" i="93"/>
  <c r="C84" i="93"/>
  <c r="A84" i="93"/>
  <c r="E83" i="93"/>
  <c r="D83" i="93"/>
  <c r="C83" i="93"/>
  <c r="A83" i="93"/>
  <c r="E82" i="93"/>
  <c r="D82" i="93"/>
  <c r="C82" i="93"/>
  <c r="A82" i="93"/>
  <c r="E81" i="93"/>
  <c r="D81" i="93"/>
  <c r="C81" i="93"/>
  <c r="A81" i="93"/>
  <c r="E80" i="93"/>
  <c r="D80" i="93"/>
  <c r="C80" i="93"/>
  <c r="A80" i="93"/>
  <c r="E79" i="93"/>
  <c r="D79" i="93"/>
  <c r="C79" i="93"/>
  <c r="A79" i="93"/>
  <c r="E78" i="93"/>
  <c r="D78" i="93"/>
  <c r="C78" i="93"/>
  <c r="A78" i="93"/>
  <c r="E77" i="93"/>
  <c r="D77" i="93"/>
  <c r="C77" i="93"/>
  <c r="A77" i="93"/>
  <c r="E76" i="93"/>
  <c r="D76" i="93"/>
  <c r="C76" i="93"/>
  <c r="A76" i="93"/>
  <c r="E75" i="93"/>
  <c r="D75" i="93"/>
  <c r="C75" i="93"/>
  <c r="A75" i="93"/>
  <c r="E74" i="93"/>
  <c r="D74" i="93"/>
  <c r="C74" i="93"/>
  <c r="A74" i="93"/>
  <c r="E73" i="93"/>
  <c r="D73" i="93"/>
  <c r="C73" i="93"/>
  <c r="A73" i="93"/>
  <c r="E72" i="93"/>
  <c r="D72" i="93"/>
  <c r="C72" i="93"/>
  <c r="A72" i="93"/>
  <c r="E71" i="93"/>
  <c r="D71" i="93"/>
  <c r="C71" i="93"/>
  <c r="A71" i="93"/>
  <c r="E70" i="93"/>
  <c r="D70" i="93"/>
  <c r="C70" i="93"/>
  <c r="A70" i="93"/>
  <c r="E69" i="93"/>
  <c r="D69" i="93"/>
  <c r="C69" i="93"/>
  <c r="A69" i="93"/>
  <c r="E68" i="93"/>
  <c r="D68" i="93"/>
  <c r="C68" i="93"/>
  <c r="A68" i="93"/>
  <c r="E67" i="93"/>
  <c r="D67" i="93"/>
  <c r="C67" i="93"/>
  <c r="A67" i="93"/>
  <c r="E66" i="93"/>
  <c r="D66" i="93"/>
  <c r="C66" i="93"/>
  <c r="A66" i="93"/>
  <c r="E65" i="93"/>
  <c r="D65" i="93"/>
  <c r="C65" i="93"/>
  <c r="A65" i="93"/>
  <c r="E64" i="93"/>
  <c r="D64" i="93"/>
  <c r="C64" i="93"/>
  <c r="A64" i="93"/>
  <c r="E63" i="93"/>
  <c r="D63" i="93"/>
  <c r="C63" i="93"/>
  <c r="A63" i="93"/>
  <c r="E62" i="93"/>
  <c r="D62" i="93"/>
  <c r="C62" i="93"/>
  <c r="A62" i="93"/>
  <c r="E61" i="93"/>
  <c r="D61" i="93"/>
  <c r="C61" i="93"/>
  <c r="A61" i="93"/>
  <c r="E60" i="93"/>
  <c r="D60" i="93"/>
  <c r="C60" i="93"/>
  <c r="A60" i="93"/>
  <c r="E59" i="93"/>
  <c r="D59" i="93"/>
  <c r="C59" i="93"/>
  <c r="A59" i="93"/>
  <c r="E58" i="93"/>
  <c r="D58" i="93"/>
  <c r="C58" i="93"/>
  <c r="A58" i="93"/>
  <c r="E57" i="93"/>
  <c r="D57" i="93"/>
  <c r="C57" i="93"/>
  <c r="A57" i="93"/>
  <c r="E56" i="93"/>
  <c r="D56" i="93"/>
  <c r="C56" i="93"/>
  <c r="A56" i="93"/>
  <c r="E55" i="93"/>
  <c r="D55" i="93"/>
  <c r="C55" i="93"/>
  <c r="A55" i="93"/>
  <c r="E54" i="93"/>
  <c r="D54" i="93"/>
  <c r="C54" i="93"/>
  <c r="A54" i="93"/>
  <c r="E53" i="93"/>
  <c r="D53" i="93"/>
  <c r="C53" i="93"/>
  <c r="A53" i="93"/>
  <c r="E52" i="93"/>
  <c r="D52" i="93"/>
  <c r="C52" i="93"/>
  <c r="A52" i="93"/>
  <c r="E51" i="93"/>
  <c r="D51" i="93"/>
  <c r="C51" i="93"/>
  <c r="A51" i="93"/>
  <c r="E50" i="93"/>
  <c r="D50" i="93"/>
  <c r="C50" i="93"/>
  <c r="A50" i="93"/>
  <c r="E49" i="93"/>
  <c r="D49" i="93"/>
  <c r="C49" i="93"/>
  <c r="A49" i="93"/>
  <c r="E48" i="93"/>
  <c r="D48" i="93"/>
  <c r="C48" i="93"/>
  <c r="A48" i="93"/>
  <c r="E47" i="93"/>
  <c r="D47" i="93"/>
  <c r="C47" i="93"/>
  <c r="A47" i="93"/>
  <c r="E46" i="93"/>
  <c r="D46" i="93"/>
  <c r="C46" i="93"/>
  <c r="A46" i="93"/>
  <c r="E45" i="93"/>
  <c r="D45" i="93"/>
  <c r="C45" i="93"/>
  <c r="A45" i="93"/>
  <c r="E44" i="93"/>
  <c r="D44" i="93"/>
  <c r="C44" i="93"/>
  <c r="A44" i="93"/>
  <c r="E43" i="93"/>
  <c r="D43" i="93"/>
  <c r="C43" i="93"/>
  <c r="A43" i="93"/>
  <c r="E42" i="93"/>
  <c r="D42" i="93"/>
  <c r="C42" i="93"/>
  <c r="A42" i="93"/>
  <c r="E41" i="93"/>
  <c r="D41" i="93"/>
  <c r="C41" i="93"/>
  <c r="A41" i="93"/>
  <c r="E40" i="93"/>
  <c r="D40" i="93"/>
  <c r="C40" i="93"/>
  <c r="A40" i="93"/>
  <c r="E39" i="93"/>
  <c r="D39" i="93"/>
  <c r="C39" i="93"/>
  <c r="A39" i="93"/>
  <c r="E38" i="93"/>
  <c r="D38" i="93"/>
  <c r="C38" i="93"/>
  <c r="A38" i="93"/>
  <c r="E37" i="93"/>
  <c r="D37" i="93"/>
  <c r="C37" i="93"/>
  <c r="A37" i="93"/>
  <c r="E36" i="93"/>
  <c r="D36" i="93"/>
  <c r="C36" i="93"/>
  <c r="A36" i="93"/>
  <c r="E35" i="93"/>
  <c r="D35" i="93"/>
  <c r="C35" i="93"/>
  <c r="A35" i="93"/>
  <c r="E34" i="93"/>
  <c r="D34" i="93"/>
  <c r="C34" i="93"/>
  <c r="A34" i="93"/>
  <c r="E33" i="93"/>
  <c r="D33" i="93"/>
  <c r="C33" i="93"/>
  <c r="A33" i="93"/>
  <c r="E32" i="93"/>
  <c r="D32" i="93"/>
  <c r="C32" i="93"/>
  <c r="A32" i="93"/>
  <c r="E31" i="93"/>
  <c r="D31" i="93"/>
  <c r="C31" i="93"/>
  <c r="A31" i="93"/>
  <c r="E30" i="93"/>
  <c r="D30" i="93"/>
  <c r="C30" i="93"/>
  <c r="A30" i="93"/>
  <c r="E29" i="93"/>
  <c r="D29" i="93"/>
  <c r="C29" i="93"/>
  <c r="A29" i="93"/>
  <c r="E28" i="93"/>
  <c r="D28" i="93"/>
  <c r="C28" i="93"/>
  <c r="A28" i="93"/>
  <c r="E27" i="93"/>
  <c r="D27" i="93"/>
  <c r="C27" i="93"/>
  <c r="A27" i="93"/>
  <c r="E26" i="93"/>
  <c r="D26" i="93"/>
  <c r="C26" i="93"/>
  <c r="A26" i="93"/>
  <c r="E25" i="93"/>
  <c r="D25" i="93"/>
  <c r="C25" i="93"/>
  <c r="A25" i="93"/>
  <c r="E24" i="93"/>
  <c r="D24" i="93"/>
  <c r="C24" i="93"/>
  <c r="A24" i="93"/>
  <c r="E23" i="93"/>
  <c r="D23" i="93"/>
  <c r="C23" i="93"/>
  <c r="A23" i="93"/>
  <c r="E22" i="93"/>
  <c r="D22" i="93"/>
  <c r="C22" i="93"/>
  <c r="A22" i="93"/>
  <c r="E21" i="93"/>
  <c r="D21" i="93"/>
  <c r="C21" i="93"/>
  <c r="A21" i="93"/>
  <c r="E20" i="93"/>
  <c r="D20" i="93"/>
  <c r="C20" i="93"/>
  <c r="A20" i="93"/>
  <c r="E19" i="93"/>
  <c r="D19" i="93"/>
  <c r="C19" i="93"/>
  <c r="A19" i="93"/>
  <c r="E18" i="93"/>
  <c r="D18" i="93"/>
  <c r="C18" i="93"/>
  <c r="A18" i="93"/>
  <c r="E17" i="93"/>
  <c r="D17" i="93"/>
  <c r="C17" i="93"/>
  <c r="A17" i="93"/>
  <c r="E16" i="93"/>
  <c r="D16" i="93"/>
  <c r="C16" i="93"/>
  <c r="A16" i="93"/>
  <c r="E15" i="93"/>
  <c r="D15" i="93"/>
  <c r="C15" i="93"/>
  <c r="A15" i="93"/>
  <c r="E14" i="93"/>
  <c r="D14" i="93"/>
  <c r="C14" i="93"/>
  <c r="A14" i="93"/>
  <c r="E13" i="93"/>
  <c r="D13" i="93"/>
  <c r="C13" i="93"/>
  <c r="A13" i="93"/>
  <c r="E12" i="93"/>
  <c r="D12" i="93"/>
  <c r="C12" i="93"/>
  <c r="A12" i="93"/>
  <c r="E11" i="93"/>
  <c r="D11" i="93"/>
  <c r="C11" i="93"/>
  <c r="A11" i="93"/>
  <c r="E10" i="93"/>
  <c r="D10" i="93"/>
  <c r="C10" i="93"/>
  <c r="A10" i="93"/>
  <c r="E9" i="93"/>
  <c r="D9" i="93"/>
  <c r="C9" i="93"/>
  <c r="A9" i="93"/>
  <c r="E8" i="93"/>
  <c r="D8" i="93"/>
  <c r="C8" i="93"/>
  <c r="A8" i="93"/>
  <c r="E7" i="93"/>
  <c r="D7" i="93"/>
  <c r="C7" i="93"/>
  <c r="A7" i="93"/>
  <c r="E6" i="93"/>
  <c r="D6" i="93"/>
  <c r="C6" i="93"/>
  <c r="A6" i="93"/>
  <c r="E5" i="93"/>
  <c r="D5" i="93"/>
  <c r="C5" i="93"/>
  <c r="A5" i="93"/>
  <c r="E4" i="93"/>
  <c r="D4" i="93"/>
  <c r="C4" i="93"/>
  <c r="A4" i="93"/>
  <c r="E112" i="94"/>
  <c r="D112" i="94"/>
  <c r="C112" i="94"/>
  <c r="A112" i="94"/>
  <c r="E111" i="94"/>
  <c r="D111" i="94"/>
  <c r="C111" i="94"/>
  <c r="A111" i="94"/>
  <c r="E110" i="94"/>
  <c r="D110" i="94"/>
  <c r="C110" i="94"/>
  <c r="A110" i="94"/>
  <c r="E109" i="94"/>
  <c r="D109" i="94"/>
  <c r="C109" i="94"/>
  <c r="A109" i="94"/>
  <c r="E108" i="94"/>
  <c r="D108" i="94"/>
  <c r="C108" i="94"/>
  <c r="A108" i="94"/>
  <c r="E107" i="94"/>
  <c r="D107" i="94"/>
  <c r="C107" i="94"/>
  <c r="A107" i="94"/>
  <c r="E106" i="94"/>
  <c r="D106" i="94"/>
  <c r="C106" i="94"/>
  <c r="A106" i="94"/>
  <c r="E105" i="94"/>
  <c r="D105" i="94"/>
  <c r="C105" i="94"/>
  <c r="A105" i="94"/>
  <c r="E104" i="94"/>
  <c r="D104" i="94"/>
  <c r="C104" i="94"/>
  <c r="A104" i="94"/>
  <c r="E103" i="94"/>
  <c r="D103" i="94"/>
  <c r="C103" i="94"/>
  <c r="A103" i="94"/>
  <c r="E102" i="94"/>
  <c r="D102" i="94"/>
  <c r="C102" i="94"/>
  <c r="A102" i="94"/>
  <c r="E101" i="94"/>
  <c r="D101" i="94"/>
  <c r="C101" i="94"/>
  <c r="A101" i="94"/>
  <c r="E100" i="94"/>
  <c r="D100" i="94"/>
  <c r="C100" i="94"/>
  <c r="A100" i="94"/>
  <c r="E99" i="94"/>
  <c r="D99" i="94"/>
  <c r="C99" i="94"/>
  <c r="A99" i="94"/>
  <c r="E98" i="94"/>
  <c r="D98" i="94"/>
  <c r="C98" i="94"/>
  <c r="A98" i="94"/>
  <c r="E97" i="94"/>
  <c r="D97" i="94"/>
  <c r="C97" i="94"/>
  <c r="A97" i="94"/>
  <c r="E96" i="94"/>
  <c r="D96" i="94"/>
  <c r="C96" i="94"/>
  <c r="A96" i="94"/>
  <c r="E95" i="94"/>
  <c r="D95" i="94"/>
  <c r="C95" i="94"/>
  <c r="A95" i="94"/>
  <c r="E94" i="94"/>
  <c r="D94" i="94"/>
  <c r="C94" i="94"/>
  <c r="A94" i="94"/>
  <c r="E93" i="94"/>
  <c r="D93" i="94"/>
  <c r="C93" i="94"/>
  <c r="A93" i="94"/>
  <c r="E92" i="94"/>
  <c r="D92" i="94"/>
  <c r="C92" i="94"/>
  <c r="A92" i="94"/>
  <c r="E91" i="94"/>
  <c r="D91" i="94"/>
  <c r="C91" i="94"/>
  <c r="A91" i="94"/>
  <c r="E90" i="94"/>
  <c r="D90" i="94"/>
  <c r="C90" i="94"/>
  <c r="A90" i="94"/>
  <c r="E89" i="94"/>
  <c r="D89" i="94"/>
  <c r="C89" i="94"/>
  <c r="A89" i="94"/>
  <c r="E88" i="94"/>
  <c r="D88" i="94"/>
  <c r="C88" i="94"/>
  <c r="A88" i="94"/>
  <c r="E87" i="94"/>
  <c r="D87" i="94"/>
  <c r="C87" i="94"/>
  <c r="A87" i="94"/>
  <c r="E86" i="94"/>
  <c r="D86" i="94"/>
  <c r="C86" i="94"/>
  <c r="A86" i="94"/>
  <c r="E85" i="94"/>
  <c r="D85" i="94"/>
  <c r="C85" i="94"/>
  <c r="A85" i="94"/>
  <c r="E84" i="94"/>
  <c r="D84" i="94"/>
  <c r="C84" i="94"/>
  <c r="A84" i="94"/>
  <c r="E83" i="94"/>
  <c r="D83" i="94"/>
  <c r="C83" i="94"/>
  <c r="A83" i="94"/>
  <c r="E82" i="94"/>
  <c r="D82" i="94"/>
  <c r="C82" i="94"/>
  <c r="A82" i="94"/>
  <c r="E81" i="94"/>
  <c r="D81" i="94"/>
  <c r="C81" i="94"/>
  <c r="A81" i="94"/>
  <c r="E80" i="94"/>
  <c r="D80" i="94"/>
  <c r="C80" i="94"/>
  <c r="A80" i="94"/>
  <c r="E79" i="94"/>
  <c r="D79" i="94"/>
  <c r="C79" i="94"/>
  <c r="A79" i="94"/>
  <c r="E78" i="94"/>
  <c r="D78" i="94"/>
  <c r="C78" i="94"/>
  <c r="A78" i="94"/>
  <c r="E77" i="94"/>
  <c r="D77" i="94"/>
  <c r="C77" i="94"/>
  <c r="A77" i="94"/>
  <c r="E76" i="94"/>
  <c r="D76" i="94"/>
  <c r="C76" i="94"/>
  <c r="A76" i="94"/>
  <c r="E75" i="94"/>
  <c r="D75" i="94"/>
  <c r="C75" i="94"/>
  <c r="A75" i="94"/>
  <c r="E74" i="94"/>
  <c r="D74" i="94"/>
  <c r="C74" i="94"/>
  <c r="A74" i="94"/>
  <c r="E73" i="94"/>
  <c r="D73" i="94"/>
  <c r="C73" i="94"/>
  <c r="A73" i="94"/>
  <c r="E72" i="94"/>
  <c r="D72" i="94"/>
  <c r="C72" i="94"/>
  <c r="A72" i="94"/>
  <c r="E71" i="94"/>
  <c r="D71" i="94"/>
  <c r="C71" i="94"/>
  <c r="A71" i="94"/>
  <c r="E70" i="94"/>
  <c r="D70" i="94"/>
  <c r="C70" i="94"/>
  <c r="A70" i="94"/>
  <c r="E69" i="94"/>
  <c r="D69" i="94"/>
  <c r="C69" i="94"/>
  <c r="A69" i="94"/>
  <c r="E68" i="94"/>
  <c r="D68" i="94"/>
  <c r="C68" i="94"/>
  <c r="A68" i="94"/>
  <c r="E67" i="94"/>
  <c r="D67" i="94"/>
  <c r="C67" i="94"/>
  <c r="A67" i="94"/>
  <c r="E66" i="94"/>
  <c r="D66" i="94"/>
  <c r="C66" i="94"/>
  <c r="A66" i="94"/>
  <c r="E65" i="94"/>
  <c r="D65" i="94"/>
  <c r="C65" i="94"/>
  <c r="A65" i="94"/>
  <c r="E64" i="94"/>
  <c r="D64" i="94"/>
  <c r="C64" i="94"/>
  <c r="A64" i="94"/>
  <c r="E63" i="94"/>
  <c r="D63" i="94"/>
  <c r="C63" i="94"/>
  <c r="A63" i="94"/>
  <c r="E62" i="94"/>
  <c r="D62" i="94"/>
  <c r="C62" i="94"/>
  <c r="A62" i="94"/>
  <c r="E61" i="94"/>
  <c r="D61" i="94"/>
  <c r="C61" i="94"/>
  <c r="A61" i="94"/>
  <c r="E60" i="94"/>
  <c r="D60" i="94"/>
  <c r="C60" i="94"/>
  <c r="A60" i="94"/>
  <c r="E59" i="94"/>
  <c r="D59" i="94"/>
  <c r="C59" i="94"/>
  <c r="A59" i="94"/>
  <c r="E58" i="94"/>
  <c r="D58" i="94"/>
  <c r="C58" i="94"/>
  <c r="A58" i="94"/>
  <c r="E57" i="94"/>
  <c r="D57" i="94"/>
  <c r="C57" i="94"/>
  <c r="A57" i="94"/>
  <c r="E56" i="94"/>
  <c r="D56" i="94"/>
  <c r="C56" i="94"/>
  <c r="A56" i="94"/>
  <c r="E55" i="94"/>
  <c r="D55" i="94"/>
  <c r="C55" i="94"/>
  <c r="A55" i="94"/>
  <c r="E54" i="94"/>
  <c r="D54" i="94"/>
  <c r="C54" i="94"/>
  <c r="A54" i="94"/>
  <c r="E53" i="94"/>
  <c r="D53" i="94"/>
  <c r="C53" i="94"/>
  <c r="A53" i="94"/>
  <c r="E52" i="94"/>
  <c r="D52" i="94"/>
  <c r="C52" i="94"/>
  <c r="A52" i="94"/>
  <c r="E51" i="94"/>
  <c r="D51" i="94"/>
  <c r="C51" i="94"/>
  <c r="A51" i="94"/>
  <c r="E50" i="94"/>
  <c r="D50" i="94"/>
  <c r="C50" i="94"/>
  <c r="A50" i="94"/>
  <c r="E49" i="94"/>
  <c r="D49" i="94"/>
  <c r="C49" i="94"/>
  <c r="A49" i="94"/>
  <c r="E48" i="94"/>
  <c r="D48" i="94"/>
  <c r="C48" i="94"/>
  <c r="A48" i="94"/>
  <c r="E47" i="94"/>
  <c r="D47" i="94"/>
  <c r="C47" i="94"/>
  <c r="A47" i="94"/>
  <c r="E46" i="94"/>
  <c r="D46" i="94"/>
  <c r="C46" i="94"/>
  <c r="A46" i="94"/>
  <c r="E45" i="94"/>
  <c r="D45" i="94"/>
  <c r="C45" i="94"/>
  <c r="A45" i="94"/>
  <c r="E44" i="94"/>
  <c r="D44" i="94"/>
  <c r="C44" i="94"/>
  <c r="A44" i="94"/>
  <c r="E43" i="94"/>
  <c r="D43" i="94"/>
  <c r="C43" i="94"/>
  <c r="A43" i="94"/>
  <c r="E42" i="94"/>
  <c r="D42" i="94"/>
  <c r="C42" i="94"/>
  <c r="A42" i="94"/>
  <c r="E41" i="94"/>
  <c r="D41" i="94"/>
  <c r="C41" i="94"/>
  <c r="A41" i="94"/>
  <c r="E40" i="94"/>
  <c r="D40" i="94"/>
  <c r="C40" i="94"/>
  <c r="A40" i="94"/>
  <c r="E39" i="94"/>
  <c r="D39" i="94"/>
  <c r="C39" i="94"/>
  <c r="A39" i="94"/>
  <c r="E38" i="94"/>
  <c r="D38" i="94"/>
  <c r="C38" i="94"/>
  <c r="A38" i="94"/>
  <c r="E37" i="94"/>
  <c r="D37" i="94"/>
  <c r="C37" i="94"/>
  <c r="A37" i="94"/>
  <c r="E36" i="94"/>
  <c r="D36" i="94"/>
  <c r="C36" i="94"/>
  <c r="A36" i="94"/>
  <c r="E35" i="94"/>
  <c r="D35" i="94"/>
  <c r="C35" i="94"/>
  <c r="A35" i="94"/>
  <c r="E34" i="94"/>
  <c r="D34" i="94"/>
  <c r="C34" i="94"/>
  <c r="A34" i="94"/>
  <c r="E33" i="94"/>
  <c r="D33" i="94"/>
  <c r="C33" i="94"/>
  <c r="A33" i="94"/>
  <c r="E32" i="94"/>
  <c r="D32" i="94"/>
  <c r="C32" i="94"/>
  <c r="A32" i="94"/>
  <c r="E31" i="94"/>
  <c r="D31" i="94"/>
  <c r="C31" i="94"/>
  <c r="A31" i="94"/>
  <c r="E30" i="94"/>
  <c r="D30" i="94"/>
  <c r="C30" i="94"/>
  <c r="A30" i="94"/>
  <c r="E29" i="94"/>
  <c r="D29" i="94"/>
  <c r="C29" i="94"/>
  <c r="A29" i="94"/>
  <c r="E28" i="94"/>
  <c r="D28" i="94"/>
  <c r="C28" i="94"/>
  <c r="A28" i="94"/>
  <c r="E27" i="94"/>
  <c r="D27" i="94"/>
  <c r="C27" i="94"/>
  <c r="A27" i="94"/>
  <c r="E26" i="94"/>
  <c r="D26" i="94"/>
  <c r="C26" i="94"/>
  <c r="A26" i="94"/>
  <c r="E25" i="94"/>
  <c r="D25" i="94"/>
  <c r="C25" i="94"/>
  <c r="A25" i="94"/>
  <c r="E24" i="94"/>
  <c r="D24" i="94"/>
  <c r="C24" i="94"/>
  <c r="A24" i="94"/>
  <c r="E23" i="94"/>
  <c r="D23" i="94"/>
  <c r="C23" i="94"/>
  <c r="A23" i="94"/>
  <c r="E22" i="94"/>
  <c r="D22" i="94"/>
  <c r="C22" i="94"/>
  <c r="A22" i="94"/>
  <c r="E21" i="94"/>
  <c r="D21" i="94"/>
  <c r="C21" i="94"/>
  <c r="A21" i="94"/>
  <c r="E20" i="94"/>
  <c r="D20" i="94"/>
  <c r="C20" i="94"/>
  <c r="A20" i="94"/>
  <c r="E19" i="94"/>
  <c r="D19" i="94"/>
  <c r="C19" i="94"/>
  <c r="A19" i="94"/>
  <c r="E18" i="94"/>
  <c r="D18" i="94"/>
  <c r="C18" i="94"/>
  <c r="A18" i="94"/>
  <c r="E17" i="94"/>
  <c r="D17" i="94"/>
  <c r="C17" i="94"/>
  <c r="A17" i="94"/>
  <c r="E16" i="94"/>
  <c r="D16" i="94"/>
  <c r="C16" i="94"/>
  <c r="A16" i="94"/>
  <c r="E15" i="94"/>
  <c r="D15" i="94"/>
  <c r="C15" i="94"/>
  <c r="A15" i="94"/>
  <c r="E14" i="94"/>
  <c r="D14" i="94"/>
  <c r="C14" i="94"/>
  <c r="A14" i="94"/>
  <c r="E13" i="94"/>
  <c r="D13" i="94"/>
  <c r="C13" i="94"/>
  <c r="A13" i="94"/>
  <c r="E12" i="94"/>
  <c r="D12" i="94"/>
  <c r="C12" i="94"/>
  <c r="A12" i="94"/>
  <c r="E11" i="94"/>
  <c r="D11" i="94"/>
  <c r="C11" i="94"/>
  <c r="A11" i="94"/>
  <c r="E10" i="94"/>
  <c r="D10" i="94"/>
  <c r="C10" i="94"/>
  <c r="A10" i="94"/>
  <c r="E9" i="94"/>
  <c r="D9" i="94"/>
  <c r="C9" i="94"/>
  <c r="A9" i="94"/>
  <c r="E8" i="94"/>
  <c r="D8" i="94"/>
  <c r="C8" i="94"/>
  <c r="A8" i="94"/>
  <c r="E7" i="94"/>
  <c r="D7" i="94"/>
  <c r="C7" i="94"/>
  <c r="A7" i="94"/>
  <c r="E6" i="94"/>
  <c r="D6" i="94"/>
  <c r="C6" i="94"/>
  <c r="A6" i="94"/>
  <c r="E5" i="94"/>
  <c r="D5" i="94"/>
  <c r="C5" i="94"/>
  <c r="A5" i="94"/>
  <c r="E4" i="94"/>
  <c r="D4" i="94"/>
  <c r="C4" i="94"/>
  <c r="A4" i="94"/>
  <c r="E112" i="95"/>
  <c r="D112" i="95"/>
  <c r="C112" i="95"/>
  <c r="A112" i="95"/>
  <c r="E111" i="95"/>
  <c r="D111" i="95"/>
  <c r="C111" i="95"/>
  <c r="A111" i="95"/>
  <c r="E110" i="95"/>
  <c r="D110" i="95"/>
  <c r="C110" i="95"/>
  <c r="A110" i="95"/>
  <c r="E109" i="95"/>
  <c r="D109" i="95"/>
  <c r="C109" i="95"/>
  <c r="A109" i="95"/>
  <c r="E108" i="95"/>
  <c r="D108" i="95"/>
  <c r="C108" i="95"/>
  <c r="A108" i="95"/>
  <c r="E107" i="95"/>
  <c r="D107" i="95"/>
  <c r="C107" i="95"/>
  <c r="A107" i="95"/>
  <c r="E106" i="95"/>
  <c r="D106" i="95"/>
  <c r="C106" i="95"/>
  <c r="A106" i="95"/>
  <c r="E105" i="95"/>
  <c r="D105" i="95"/>
  <c r="C105" i="95"/>
  <c r="A105" i="95"/>
  <c r="E104" i="95"/>
  <c r="D104" i="95"/>
  <c r="C104" i="95"/>
  <c r="A104" i="95"/>
  <c r="E103" i="95"/>
  <c r="D103" i="95"/>
  <c r="C103" i="95"/>
  <c r="A103" i="95"/>
  <c r="E102" i="95"/>
  <c r="D102" i="95"/>
  <c r="C102" i="95"/>
  <c r="A102" i="95"/>
  <c r="E101" i="95"/>
  <c r="D101" i="95"/>
  <c r="C101" i="95"/>
  <c r="A101" i="95"/>
  <c r="E100" i="95"/>
  <c r="D100" i="95"/>
  <c r="C100" i="95"/>
  <c r="A100" i="95"/>
  <c r="E99" i="95"/>
  <c r="D99" i="95"/>
  <c r="C99" i="95"/>
  <c r="A99" i="95"/>
  <c r="E98" i="95"/>
  <c r="D98" i="95"/>
  <c r="C98" i="95"/>
  <c r="A98" i="95"/>
  <c r="E97" i="95"/>
  <c r="D97" i="95"/>
  <c r="C97" i="95"/>
  <c r="A97" i="95"/>
  <c r="E96" i="95"/>
  <c r="D96" i="95"/>
  <c r="C96" i="95"/>
  <c r="A96" i="95"/>
  <c r="E95" i="95"/>
  <c r="D95" i="95"/>
  <c r="C95" i="95"/>
  <c r="A95" i="95"/>
  <c r="E94" i="95"/>
  <c r="D94" i="95"/>
  <c r="C94" i="95"/>
  <c r="A94" i="95"/>
  <c r="E93" i="95"/>
  <c r="D93" i="95"/>
  <c r="C93" i="95"/>
  <c r="A93" i="95"/>
  <c r="E92" i="95"/>
  <c r="D92" i="95"/>
  <c r="C92" i="95"/>
  <c r="A92" i="95"/>
  <c r="E91" i="95"/>
  <c r="D91" i="95"/>
  <c r="C91" i="95"/>
  <c r="A91" i="95"/>
  <c r="E90" i="95"/>
  <c r="D90" i="95"/>
  <c r="C90" i="95"/>
  <c r="A90" i="95"/>
  <c r="E89" i="95"/>
  <c r="D89" i="95"/>
  <c r="C89" i="95"/>
  <c r="A89" i="95"/>
  <c r="E88" i="95"/>
  <c r="D88" i="95"/>
  <c r="C88" i="95"/>
  <c r="A88" i="95"/>
  <c r="E87" i="95"/>
  <c r="D87" i="95"/>
  <c r="C87" i="95"/>
  <c r="A87" i="95"/>
  <c r="E86" i="95"/>
  <c r="D86" i="95"/>
  <c r="C86" i="95"/>
  <c r="A86" i="95"/>
  <c r="E85" i="95"/>
  <c r="D85" i="95"/>
  <c r="C85" i="95"/>
  <c r="A85" i="95"/>
  <c r="E84" i="95"/>
  <c r="D84" i="95"/>
  <c r="C84" i="95"/>
  <c r="A84" i="95"/>
  <c r="E83" i="95"/>
  <c r="D83" i="95"/>
  <c r="C83" i="95"/>
  <c r="A83" i="95"/>
  <c r="E82" i="95"/>
  <c r="D82" i="95"/>
  <c r="C82" i="95"/>
  <c r="A82" i="95"/>
  <c r="E81" i="95"/>
  <c r="D81" i="95"/>
  <c r="C81" i="95"/>
  <c r="A81" i="95"/>
  <c r="E80" i="95"/>
  <c r="D80" i="95"/>
  <c r="C80" i="95"/>
  <c r="A80" i="95"/>
  <c r="E79" i="95"/>
  <c r="D79" i="95"/>
  <c r="C79" i="95"/>
  <c r="A79" i="95"/>
  <c r="E78" i="95"/>
  <c r="D78" i="95"/>
  <c r="C78" i="95"/>
  <c r="A78" i="95"/>
  <c r="E77" i="95"/>
  <c r="D77" i="95"/>
  <c r="C77" i="95"/>
  <c r="A77" i="95"/>
  <c r="E76" i="95"/>
  <c r="D76" i="95"/>
  <c r="C76" i="95"/>
  <c r="A76" i="95"/>
  <c r="E75" i="95"/>
  <c r="D75" i="95"/>
  <c r="C75" i="95"/>
  <c r="A75" i="95"/>
  <c r="E74" i="95"/>
  <c r="D74" i="95"/>
  <c r="C74" i="95"/>
  <c r="A74" i="95"/>
  <c r="E73" i="95"/>
  <c r="D73" i="95"/>
  <c r="C73" i="95"/>
  <c r="A73" i="95"/>
  <c r="E72" i="95"/>
  <c r="D72" i="95"/>
  <c r="C72" i="95"/>
  <c r="A72" i="95"/>
  <c r="E71" i="95"/>
  <c r="D71" i="95"/>
  <c r="C71" i="95"/>
  <c r="A71" i="95"/>
  <c r="E70" i="95"/>
  <c r="D70" i="95"/>
  <c r="C70" i="95"/>
  <c r="A70" i="95"/>
  <c r="E69" i="95"/>
  <c r="D69" i="95"/>
  <c r="C69" i="95"/>
  <c r="A69" i="95"/>
  <c r="E68" i="95"/>
  <c r="D68" i="95"/>
  <c r="C68" i="95"/>
  <c r="A68" i="95"/>
  <c r="E67" i="95"/>
  <c r="D67" i="95"/>
  <c r="C67" i="95"/>
  <c r="A67" i="95"/>
  <c r="E66" i="95"/>
  <c r="D66" i="95"/>
  <c r="C66" i="95"/>
  <c r="A66" i="95"/>
  <c r="E65" i="95"/>
  <c r="D65" i="95"/>
  <c r="C65" i="95"/>
  <c r="A65" i="95"/>
  <c r="E64" i="95"/>
  <c r="D64" i="95"/>
  <c r="C64" i="95"/>
  <c r="A64" i="95"/>
  <c r="E63" i="95"/>
  <c r="D63" i="95"/>
  <c r="C63" i="95"/>
  <c r="A63" i="95"/>
  <c r="E62" i="95"/>
  <c r="D62" i="95"/>
  <c r="C62" i="95"/>
  <c r="A62" i="95"/>
  <c r="E61" i="95"/>
  <c r="D61" i="95"/>
  <c r="C61" i="95"/>
  <c r="A61" i="95"/>
  <c r="E60" i="95"/>
  <c r="D60" i="95"/>
  <c r="C60" i="95"/>
  <c r="A60" i="95"/>
  <c r="E59" i="95"/>
  <c r="D59" i="95"/>
  <c r="C59" i="95"/>
  <c r="A59" i="95"/>
  <c r="E58" i="95"/>
  <c r="D58" i="95"/>
  <c r="C58" i="95"/>
  <c r="A58" i="95"/>
  <c r="E57" i="95"/>
  <c r="D57" i="95"/>
  <c r="C57" i="95"/>
  <c r="A57" i="95"/>
  <c r="E56" i="95"/>
  <c r="D56" i="95"/>
  <c r="C56" i="95"/>
  <c r="A56" i="95"/>
  <c r="E55" i="95"/>
  <c r="D55" i="95"/>
  <c r="C55" i="95"/>
  <c r="A55" i="95"/>
  <c r="E54" i="95"/>
  <c r="D54" i="95"/>
  <c r="C54" i="95"/>
  <c r="A54" i="95"/>
  <c r="E53" i="95"/>
  <c r="D53" i="95"/>
  <c r="C53" i="95"/>
  <c r="A53" i="95"/>
  <c r="E52" i="95"/>
  <c r="D52" i="95"/>
  <c r="C52" i="95"/>
  <c r="A52" i="95"/>
  <c r="E51" i="95"/>
  <c r="D51" i="95"/>
  <c r="C51" i="95"/>
  <c r="A51" i="95"/>
  <c r="E50" i="95"/>
  <c r="D50" i="95"/>
  <c r="C50" i="95"/>
  <c r="A50" i="95"/>
  <c r="E49" i="95"/>
  <c r="D49" i="95"/>
  <c r="C49" i="95"/>
  <c r="A49" i="95"/>
  <c r="E48" i="95"/>
  <c r="D48" i="95"/>
  <c r="C48" i="95"/>
  <c r="A48" i="95"/>
  <c r="E47" i="95"/>
  <c r="D47" i="95"/>
  <c r="C47" i="95"/>
  <c r="A47" i="95"/>
  <c r="E46" i="95"/>
  <c r="D46" i="95"/>
  <c r="C46" i="95"/>
  <c r="A46" i="95"/>
  <c r="E45" i="95"/>
  <c r="D45" i="95"/>
  <c r="C45" i="95"/>
  <c r="A45" i="95"/>
  <c r="E44" i="95"/>
  <c r="D44" i="95"/>
  <c r="C44" i="95"/>
  <c r="A44" i="95"/>
  <c r="E43" i="95"/>
  <c r="D43" i="95"/>
  <c r="C43" i="95"/>
  <c r="A43" i="95"/>
  <c r="E42" i="95"/>
  <c r="D42" i="95"/>
  <c r="C42" i="95"/>
  <c r="A42" i="95"/>
  <c r="E41" i="95"/>
  <c r="D41" i="95"/>
  <c r="C41" i="95"/>
  <c r="A41" i="95"/>
  <c r="E40" i="95"/>
  <c r="D40" i="95"/>
  <c r="C40" i="95"/>
  <c r="A40" i="95"/>
  <c r="E39" i="95"/>
  <c r="D39" i="95"/>
  <c r="C39" i="95"/>
  <c r="A39" i="95"/>
  <c r="E38" i="95"/>
  <c r="D38" i="95"/>
  <c r="C38" i="95"/>
  <c r="A38" i="95"/>
  <c r="E37" i="95"/>
  <c r="D37" i="95"/>
  <c r="C37" i="95"/>
  <c r="A37" i="95"/>
  <c r="E36" i="95"/>
  <c r="D36" i="95"/>
  <c r="C36" i="95"/>
  <c r="A36" i="95"/>
  <c r="E35" i="95"/>
  <c r="D35" i="95"/>
  <c r="C35" i="95"/>
  <c r="A35" i="95"/>
  <c r="E34" i="95"/>
  <c r="D34" i="95"/>
  <c r="C34" i="95"/>
  <c r="A34" i="95"/>
  <c r="E33" i="95"/>
  <c r="D33" i="95"/>
  <c r="C33" i="95"/>
  <c r="A33" i="95"/>
  <c r="E32" i="95"/>
  <c r="D32" i="95"/>
  <c r="C32" i="95"/>
  <c r="A32" i="95"/>
  <c r="E31" i="95"/>
  <c r="D31" i="95"/>
  <c r="C31" i="95"/>
  <c r="A31" i="95"/>
  <c r="E30" i="95"/>
  <c r="D30" i="95"/>
  <c r="C30" i="95"/>
  <c r="A30" i="95"/>
  <c r="E29" i="95"/>
  <c r="D29" i="95"/>
  <c r="C29" i="95"/>
  <c r="A29" i="95"/>
  <c r="E28" i="95"/>
  <c r="D28" i="95"/>
  <c r="C28" i="95"/>
  <c r="A28" i="95"/>
  <c r="E27" i="95"/>
  <c r="D27" i="95"/>
  <c r="C27" i="95"/>
  <c r="A27" i="95"/>
  <c r="E26" i="95"/>
  <c r="D26" i="95"/>
  <c r="C26" i="95"/>
  <c r="A26" i="95"/>
  <c r="E25" i="95"/>
  <c r="D25" i="95"/>
  <c r="C25" i="95"/>
  <c r="A25" i="95"/>
  <c r="E24" i="95"/>
  <c r="D24" i="95"/>
  <c r="C24" i="95"/>
  <c r="A24" i="95"/>
  <c r="E23" i="95"/>
  <c r="D23" i="95"/>
  <c r="C23" i="95"/>
  <c r="A23" i="95"/>
  <c r="E22" i="95"/>
  <c r="D22" i="95"/>
  <c r="C22" i="95"/>
  <c r="A22" i="95"/>
  <c r="E21" i="95"/>
  <c r="D21" i="95"/>
  <c r="C21" i="95"/>
  <c r="A21" i="95"/>
  <c r="E20" i="95"/>
  <c r="D20" i="95"/>
  <c r="C20" i="95"/>
  <c r="A20" i="95"/>
  <c r="E19" i="95"/>
  <c r="D19" i="95"/>
  <c r="C19" i="95"/>
  <c r="A19" i="95"/>
  <c r="E18" i="95"/>
  <c r="D18" i="95"/>
  <c r="C18" i="95"/>
  <c r="A18" i="95"/>
  <c r="E17" i="95"/>
  <c r="D17" i="95"/>
  <c r="C17" i="95"/>
  <c r="A17" i="95"/>
  <c r="E16" i="95"/>
  <c r="D16" i="95"/>
  <c r="C16" i="95"/>
  <c r="A16" i="95"/>
  <c r="E15" i="95"/>
  <c r="D15" i="95"/>
  <c r="C15" i="95"/>
  <c r="A15" i="95"/>
  <c r="E14" i="95"/>
  <c r="D14" i="95"/>
  <c r="C14" i="95"/>
  <c r="A14" i="95"/>
  <c r="E13" i="95"/>
  <c r="D13" i="95"/>
  <c r="C13" i="95"/>
  <c r="A13" i="95"/>
  <c r="E12" i="95"/>
  <c r="D12" i="95"/>
  <c r="C12" i="95"/>
  <c r="A12" i="95"/>
  <c r="E11" i="95"/>
  <c r="D11" i="95"/>
  <c r="C11" i="95"/>
  <c r="A11" i="95"/>
  <c r="E10" i="95"/>
  <c r="D10" i="95"/>
  <c r="C10" i="95"/>
  <c r="A10" i="95"/>
  <c r="E9" i="95"/>
  <c r="D9" i="95"/>
  <c r="C9" i="95"/>
  <c r="A9" i="95"/>
  <c r="E8" i="95"/>
  <c r="D8" i="95"/>
  <c r="C8" i="95"/>
  <c r="A8" i="95"/>
  <c r="E7" i="95"/>
  <c r="D7" i="95"/>
  <c r="C7" i="95"/>
  <c r="A7" i="95"/>
  <c r="E6" i="95"/>
  <c r="D6" i="95"/>
  <c r="C6" i="95"/>
  <c r="A6" i="95"/>
  <c r="E5" i="95"/>
  <c r="D5" i="95"/>
  <c r="C5" i="95"/>
  <c r="A5" i="95"/>
  <c r="E4" i="95"/>
  <c r="D4" i="95"/>
  <c r="C4" i="95"/>
  <c r="A4" i="95"/>
  <c r="E112" i="96"/>
  <c r="D112" i="96"/>
  <c r="C112" i="96"/>
  <c r="A112" i="96"/>
  <c r="E111" i="96"/>
  <c r="D111" i="96"/>
  <c r="C111" i="96"/>
  <c r="A111" i="96"/>
  <c r="E110" i="96"/>
  <c r="D110" i="96"/>
  <c r="C110" i="96"/>
  <c r="A110" i="96"/>
  <c r="E109" i="96"/>
  <c r="D109" i="96"/>
  <c r="C109" i="96"/>
  <c r="A109" i="96"/>
  <c r="E108" i="96"/>
  <c r="D108" i="96"/>
  <c r="C108" i="96"/>
  <c r="A108" i="96"/>
  <c r="E107" i="96"/>
  <c r="D107" i="96"/>
  <c r="C107" i="96"/>
  <c r="A107" i="96"/>
  <c r="E106" i="96"/>
  <c r="D106" i="96"/>
  <c r="C106" i="96"/>
  <c r="A106" i="96"/>
  <c r="E105" i="96"/>
  <c r="D105" i="96"/>
  <c r="C105" i="96"/>
  <c r="A105" i="96"/>
  <c r="E104" i="96"/>
  <c r="D104" i="96"/>
  <c r="C104" i="96"/>
  <c r="A104" i="96"/>
  <c r="E103" i="96"/>
  <c r="D103" i="96"/>
  <c r="C103" i="96"/>
  <c r="A103" i="96"/>
  <c r="E102" i="96"/>
  <c r="D102" i="96"/>
  <c r="C102" i="96"/>
  <c r="A102" i="96"/>
  <c r="E101" i="96"/>
  <c r="D101" i="96"/>
  <c r="C101" i="96"/>
  <c r="A101" i="96"/>
  <c r="E100" i="96"/>
  <c r="D100" i="96"/>
  <c r="C100" i="96"/>
  <c r="A100" i="96"/>
  <c r="E99" i="96"/>
  <c r="D99" i="96"/>
  <c r="C99" i="96"/>
  <c r="A99" i="96"/>
  <c r="E98" i="96"/>
  <c r="D98" i="96"/>
  <c r="C98" i="96"/>
  <c r="A98" i="96"/>
  <c r="E97" i="96"/>
  <c r="D97" i="96"/>
  <c r="C97" i="96"/>
  <c r="A97" i="96"/>
  <c r="E96" i="96"/>
  <c r="D96" i="96"/>
  <c r="C96" i="96"/>
  <c r="A96" i="96"/>
  <c r="E95" i="96"/>
  <c r="D95" i="96"/>
  <c r="C95" i="96"/>
  <c r="A95" i="96"/>
  <c r="E94" i="96"/>
  <c r="D94" i="96"/>
  <c r="C94" i="96"/>
  <c r="A94" i="96"/>
  <c r="E93" i="96"/>
  <c r="D93" i="96"/>
  <c r="C93" i="96"/>
  <c r="A93" i="96"/>
  <c r="E92" i="96"/>
  <c r="D92" i="96"/>
  <c r="C92" i="96"/>
  <c r="A92" i="96"/>
  <c r="E91" i="96"/>
  <c r="D91" i="96"/>
  <c r="C91" i="96"/>
  <c r="A91" i="96"/>
  <c r="E90" i="96"/>
  <c r="D90" i="96"/>
  <c r="C90" i="96"/>
  <c r="A90" i="96"/>
  <c r="E89" i="96"/>
  <c r="D89" i="96"/>
  <c r="C89" i="96"/>
  <c r="A89" i="96"/>
  <c r="E88" i="96"/>
  <c r="D88" i="96"/>
  <c r="C88" i="96"/>
  <c r="A88" i="96"/>
  <c r="E87" i="96"/>
  <c r="D87" i="96"/>
  <c r="C87" i="96"/>
  <c r="A87" i="96"/>
  <c r="E86" i="96"/>
  <c r="D86" i="96"/>
  <c r="C86" i="96"/>
  <c r="A86" i="96"/>
  <c r="E85" i="96"/>
  <c r="D85" i="96"/>
  <c r="C85" i="96"/>
  <c r="A85" i="96"/>
  <c r="E84" i="96"/>
  <c r="D84" i="96"/>
  <c r="C84" i="96"/>
  <c r="A84" i="96"/>
  <c r="E83" i="96"/>
  <c r="D83" i="96"/>
  <c r="C83" i="96"/>
  <c r="A83" i="96"/>
  <c r="E82" i="96"/>
  <c r="D82" i="96"/>
  <c r="C82" i="96"/>
  <c r="A82" i="96"/>
  <c r="E81" i="96"/>
  <c r="D81" i="96"/>
  <c r="C81" i="96"/>
  <c r="A81" i="96"/>
  <c r="E80" i="96"/>
  <c r="D80" i="96"/>
  <c r="C80" i="96"/>
  <c r="A80" i="96"/>
  <c r="E79" i="96"/>
  <c r="D79" i="96"/>
  <c r="C79" i="96"/>
  <c r="A79" i="96"/>
  <c r="E78" i="96"/>
  <c r="D78" i="96"/>
  <c r="C78" i="96"/>
  <c r="A78" i="96"/>
  <c r="E77" i="96"/>
  <c r="D77" i="96"/>
  <c r="C77" i="96"/>
  <c r="A77" i="96"/>
  <c r="E76" i="96"/>
  <c r="D76" i="96"/>
  <c r="C76" i="96"/>
  <c r="A76" i="96"/>
  <c r="E75" i="96"/>
  <c r="D75" i="96"/>
  <c r="C75" i="96"/>
  <c r="A75" i="96"/>
  <c r="E74" i="96"/>
  <c r="D74" i="96"/>
  <c r="C74" i="96"/>
  <c r="A74" i="96"/>
  <c r="E73" i="96"/>
  <c r="D73" i="96"/>
  <c r="C73" i="96"/>
  <c r="A73" i="96"/>
  <c r="E72" i="96"/>
  <c r="D72" i="96"/>
  <c r="C72" i="96"/>
  <c r="A72" i="96"/>
  <c r="E71" i="96"/>
  <c r="D71" i="96"/>
  <c r="C71" i="96"/>
  <c r="A71" i="96"/>
  <c r="E70" i="96"/>
  <c r="D70" i="96"/>
  <c r="C70" i="96"/>
  <c r="A70" i="96"/>
  <c r="E69" i="96"/>
  <c r="D69" i="96"/>
  <c r="C69" i="96"/>
  <c r="A69" i="96"/>
  <c r="E68" i="96"/>
  <c r="D68" i="96"/>
  <c r="C68" i="96"/>
  <c r="A68" i="96"/>
  <c r="E67" i="96"/>
  <c r="D67" i="96"/>
  <c r="C67" i="96"/>
  <c r="A67" i="96"/>
  <c r="E66" i="96"/>
  <c r="D66" i="96"/>
  <c r="C66" i="96"/>
  <c r="A66" i="96"/>
  <c r="E65" i="96"/>
  <c r="D65" i="96"/>
  <c r="C65" i="96"/>
  <c r="A65" i="96"/>
  <c r="E64" i="96"/>
  <c r="D64" i="96"/>
  <c r="C64" i="96"/>
  <c r="A64" i="96"/>
  <c r="E63" i="96"/>
  <c r="D63" i="96"/>
  <c r="C63" i="96"/>
  <c r="A63" i="96"/>
  <c r="E62" i="96"/>
  <c r="D62" i="96"/>
  <c r="C62" i="96"/>
  <c r="A62" i="96"/>
  <c r="E61" i="96"/>
  <c r="D61" i="96"/>
  <c r="C61" i="96"/>
  <c r="A61" i="96"/>
  <c r="E60" i="96"/>
  <c r="D60" i="96"/>
  <c r="C60" i="96"/>
  <c r="A60" i="96"/>
  <c r="E59" i="96"/>
  <c r="D59" i="96"/>
  <c r="C59" i="96"/>
  <c r="A59" i="96"/>
  <c r="E58" i="96"/>
  <c r="D58" i="96"/>
  <c r="C58" i="96"/>
  <c r="A58" i="96"/>
  <c r="E57" i="96"/>
  <c r="D57" i="96"/>
  <c r="C57" i="96"/>
  <c r="A57" i="96"/>
  <c r="E56" i="96"/>
  <c r="D56" i="96"/>
  <c r="C56" i="96"/>
  <c r="A56" i="96"/>
  <c r="E55" i="96"/>
  <c r="D55" i="96"/>
  <c r="C55" i="96"/>
  <c r="A55" i="96"/>
  <c r="E54" i="96"/>
  <c r="D54" i="96"/>
  <c r="C54" i="96"/>
  <c r="A54" i="96"/>
  <c r="E53" i="96"/>
  <c r="D53" i="96"/>
  <c r="C53" i="96"/>
  <c r="A53" i="96"/>
  <c r="E52" i="96"/>
  <c r="D52" i="96"/>
  <c r="C52" i="96"/>
  <c r="A52" i="96"/>
  <c r="E51" i="96"/>
  <c r="D51" i="96"/>
  <c r="C51" i="96"/>
  <c r="A51" i="96"/>
  <c r="E50" i="96"/>
  <c r="D50" i="96"/>
  <c r="C50" i="96"/>
  <c r="A50" i="96"/>
  <c r="E49" i="96"/>
  <c r="D49" i="96"/>
  <c r="C49" i="96"/>
  <c r="A49" i="96"/>
  <c r="E48" i="96"/>
  <c r="D48" i="96"/>
  <c r="C48" i="96"/>
  <c r="A48" i="96"/>
  <c r="E47" i="96"/>
  <c r="D47" i="96"/>
  <c r="C47" i="96"/>
  <c r="A47" i="96"/>
  <c r="E46" i="96"/>
  <c r="D46" i="96"/>
  <c r="C46" i="96"/>
  <c r="A46" i="96"/>
  <c r="E45" i="96"/>
  <c r="D45" i="96"/>
  <c r="C45" i="96"/>
  <c r="A45" i="96"/>
  <c r="E44" i="96"/>
  <c r="D44" i="96"/>
  <c r="C44" i="96"/>
  <c r="A44" i="96"/>
  <c r="E43" i="96"/>
  <c r="D43" i="96"/>
  <c r="C43" i="96"/>
  <c r="A43" i="96"/>
  <c r="E42" i="96"/>
  <c r="D42" i="96"/>
  <c r="C42" i="96"/>
  <c r="A42" i="96"/>
  <c r="E41" i="96"/>
  <c r="D41" i="96"/>
  <c r="C41" i="96"/>
  <c r="A41" i="96"/>
  <c r="E40" i="96"/>
  <c r="D40" i="96"/>
  <c r="C40" i="96"/>
  <c r="A40" i="96"/>
  <c r="E39" i="96"/>
  <c r="D39" i="96"/>
  <c r="C39" i="96"/>
  <c r="A39" i="96"/>
  <c r="E38" i="96"/>
  <c r="D38" i="96"/>
  <c r="C38" i="96"/>
  <c r="A38" i="96"/>
  <c r="E37" i="96"/>
  <c r="D37" i="96"/>
  <c r="C37" i="96"/>
  <c r="A37" i="96"/>
  <c r="E36" i="96"/>
  <c r="D36" i="96"/>
  <c r="C36" i="96"/>
  <c r="A36" i="96"/>
  <c r="E35" i="96"/>
  <c r="D35" i="96"/>
  <c r="C35" i="96"/>
  <c r="A35" i="96"/>
  <c r="E34" i="96"/>
  <c r="D34" i="96"/>
  <c r="C34" i="96"/>
  <c r="A34" i="96"/>
  <c r="E33" i="96"/>
  <c r="D33" i="96"/>
  <c r="C33" i="96"/>
  <c r="A33" i="96"/>
  <c r="E32" i="96"/>
  <c r="D32" i="96"/>
  <c r="C32" i="96"/>
  <c r="A32" i="96"/>
  <c r="E31" i="96"/>
  <c r="D31" i="96"/>
  <c r="C31" i="96"/>
  <c r="A31" i="96"/>
  <c r="E30" i="96"/>
  <c r="D30" i="96"/>
  <c r="C30" i="96"/>
  <c r="A30" i="96"/>
  <c r="E29" i="96"/>
  <c r="D29" i="96"/>
  <c r="C29" i="96"/>
  <c r="A29" i="96"/>
  <c r="E28" i="96"/>
  <c r="D28" i="96"/>
  <c r="C28" i="96"/>
  <c r="A28" i="96"/>
  <c r="E27" i="96"/>
  <c r="D27" i="96"/>
  <c r="C27" i="96"/>
  <c r="A27" i="96"/>
  <c r="E26" i="96"/>
  <c r="D26" i="96"/>
  <c r="C26" i="96"/>
  <c r="A26" i="96"/>
  <c r="E25" i="96"/>
  <c r="D25" i="96"/>
  <c r="C25" i="96"/>
  <c r="A25" i="96"/>
  <c r="E24" i="96"/>
  <c r="D24" i="96"/>
  <c r="C24" i="96"/>
  <c r="A24" i="96"/>
  <c r="E23" i="96"/>
  <c r="D23" i="96"/>
  <c r="C23" i="96"/>
  <c r="A23" i="96"/>
  <c r="E22" i="96"/>
  <c r="D22" i="96"/>
  <c r="C22" i="96"/>
  <c r="A22" i="96"/>
  <c r="E21" i="96"/>
  <c r="D21" i="96"/>
  <c r="C21" i="96"/>
  <c r="A21" i="96"/>
  <c r="E20" i="96"/>
  <c r="D20" i="96"/>
  <c r="C20" i="96"/>
  <c r="A20" i="96"/>
  <c r="E19" i="96"/>
  <c r="D19" i="96"/>
  <c r="C19" i="96"/>
  <c r="A19" i="96"/>
  <c r="E18" i="96"/>
  <c r="D18" i="96"/>
  <c r="C18" i="96"/>
  <c r="A18" i="96"/>
  <c r="E17" i="96"/>
  <c r="D17" i="96"/>
  <c r="C17" i="96"/>
  <c r="A17" i="96"/>
  <c r="E16" i="96"/>
  <c r="D16" i="96"/>
  <c r="C16" i="96"/>
  <c r="A16" i="96"/>
  <c r="E15" i="96"/>
  <c r="D15" i="96"/>
  <c r="C15" i="96"/>
  <c r="A15" i="96"/>
  <c r="E14" i="96"/>
  <c r="D14" i="96"/>
  <c r="C14" i="96"/>
  <c r="A14" i="96"/>
  <c r="E13" i="96"/>
  <c r="D13" i="96"/>
  <c r="C13" i="96"/>
  <c r="A13" i="96"/>
  <c r="E12" i="96"/>
  <c r="D12" i="96"/>
  <c r="C12" i="96"/>
  <c r="A12" i="96"/>
  <c r="E11" i="96"/>
  <c r="D11" i="96"/>
  <c r="C11" i="96"/>
  <c r="A11" i="96"/>
  <c r="E10" i="96"/>
  <c r="D10" i="96"/>
  <c r="C10" i="96"/>
  <c r="A10" i="96"/>
  <c r="E9" i="96"/>
  <c r="D9" i="96"/>
  <c r="C9" i="96"/>
  <c r="A9" i="96"/>
  <c r="E8" i="96"/>
  <c r="D8" i="96"/>
  <c r="C8" i="96"/>
  <c r="A8" i="96"/>
  <c r="E7" i="96"/>
  <c r="D7" i="96"/>
  <c r="C7" i="96"/>
  <c r="A7" i="96"/>
  <c r="E6" i="96"/>
  <c r="D6" i="96"/>
  <c r="C6" i="96"/>
  <c r="A6" i="96"/>
  <c r="E5" i="96"/>
  <c r="D5" i="96"/>
  <c r="C5" i="96"/>
  <c r="A5" i="96"/>
  <c r="E4" i="96"/>
  <c r="D4" i="96"/>
  <c r="C4" i="96"/>
  <c r="A4" i="96"/>
  <c r="E112" i="97"/>
  <c r="D112" i="97"/>
  <c r="C112" i="97"/>
  <c r="A112" i="97"/>
  <c r="E111" i="97"/>
  <c r="D111" i="97"/>
  <c r="C111" i="97"/>
  <c r="A111" i="97"/>
  <c r="E110" i="97"/>
  <c r="D110" i="97"/>
  <c r="C110" i="97"/>
  <c r="A110" i="97"/>
  <c r="E109" i="97"/>
  <c r="D109" i="97"/>
  <c r="C109" i="97"/>
  <c r="A109" i="97"/>
  <c r="E108" i="97"/>
  <c r="D108" i="97"/>
  <c r="C108" i="97"/>
  <c r="A108" i="97"/>
  <c r="E107" i="97"/>
  <c r="D107" i="97"/>
  <c r="C107" i="97"/>
  <c r="A107" i="97"/>
  <c r="E106" i="97"/>
  <c r="D106" i="97"/>
  <c r="C106" i="97"/>
  <c r="A106" i="97"/>
  <c r="E105" i="97"/>
  <c r="D105" i="97"/>
  <c r="C105" i="97"/>
  <c r="A105" i="97"/>
  <c r="E104" i="97"/>
  <c r="D104" i="97"/>
  <c r="C104" i="97"/>
  <c r="A104" i="97"/>
  <c r="E103" i="97"/>
  <c r="D103" i="97"/>
  <c r="C103" i="97"/>
  <c r="A103" i="97"/>
  <c r="E102" i="97"/>
  <c r="D102" i="97"/>
  <c r="C102" i="97"/>
  <c r="A102" i="97"/>
  <c r="E101" i="97"/>
  <c r="D101" i="97"/>
  <c r="C101" i="97"/>
  <c r="A101" i="97"/>
  <c r="E100" i="97"/>
  <c r="D100" i="97"/>
  <c r="C100" i="97"/>
  <c r="A100" i="97"/>
  <c r="E99" i="97"/>
  <c r="D99" i="97"/>
  <c r="C99" i="97"/>
  <c r="A99" i="97"/>
  <c r="E98" i="97"/>
  <c r="D98" i="97"/>
  <c r="C98" i="97"/>
  <c r="A98" i="97"/>
  <c r="E97" i="97"/>
  <c r="D97" i="97"/>
  <c r="C97" i="97"/>
  <c r="A97" i="97"/>
  <c r="E96" i="97"/>
  <c r="D96" i="97"/>
  <c r="C96" i="97"/>
  <c r="A96" i="97"/>
  <c r="E95" i="97"/>
  <c r="D95" i="97"/>
  <c r="C95" i="97"/>
  <c r="A95" i="97"/>
  <c r="E94" i="97"/>
  <c r="D94" i="97"/>
  <c r="C94" i="97"/>
  <c r="A94" i="97"/>
  <c r="E93" i="97"/>
  <c r="D93" i="97"/>
  <c r="C93" i="97"/>
  <c r="A93" i="97"/>
  <c r="E92" i="97"/>
  <c r="D92" i="97"/>
  <c r="C92" i="97"/>
  <c r="A92" i="97"/>
  <c r="E91" i="97"/>
  <c r="D91" i="97"/>
  <c r="C91" i="97"/>
  <c r="A91" i="97"/>
  <c r="E90" i="97"/>
  <c r="D90" i="97"/>
  <c r="C90" i="97"/>
  <c r="A90" i="97"/>
  <c r="E89" i="97"/>
  <c r="D89" i="97"/>
  <c r="C89" i="97"/>
  <c r="A89" i="97"/>
  <c r="E88" i="97"/>
  <c r="D88" i="97"/>
  <c r="C88" i="97"/>
  <c r="A88" i="97"/>
  <c r="E87" i="97"/>
  <c r="D87" i="97"/>
  <c r="C87" i="97"/>
  <c r="A87" i="97"/>
  <c r="E86" i="97"/>
  <c r="D86" i="97"/>
  <c r="C86" i="97"/>
  <c r="A86" i="97"/>
  <c r="E85" i="97"/>
  <c r="D85" i="97"/>
  <c r="C85" i="97"/>
  <c r="A85" i="97"/>
  <c r="E84" i="97"/>
  <c r="D84" i="97"/>
  <c r="C84" i="97"/>
  <c r="A84" i="97"/>
  <c r="E83" i="97"/>
  <c r="D83" i="97"/>
  <c r="C83" i="97"/>
  <c r="A83" i="97"/>
  <c r="E82" i="97"/>
  <c r="D82" i="97"/>
  <c r="C82" i="97"/>
  <c r="A82" i="97"/>
  <c r="E81" i="97"/>
  <c r="D81" i="97"/>
  <c r="C81" i="97"/>
  <c r="A81" i="97"/>
  <c r="E80" i="97"/>
  <c r="D80" i="97"/>
  <c r="C80" i="97"/>
  <c r="A80" i="97"/>
  <c r="E79" i="97"/>
  <c r="D79" i="97"/>
  <c r="C79" i="97"/>
  <c r="A79" i="97"/>
  <c r="E78" i="97"/>
  <c r="D78" i="97"/>
  <c r="C78" i="97"/>
  <c r="A78" i="97"/>
  <c r="E77" i="97"/>
  <c r="D77" i="97"/>
  <c r="C77" i="97"/>
  <c r="A77" i="97"/>
  <c r="E76" i="97"/>
  <c r="D76" i="97"/>
  <c r="C76" i="97"/>
  <c r="A76" i="97"/>
  <c r="E75" i="97"/>
  <c r="D75" i="97"/>
  <c r="C75" i="97"/>
  <c r="A75" i="97"/>
  <c r="E74" i="97"/>
  <c r="D74" i="97"/>
  <c r="C74" i="97"/>
  <c r="A74" i="97"/>
  <c r="E73" i="97"/>
  <c r="D73" i="97"/>
  <c r="C73" i="97"/>
  <c r="A73" i="97"/>
  <c r="E72" i="97"/>
  <c r="D72" i="97"/>
  <c r="C72" i="97"/>
  <c r="A72" i="97"/>
  <c r="E71" i="97"/>
  <c r="D71" i="97"/>
  <c r="C71" i="97"/>
  <c r="A71" i="97"/>
  <c r="E70" i="97"/>
  <c r="D70" i="97"/>
  <c r="C70" i="97"/>
  <c r="A70" i="97"/>
  <c r="E69" i="97"/>
  <c r="D69" i="97"/>
  <c r="C69" i="97"/>
  <c r="A69" i="97"/>
  <c r="E68" i="97"/>
  <c r="D68" i="97"/>
  <c r="C68" i="97"/>
  <c r="A68" i="97"/>
  <c r="E67" i="97"/>
  <c r="D67" i="97"/>
  <c r="C67" i="97"/>
  <c r="A67" i="97"/>
  <c r="E66" i="97"/>
  <c r="D66" i="97"/>
  <c r="C66" i="97"/>
  <c r="A66" i="97"/>
  <c r="E65" i="97"/>
  <c r="D65" i="97"/>
  <c r="C65" i="97"/>
  <c r="A65" i="97"/>
  <c r="E64" i="97"/>
  <c r="D64" i="97"/>
  <c r="C64" i="97"/>
  <c r="A64" i="97"/>
  <c r="E63" i="97"/>
  <c r="D63" i="97"/>
  <c r="C63" i="97"/>
  <c r="A63" i="97"/>
  <c r="E62" i="97"/>
  <c r="D62" i="97"/>
  <c r="C62" i="97"/>
  <c r="A62" i="97"/>
  <c r="E61" i="97"/>
  <c r="D61" i="97"/>
  <c r="C61" i="97"/>
  <c r="A61" i="97"/>
  <c r="E60" i="97"/>
  <c r="D60" i="97"/>
  <c r="C60" i="97"/>
  <c r="A60" i="97"/>
  <c r="E59" i="97"/>
  <c r="D59" i="97"/>
  <c r="C59" i="97"/>
  <c r="A59" i="97"/>
  <c r="E58" i="97"/>
  <c r="D58" i="97"/>
  <c r="C58" i="97"/>
  <c r="A58" i="97"/>
  <c r="E57" i="97"/>
  <c r="D57" i="97"/>
  <c r="C57" i="97"/>
  <c r="A57" i="97"/>
  <c r="E56" i="97"/>
  <c r="D56" i="97"/>
  <c r="C56" i="97"/>
  <c r="A56" i="97"/>
  <c r="E55" i="97"/>
  <c r="D55" i="97"/>
  <c r="C55" i="97"/>
  <c r="A55" i="97"/>
  <c r="E54" i="97"/>
  <c r="D54" i="97"/>
  <c r="C54" i="97"/>
  <c r="A54" i="97"/>
  <c r="E53" i="97"/>
  <c r="D53" i="97"/>
  <c r="C53" i="97"/>
  <c r="A53" i="97"/>
  <c r="E52" i="97"/>
  <c r="D52" i="97"/>
  <c r="C52" i="97"/>
  <c r="A52" i="97"/>
  <c r="E51" i="97"/>
  <c r="D51" i="97"/>
  <c r="C51" i="97"/>
  <c r="A51" i="97"/>
  <c r="E50" i="97"/>
  <c r="D50" i="97"/>
  <c r="C50" i="97"/>
  <c r="A50" i="97"/>
  <c r="E49" i="97"/>
  <c r="D49" i="97"/>
  <c r="C49" i="97"/>
  <c r="A49" i="97"/>
  <c r="E48" i="97"/>
  <c r="D48" i="97"/>
  <c r="C48" i="97"/>
  <c r="A48" i="97"/>
  <c r="E47" i="97"/>
  <c r="D47" i="97"/>
  <c r="C47" i="97"/>
  <c r="A47" i="97"/>
  <c r="E46" i="97"/>
  <c r="D46" i="97"/>
  <c r="C46" i="97"/>
  <c r="A46" i="97"/>
  <c r="E45" i="97"/>
  <c r="D45" i="97"/>
  <c r="C45" i="97"/>
  <c r="A45" i="97"/>
  <c r="E44" i="97"/>
  <c r="D44" i="97"/>
  <c r="C44" i="97"/>
  <c r="A44" i="97"/>
  <c r="E43" i="97"/>
  <c r="D43" i="97"/>
  <c r="C43" i="97"/>
  <c r="A43" i="97"/>
  <c r="E42" i="97"/>
  <c r="D42" i="97"/>
  <c r="C42" i="97"/>
  <c r="A42" i="97"/>
  <c r="E41" i="97"/>
  <c r="D41" i="97"/>
  <c r="C41" i="97"/>
  <c r="A41" i="97"/>
  <c r="E40" i="97"/>
  <c r="D40" i="97"/>
  <c r="C40" i="97"/>
  <c r="A40" i="97"/>
  <c r="E39" i="97"/>
  <c r="D39" i="97"/>
  <c r="C39" i="97"/>
  <c r="A39" i="97"/>
  <c r="E38" i="97"/>
  <c r="D38" i="97"/>
  <c r="C38" i="97"/>
  <c r="A38" i="97"/>
  <c r="E37" i="97"/>
  <c r="D37" i="97"/>
  <c r="C37" i="97"/>
  <c r="A37" i="97"/>
  <c r="E36" i="97"/>
  <c r="D36" i="97"/>
  <c r="C36" i="97"/>
  <c r="A36" i="97"/>
  <c r="E35" i="97"/>
  <c r="D35" i="97"/>
  <c r="C35" i="97"/>
  <c r="A35" i="97"/>
  <c r="E34" i="97"/>
  <c r="D34" i="97"/>
  <c r="C34" i="97"/>
  <c r="A34" i="97"/>
  <c r="E33" i="97"/>
  <c r="D33" i="97"/>
  <c r="C33" i="97"/>
  <c r="A33" i="97"/>
  <c r="E32" i="97"/>
  <c r="D32" i="97"/>
  <c r="C32" i="97"/>
  <c r="A32" i="97"/>
  <c r="E31" i="97"/>
  <c r="D31" i="97"/>
  <c r="C31" i="97"/>
  <c r="A31" i="97"/>
  <c r="E30" i="97"/>
  <c r="D30" i="97"/>
  <c r="C30" i="97"/>
  <c r="A30" i="97"/>
  <c r="E29" i="97"/>
  <c r="D29" i="97"/>
  <c r="C29" i="97"/>
  <c r="A29" i="97"/>
  <c r="E28" i="97"/>
  <c r="D28" i="97"/>
  <c r="C28" i="97"/>
  <c r="A28" i="97"/>
  <c r="E27" i="97"/>
  <c r="D27" i="97"/>
  <c r="C27" i="97"/>
  <c r="A27" i="97"/>
  <c r="E26" i="97"/>
  <c r="D26" i="97"/>
  <c r="C26" i="97"/>
  <c r="A26" i="97"/>
  <c r="E25" i="97"/>
  <c r="D25" i="97"/>
  <c r="C25" i="97"/>
  <c r="A25" i="97"/>
  <c r="E24" i="97"/>
  <c r="D24" i="97"/>
  <c r="C24" i="97"/>
  <c r="A24" i="97"/>
  <c r="E23" i="97"/>
  <c r="D23" i="97"/>
  <c r="C23" i="97"/>
  <c r="A23" i="97"/>
  <c r="E22" i="97"/>
  <c r="D22" i="97"/>
  <c r="C22" i="97"/>
  <c r="A22" i="97"/>
  <c r="E21" i="97"/>
  <c r="D21" i="97"/>
  <c r="C21" i="97"/>
  <c r="A21" i="97"/>
  <c r="E20" i="97"/>
  <c r="D20" i="97"/>
  <c r="C20" i="97"/>
  <c r="A20" i="97"/>
  <c r="E19" i="97"/>
  <c r="D19" i="97"/>
  <c r="C19" i="97"/>
  <c r="A19" i="97"/>
  <c r="E18" i="97"/>
  <c r="D18" i="97"/>
  <c r="C18" i="97"/>
  <c r="A18" i="97"/>
  <c r="E17" i="97"/>
  <c r="D17" i="97"/>
  <c r="C17" i="97"/>
  <c r="A17" i="97"/>
  <c r="E16" i="97"/>
  <c r="D16" i="97"/>
  <c r="C16" i="97"/>
  <c r="A16" i="97"/>
  <c r="E15" i="97"/>
  <c r="D15" i="97"/>
  <c r="C15" i="97"/>
  <c r="A15" i="97"/>
  <c r="E14" i="97"/>
  <c r="D14" i="97"/>
  <c r="C14" i="97"/>
  <c r="A14" i="97"/>
  <c r="E13" i="97"/>
  <c r="D13" i="97"/>
  <c r="C13" i="97"/>
  <c r="A13" i="97"/>
  <c r="E12" i="97"/>
  <c r="D12" i="97"/>
  <c r="C12" i="97"/>
  <c r="A12" i="97"/>
  <c r="E11" i="97"/>
  <c r="D11" i="97"/>
  <c r="C11" i="97"/>
  <c r="A11" i="97"/>
  <c r="E10" i="97"/>
  <c r="D10" i="97"/>
  <c r="C10" i="97"/>
  <c r="A10" i="97"/>
  <c r="E9" i="97"/>
  <c r="D9" i="97"/>
  <c r="C9" i="97"/>
  <c r="A9" i="97"/>
  <c r="E8" i="97"/>
  <c r="D8" i="97"/>
  <c r="C8" i="97"/>
  <c r="A8" i="97"/>
  <c r="E7" i="97"/>
  <c r="D7" i="97"/>
  <c r="C7" i="97"/>
  <c r="A7" i="97"/>
  <c r="E6" i="97"/>
  <c r="D6" i="97"/>
  <c r="C6" i="97"/>
  <c r="A6" i="97"/>
  <c r="E5" i="97"/>
  <c r="D5" i="97"/>
  <c r="C5" i="97"/>
  <c r="A5" i="97"/>
  <c r="E4" i="97"/>
  <c r="D4" i="97"/>
  <c r="C4" i="97"/>
  <c r="A4" i="97"/>
  <c r="E112" i="98"/>
  <c r="D112" i="98"/>
  <c r="C112" i="98"/>
  <c r="A112" i="98"/>
  <c r="E111" i="98"/>
  <c r="D111" i="98"/>
  <c r="C111" i="98"/>
  <c r="A111" i="98"/>
  <c r="E110" i="98"/>
  <c r="D110" i="98"/>
  <c r="C110" i="98"/>
  <c r="A110" i="98"/>
  <c r="E109" i="98"/>
  <c r="D109" i="98"/>
  <c r="C109" i="98"/>
  <c r="A109" i="98"/>
  <c r="E108" i="98"/>
  <c r="D108" i="98"/>
  <c r="C108" i="98"/>
  <c r="A108" i="98"/>
  <c r="E107" i="98"/>
  <c r="D107" i="98"/>
  <c r="C107" i="98"/>
  <c r="A107" i="98"/>
  <c r="E106" i="98"/>
  <c r="D106" i="98"/>
  <c r="C106" i="98"/>
  <c r="A106" i="98"/>
  <c r="E105" i="98"/>
  <c r="D105" i="98"/>
  <c r="C105" i="98"/>
  <c r="A105" i="98"/>
  <c r="E104" i="98"/>
  <c r="D104" i="98"/>
  <c r="C104" i="98"/>
  <c r="A104" i="98"/>
  <c r="E103" i="98"/>
  <c r="D103" i="98"/>
  <c r="C103" i="98"/>
  <c r="A103" i="98"/>
  <c r="E102" i="98"/>
  <c r="D102" i="98"/>
  <c r="C102" i="98"/>
  <c r="A102" i="98"/>
  <c r="E101" i="98"/>
  <c r="D101" i="98"/>
  <c r="C101" i="98"/>
  <c r="A101" i="98"/>
  <c r="E100" i="98"/>
  <c r="D100" i="98"/>
  <c r="C100" i="98"/>
  <c r="A100" i="98"/>
  <c r="E99" i="98"/>
  <c r="D99" i="98"/>
  <c r="C99" i="98"/>
  <c r="A99" i="98"/>
  <c r="E98" i="98"/>
  <c r="D98" i="98"/>
  <c r="C98" i="98"/>
  <c r="A98" i="98"/>
  <c r="E97" i="98"/>
  <c r="D97" i="98"/>
  <c r="C97" i="98"/>
  <c r="A97" i="98"/>
  <c r="E96" i="98"/>
  <c r="D96" i="98"/>
  <c r="C96" i="98"/>
  <c r="A96" i="98"/>
  <c r="E95" i="98"/>
  <c r="D95" i="98"/>
  <c r="C95" i="98"/>
  <c r="A95" i="98"/>
  <c r="E94" i="98"/>
  <c r="D94" i="98"/>
  <c r="C94" i="98"/>
  <c r="A94" i="98"/>
  <c r="E93" i="98"/>
  <c r="D93" i="98"/>
  <c r="C93" i="98"/>
  <c r="A93" i="98"/>
  <c r="E92" i="98"/>
  <c r="D92" i="98"/>
  <c r="C92" i="98"/>
  <c r="A92" i="98"/>
  <c r="E91" i="98"/>
  <c r="D91" i="98"/>
  <c r="C91" i="98"/>
  <c r="A91" i="98"/>
  <c r="E90" i="98"/>
  <c r="D90" i="98"/>
  <c r="C90" i="98"/>
  <c r="A90" i="98"/>
  <c r="E89" i="98"/>
  <c r="D89" i="98"/>
  <c r="C89" i="98"/>
  <c r="A89" i="98"/>
  <c r="E88" i="98"/>
  <c r="D88" i="98"/>
  <c r="C88" i="98"/>
  <c r="A88" i="98"/>
  <c r="E87" i="98"/>
  <c r="D87" i="98"/>
  <c r="C87" i="98"/>
  <c r="A87" i="98"/>
  <c r="E86" i="98"/>
  <c r="D86" i="98"/>
  <c r="C86" i="98"/>
  <c r="A86" i="98"/>
  <c r="E85" i="98"/>
  <c r="D85" i="98"/>
  <c r="C85" i="98"/>
  <c r="A85" i="98"/>
  <c r="E84" i="98"/>
  <c r="D84" i="98"/>
  <c r="C84" i="98"/>
  <c r="A84" i="98"/>
  <c r="E83" i="98"/>
  <c r="D83" i="98"/>
  <c r="C83" i="98"/>
  <c r="A83" i="98"/>
  <c r="E82" i="98"/>
  <c r="D82" i="98"/>
  <c r="C82" i="98"/>
  <c r="A82" i="98"/>
  <c r="E81" i="98"/>
  <c r="D81" i="98"/>
  <c r="C81" i="98"/>
  <c r="A81" i="98"/>
  <c r="E80" i="98"/>
  <c r="D80" i="98"/>
  <c r="C80" i="98"/>
  <c r="A80" i="98"/>
  <c r="E79" i="98"/>
  <c r="D79" i="98"/>
  <c r="C79" i="98"/>
  <c r="A79" i="98"/>
  <c r="E78" i="98"/>
  <c r="D78" i="98"/>
  <c r="C78" i="98"/>
  <c r="A78" i="98"/>
  <c r="E77" i="98"/>
  <c r="D77" i="98"/>
  <c r="C77" i="98"/>
  <c r="A77" i="98"/>
  <c r="E76" i="98"/>
  <c r="D76" i="98"/>
  <c r="C76" i="98"/>
  <c r="A76" i="98"/>
  <c r="E75" i="98"/>
  <c r="D75" i="98"/>
  <c r="C75" i="98"/>
  <c r="A75" i="98"/>
  <c r="E74" i="98"/>
  <c r="D74" i="98"/>
  <c r="C74" i="98"/>
  <c r="A74" i="98"/>
  <c r="E73" i="98"/>
  <c r="D73" i="98"/>
  <c r="C73" i="98"/>
  <c r="A73" i="98"/>
  <c r="E72" i="98"/>
  <c r="D72" i="98"/>
  <c r="C72" i="98"/>
  <c r="A72" i="98"/>
  <c r="E71" i="98"/>
  <c r="D71" i="98"/>
  <c r="C71" i="98"/>
  <c r="A71" i="98"/>
  <c r="E70" i="98"/>
  <c r="D70" i="98"/>
  <c r="C70" i="98"/>
  <c r="A70" i="98"/>
  <c r="E69" i="98"/>
  <c r="D69" i="98"/>
  <c r="C69" i="98"/>
  <c r="A69" i="98"/>
  <c r="E68" i="98"/>
  <c r="D68" i="98"/>
  <c r="C68" i="98"/>
  <c r="A68" i="98"/>
  <c r="E67" i="98"/>
  <c r="D67" i="98"/>
  <c r="C67" i="98"/>
  <c r="A67" i="98"/>
  <c r="E66" i="98"/>
  <c r="D66" i="98"/>
  <c r="C66" i="98"/>
  <c r="A66" i="98"/>
  <c r="E65" i="98"/>
  <c r="D65" i="98"/>
  <c r="C65" i="98"/>
  <c r="A65" i="98"/>
  <c r="E64" i="98"/>
  <c r="D64" i="98"/>
  <c r="C64" i="98"/>
  <c r="A64" i="98"/>
  <c r="E63" i="98"/>
  <c r="D63" i="98"/>
  <c r="C63" i="98"/>
  <c r="A63" i="98"/>
  <c r="E62" i="98"/>
  <c r="D62" i="98"/>
  <c r="C62" i="98"/>
  <c r="A62" i="98"/>
  <c r="E61" i="98"/>
  <c r="D61" i="98"/>
  <c r="C61" i="98"/>
  <c r="A61" i="98"/>
  <c r="E60" i="98"/>
  <c r="D60" i="98"/>
  <c r="C60" i="98"/>
  <c r="A60" i="98"/>
  <c r="E59" i="98"/>
  <c r="D59" i="98"/>
  <c r="C59" i="98"/>
  <c r="A59" i="98"/>
  <c r="E58" i="98"/>
  <c r="D58" i="98"/>
  <c r="C58" i="98"/>
  <c r="A58" i="98"/>
  <c r="E57" i="98"/>
  <c r="D57" i="98"/>
  <c r="C57" i="98"/>
  <c r="A57" i="98"/>
  <c r="E56" i="98"/>
  <c r="D56" i="98"/>
  <c r="C56" i="98"/>
  <c r="A56" i="98"/>
  <c r="E55" i="98"/>
  <c r="D55" i="98"/>
  <c r="C55" i="98"/>
  <c r="A55" i="98"/>
  <c r="E54" i="98"/>
  <c r="D54" i="98"/>
  <c r="C54" i="98"/>
  <c r="A54" i="98"/>
  <c r="E53" i="98"/>
  <c r="D53" i="98"/>
  <c r="C53" i="98"/>
  <c r="A53" i="98"/>
  <c r="E52" i="98"/>
  <c r="D52" i="98"/>
  <c r="C52" i="98"/>
  <c r="A52" i="98"/>
  <c r="E51" i="98"/>
  <c r="D51" i="98"/>
  <c r="C51" i="98"/>
  <c r="A51" i="98"/>
  <c r="E50" i="98"/>
  <c r="D50" i="98"/>
  <c r="C50" i="98"/>
  <c r="A50" i="98"/>
  <c r="E49" i="98"/>
  <c r="D49" i="98"/>
  <c r="C49" i="98"/>
  <c r="A49" i="98"/>
  <c r="E48" i="98"/>
  <c r="D48" i="98"/>
  <c r="C48" i="98"/>
  <c r="A48" i="98"/>
  <c r="E47" i="98"/>
  <c r="D47" i="98"/>
  <c r="C47" i="98"/>
  <c r="A47" i="98"/>
  <c r="E46" i="98"/>
  <c r="D46" i="98"/>
  <c r="C46" i="98"/>
  <c r="A46" i="98"/>
  <c r="E45" i="98"/>
  <c r="D45" i="98"/>
  <c r="C45" i="98"/>
  <c r="A45" i="98"/>
  <c r="E44" i="98"/>
  <c r="D44" i="98"/>
  <c r="C44" i="98"/>
  <c r="A44" i="98"/>
  <c r="E43" i="98"/>
  <c r="D43" i="98"/>
  <c r="C43" i="98"/>
  <c r="A43" i="98"/>
  <c r="E42" i="98"/>
  <c r="D42" i="98"/>
  <c r="C42" i="98"/>
  <c r="A42" i="98"/>
  <c r="E41" i="98"/>
  <c r="D41" i="98"/>
  <c r="C41" i="98"/>
  <c r="A41" i="98"/>
  <c r="E40" i="98"/>
  <c r="D40" i="98"/>
  <c r="C40" i="98"/>
  <c r="A40" i="98"/>
  <c r="E39" i="98"/>
  <c r="D39" i="98"/>
  <c r="C39" i="98"/>
  <c r="A39" i="98"/>
  <c r="E38" i="98"/>
  <c r="D38" i="98"/>
  <c r="C38" i="98"/>
  <c r="A38" i="98"/>
  <c r="E37" i="98"/>
  <c r="D37" i="98"/>
  <c r="C37" i="98"/>
  <c r="A37" i="98"/>
  <c r="E36" i="98"/>
  <c r="D36" i="98"/>
  <c r="C36" i="98"/>
  <c r="A36" i="98"/>
  <c r="E35" i="98"/>
  <c r="D35" i="98"/>
  <c r="C35" i="98"/>
  <c r="A35" i="98"/>
  <c r="E34" i="98"/>
  <c r="D34" i="98"/>
  <c r="C34" i="98"/>
  <c r="A34" i="98"/>
  <c r="E33" i="98"/>
  <c r="D33" i="98"/>
  <c r="C33" i="98"/>
  <c r="A33" i="98"/>
  <c r="E32" i="98"/>
  <c r="D32" i="98"/>
  <c r="C32" i="98"/>
  <c r="A32" i="98"/>
  <c r="E31" i="98"/>
  <c r="D31" i="98"/>
  <c r="C31" i="98"/>
  <c r="A31" i="98"/>
  <c r="E30" i="98"/>
  <c r="D30" i="98"/>
  <c r="C30" i="98"/>
  <c r="A30" i="98"/>
  <c r="E29" i="98"/>
  <c r="D29" i="98"/>
  <c r="C29" i="98"/>
  <c r="A29" i="98"/>
  <c r="E28" i="98"/>
  <c r="D28" i="98"/>
  <c r="C28" i="98"/>
  <c r="A28" i="98"/>
  <c r="E27" i="98"/>
  <c r="D27" i="98"/>
  <c r="C27" i="98"/>
  <c r="A27" i="98"/>
  <c r="E26" i="98"/>
  <c r="D26" i="98"/>
  <c r="C26" i="98"/>
  <c r="A26" i="98"/>
  <c r="E25" i="98"/>
  <c r="D25" i="98"/>
  <c r="C25" i="98"/>
  <c r="A25" i="98"/>
  <c r="E24" i="98"/>
  <c r="D24" i="98"/>
  <c r="C24" i="98"/>
  <c r="A24" i="98"/>
  <c r="E23" i="98"/>
  <c r="D23" i="98"/>
  <c r="C23" i="98"/>
  <c r="A23" i="98"/>
  <c r="E22" i="98"/>
  <c r="D22" i="98"/>
  <c r="C22" i="98"/>
  <c r="A22" i="98"/>
  <c r="E21" i="98"/>
  <c r="D21" i="98"/>
  <c r="C21" i="98"/>
  <c r="A21" i="98"/>
  <c r="E20" i="98"/>
  <c r="D20" i="98"/>
  <c r="C20" i="98"/>
  <c r="A20" i="98"/>
  <c r="E19" i="98"/>
  <c r="D19" i="98"/>
  <c r="C19" i="98"/>
  <c r="A19" i="98"/>
  <c r="E18" i="98"/>
  <c r="D18" i="98"/>
  <c r="C18" i="98"/>
  <c r="A18" i="98"/>
  <c r="E17" i="98"/>
  <c r="D17" i="98"/>
  <c r="C17" i="98"/>
  <c r="A17" i="98"/>
  <c r="E16" i="98"/>
  <c r="D16" i="98"/>
  <c r="C16" i="98"/>
  <c r="A16" i="98"/>
  <c r="E15" i="98"/>
  <c r="D15" i="98"/>
  <c r="C15" i="98"/>
  <c r="A15" i="98"/>
  <c r="E14" i="98"/>
  <c r="D14" i="98"/>
  <c r="C14" i="98"/>
  <c r="A14" i="98"/>
  <c r="E13" i="98"/>
  <c r="D13" i="98"/>
  <c r="C13" i="98"/>
  <c r="A13" i="98"/>
  <c r="E12" i="98"/>
  <c r="D12" i="98"/>
  <c r="C12" i="98"/>
  <c r="A12" i="98"/>
  <c r="E11" i="98"/>
  <c r="D11" i="98"/>
  <c r="C11" i="98"/>
  <c r="A11" i="98"/>
  <c r="E10" i="98"/>
  <c r="D10" i="98"/>
  <c r="C10" i="98"/>
  <c r="A10" i="98"/>
  <c r="E9" i="98"/>
  <c r="D9" i="98"/>
  <c r="C9" i="98"/>
  <c r="A9" i="98"/>
  <c r="E8" i="98"/>
  <c r="D8" i="98"/>
  <c r="C8" i="98"/>
  <c r="A8" i="98"/>
  <c r="E7" i="98"/>
  <c r="D7" i="98"/>
  <c r="C7" i="98"/>
  <c r="A7" i="98"/>
  <c r="E6" i="98"/>
  <c r="D6" i="98"/>
  <c r="C6" i="98"/>
  <c r="A6" i="98"/>
  <c r="E5" i="98"/>
  <c r="D5" i="98"/>
  <c r="C5" i="98"/>
  <c r="A5" i="98"/>
  <c r="E4" i="98"/>
  <c r="D4" i="98"/>
  <c r="C4" i="98"/>
  <c r="A4" i="98"/>
  <c r="E112" i="99"/>
  <c r="D112" i="99"/>
  <c r="C112" i="99"/>
  <c r="A112" i="99"/>
  <c r="E111" i="99"/>
  <c r="D111" i="99"/>
  <c r="C111" i="99"/>
  <c r="A111" i="99"/>
  <c r="E110" i="99"/>
  <c r="D110" i="99"/>
  <c r="C110" i="99"/>
  <c r="A110" i="99"/>
  <c r="E109" i="99"/>
  <c r="D109" i="99"/>
  <c r="C109" i="99"/>
  <c r="A109" i="99"/>
  <c r="E108" i="99"/>
  <c r="D108" i="99"/>
  <c r="C108" i="99"/>
  <c r="A108" i="99"/>
  <c r="E107" i="99"/>
  <c r="D107" i="99"/>
  <c r="C107" i="99"/>
  <c r="A107" i="99"/>
  <c r="E106" i="99"/>
  <c r="D106" i="99"/>
  <c r="C106" i="99"/>
  <c r="A106" i="99"/>
  <c r="E105" i="99"/>
  <c r="D105" i="99"/>
  <c r="C105" i="99"/>
  <c r="A105" i="99"/>
  <c r="E104" i="99"/>
  <c r="D104" i="99"/>
  <c r="C104" i="99"/>
  <c r="A104" i="99"/>
  <c r="E103" i="99"/>
  <c r="D103" i="99"/>
  <c r="C103" i="99"/>
  <c r="A103" i="99"/>
  <c r="E102" i="99"/>
  <c r="D102" i="99"/>
  <c r="C102" i="99"/>
  <c r="A102" i="99"/>
  <c r="E101" i="99"/>
  <c r="D101" i="99"/>
  <c r="C101" i="99"/>
  <c r="A101" i="99"/>
  <c r="E100" i="99"/>
  <c r="D100" i="99"/>
  <c r="C100" i="99"/>
  <c r="A100" i="99"/>
  <c r="E99" i="99"/>
  <c r="D99" i="99"/>
  <c r="C99" i="99"/>
  <c r="A99" i="99"/>
  <c r="E98" i="99"/>
  <c r="D98" i="99"/>
  <c r="C98" i="99"/>
  <c r="A98" i="99"/>
  <c r="E97" i="99"/>
  <c r="D97" i="99"/>
  <c r="C97" i="99"/>
  <c r="A97" i="99"/>
  <c r="E96" i="99"/>
  <c r="D96" i="99"/>
  <c r="C96" i="99"/>
  <c r="A96" i="99"/>
  <c r="E95" i="99"/>
  <c r="D95" i="99"/>
  <c r="C95" i="99"/>
  <c r="A95" i="99"/>
  <c r="E94" i="99"/>
  <c r="D94" i="99"/>
  <c r="C94" i="99"/>
  <c r="A94" i="99"/>
  <c r="E93" i="99"/>
  <c r="D93" i="99"/>
  <c r="C93" i="99"/>
  <c r="A93" i="99"/>
  <c r="E92" i="99"/>
  <c r="D92" i="99"/>
  <c r="C92" i="99"/>
  <c r="A92" i="99"/>
  <c r="E91" i="99"/>
  <c r="D91" i="99"/>
  <c r="C91" i="99"/>
  <c r="A91" i="99"/>
  <c r="E90" i="99"/>
  <c r="D90" i="99"/>
  <c r="C90" i="99"/>
  <c r="A90" i="99"/>
  <c r="E89" i="99"/>
  <c r="D89" i="99"/>
  <c r="C89" i="99"/>
  <c r="A89" i="99"/>
  <c r="E88" i="99"/>
  <c r="D88" i="99"/>
  <c r="C88" i="99"/>
  <c r="A88" i="99"/>
  <c r="E87" i="99"/>
  <c r="D87" i="99"/>
  <c r="C87" i="99"/>
  <c r="A87" i="99"/>
  <c r="E86" i="99"/>
  <c r="D86" i="99"/>
  <c r="C86" i="99"/>
  <c r="A86" i="99"/>
  <c r="E85" i="99"/>
  <c r="D85" i="99"/>
  <c r="C85" i="99"/>
  <c r="A85" i="99"/>
  <c r="E84" i="99"/>
  <c r="D84" i="99"/>
  <c r="C84" i="99"/>
  <c r="A84" i="99"/>
  <c r="E83" i="99"/>
  <c r="D83" i="99"/>
  <c r="C83" i="99"/>
  <c r="A83" i="99"/>
  <c r="E82" i="99"/>
  <c r="D82" i="99"/>
  <c r="C82" i="99"/>
  <c r="A82" i="99"/>
  <c r="E81" i="99"/>
  <c r="D81" i="99"/>
  <c r="C81" i="99"/>
  <c r="A81" i="99"/>
  <c r="E80" i="99"/>
  <c r="D80" i="99"/>
  <c r="C80" i="99"/>
  <c r="A80" i="99"/>
  <c r="E79" i="99"/>
  <c r="D79" i="99"/>
  <c r="C79" i="99"/>
  <c r="A79" i="99"/>
  <c r="E78" i="99"/>
  <c r="D78" i="99"/>
  <c r="C78" i="99"/>
  <c r="A78" i="99"/>
  <c r="E77" i="99"/>
  <c r="D77" i="99"/>
  <c r="C77" i="99"/>
  <c r="A77" i="99"/>
  <c r="E76" i="99"/>
  <c r="D76" i="99"/>
  <c r="C76" i="99"/>
  <c r="A76" i="99"/>
  <c r="E75" i="99"/>
  <c r="D75" i="99"/>
  <c r="C75" i="99"/>
  <c r="A75" i="99"/>
  <c r="E74" i="99"/>
  <c r="D74" i="99"/>
  <c r="C74" i="99"/>
  <c r="A74" i="99"/>
  <c r="E73" i="99"/>
  <c r="D73" i="99"/>
  <c r="C73" i="99"/>
  <c r="A73" i="99"/>
  <c r="E72" i="99"/>
  <c r="D72" i="99"/>
  <c r="C72" i="99"/>
  <c r="A72" i="99"/>
  <c r="E71" i="99"/>
  <c r="D71" i="99"/>
  <c r="C71" i="99"/>
  <c r="A71" i="99"/>
  <c r="E70" i="99"/>
  <c r="D70" i="99"/>
  <c r="C70" i="99"/>
  <c r="A70" i="99"/>
  <c r="E69" i="99"/>
  <c r="D69" i="99"/>
  <c r="C69" i="99"/>
  <c r="A69" i="99"/>
  <c r="E68" i="99"/>
  <c r="D68" i="99"/>
  <c r="C68" i="99"/>
  <c r="A68" i="99"/>
  <c r="E67" i="99"/>
  <c r="D67" i="99"/>
  <c r="C67" i="99"/>
  <c r="A67" i="99"/>
  <c r="E66" i="99"/>
  <c r="D66" i="99"/>
  <c r="C66" i="99"/>
  <c r="A66" i="99"/>
  <c r="E65" i="99"/>
  <c r="D65" i="99"/>
  <c r="C65" i="99"/>
  <c r="A65" i="99"/>
  <c r="E64" i="99"/>
  <c r="D64" i="99"/>
  <c r="C64" i="99"/>
  <c r="A64" i="99"/>
  <c r="E63" i="99"/>
  <c r="D63" i="99"/>
  <c r="C63" i="99"/>
  <c r="A63" i="99"/>
  <c r="E62" i="99"/>
  <c r="D62" i="99"/>
  <c r="C62" i="99"/>
  <c r="A62" i="99"/>
  <c r="E61" i="99"/>
  <c r="D61" i="99"/>
  <c r="C61" i="99"/>
  <c r="A61" i="99"/>
  <c r="E60" i="99"/>
  <c r="D60" i="99"/>
  <c r="C60" i="99"/>
  <c r="A60" i="99"/>
  <c r="E59" i="99"/>
  <c r="D59" i="99"/>
  <c r="C59" i="99"/>
  <c r="A59" i="99"/>
  <c r="E58" i="99"/>
  <c r="D58" i="99"/>
  <c r="C58" i="99"/>
  <c r="A58" i="99"/>
  <c r="E57" i="99"/>
  <c r="D57" i="99"/>
  <c r="C57" i="99"/>
  <c r="A57" i="99"/>
  <c r="E56" i="99"/>
  <c r="D56" i="99"/>
  <c r="C56" i="99"/>
  <c r="A56" i="99"/>
  <c r="E55" i="99"/>
  <c r="D55" i="99"/>
  <c r="C55" i="99"/>
  <c r="A55" i="99"/>
  <c r="E54" i="99"/>
  <c r="D54" i="99"/>
  <c r="C54" i="99"/>
  <c r="A54" i="99"/>
  <c r="E53" i="99"/>
  <c r="D53" i="99"/>
  <c r="C53" i="99"/>
  <c r="A53" i="99"/>
  <c r="E52" i="99"/>
  <c r="D52" i="99"/>
  <c r="C52" i="99"/>
  <c r="A52" i="99"/>
  <c r="E51" i="99"/>
  <c r="D51" i="99"/>
  <c r="C51" i="99"/>
  <c r="A51" i="99"/>
  <c r="E50" i="99"/>
  <c r="D50" i="99"/>
  <c r="C50" i="99"/>
  <c r="A50" i="99"/>
  <c r="E49" i="99"/>
  <c r="D49" i="99"/>
  <c r="C49" i="99"/>
  <c r="A49" i="99"/>
  <c r="E48" i="99"/>
  <c r="D48" i="99"/>
  <c r="C48" i="99"/>
  <c r="A48" i="99"/>
  <c r="E47" i="99"/>
  <c r="D47" i="99"/>
  <c r="C47" i="99"/>
  <c r="A47" i="99"/>
  <c r="E46" i="99"/>
  <c r="D46" i="99"/>
  <c r="C46" i="99"/>
  <c r="A46" i="99"/>
  <c r="E45" i="99"/>
  <c r="D45" i="99"/>
  <c r="C45" i="99"/>
  <c r="A45" i="99"/>
  <c r="E44" i="99"/>
  <c r="D44" i="99"/>
  <c r="C44" i="99"/>
  <c r="A44" i="99"/>
  <c r="E43" i="99"/>
  <c r="D43" i="99"/>
  <c r="C43" i="99"/>
  <c r="A43" i="99"/>
  <c r="E42" i="99"/>
  <c r="D42" i="99"/>
  <c r="C42" i="99"/>
  <c r="A42" i="99"/>
  <c r="E41" i="99"/>
  <c r="D41" i="99"/>
  <c r="C41" i="99"/>
  <c r="A41" i="99"/>
  <c r="E40" i="99"/>
  <c r="D40" i="99"/>
  <c r="C40" i="99"/>
  <c r="A40" i="99"/>
  <c r="E39" i="99"/>
  <c r="D39" i="99"/>
  <c r="C39" i="99"/>
  <c r="A39" i="99"/>
  <c r="E38" i="99"/>
  <c r="D38" i="99"/>
  <c r="C38" i="99"/>
  <c r="A38" i="99"/>
  <c r="E37" i="99"/>
  <c r="D37" i="99"/>
  <c r="C37" i="99"/>
  <c r="A37" i="99"/>
  <c r="E36" i="99"/>
  <c r="D36" i="99"/>
  <c r="C36" i="99"/>
  <c r="A36" i="99"/>
  <c r="E35" i="99"/>
  <c r="D35" i="99"/>
  <c r="C35" i="99"/>
  <c r="A35" i="99"/>
  <c r="E34" i="99"/>
  <c r="D34" i="99"/>
  <c r="C34" i="99"/>
  <c r="A34" i="99"/>
  <c r="E33" i="99"/>
  <c r="D33" i="99"/>
  <c r="C33" i="99"/>
  <c r="A33" i="99"/>
  <c r="E32" i="99"/>
  <c r="D32" i="99"/>
  <c r="C32" i="99"/>
  <c r="A32" i="99"/>
  <c r="E31" i="99"/>
  <c r="D31" i="99"/>
  <c r="C31" i="99"/>
  <c r="A31" i="99"/>
  <c r="E30" i="99"/>
  <c r="D30" i="99"/>
  <c r="C30" i="99"/>
  <c r="A30" i="99"/>
  <c r="E29" i="99"/>
  <c r="D29" i="99"/>
  <c r="C29" i="99"/>
  <c r="A29" i="99"/>
  <c r="E28" i="99"/>
  <c r="D28" i="99"/>
  <c r="C28" i="99"/>
  <c r="A28" i="99"/>
  <c r="E27" i="99"/>
  <c r="D27" i="99"/>
  <c r="C27" i="99"/>
  <c r="A27" i="99"/>
  <c r="E26" i="99"/>
  <c r="D26" i="99"/>
  <c r="C26" i="99"/>
  <c r="A26" i="99"/>
  <c r="E25" i="99"/>
  <c r="D25" i="99"/>
  <c r="C25" i="99"/>
  <c r="A25" i="99"/>
  <c r="E24" i="99"/>
  <c r="D24" i="99"/>
  <c r="C24" i="99"/>
  <c r="A24" i="99"/>
  <c r="E23" i="99"/>
  <c r="D23" i="99"/>
  <c r="C23" i="99"/>
  <c r="A23" i="99"/>
  <c r="E22" i="99"/>
  <c r="D22" i="99"/>
  <c r="C22" i="99"/>
  <c r="A22" i="99"/>
  <c r="E21" i="99"/>
  <c r="D21" i="99"/>
  <c r="C21" i="99"/>
  <c r="A21" i="99"/>
  <c r="E20" i="99"/>
  <c r="D20" i="99"/>
  <c r="C20" i="99"/>
  <c r="A20" i="99"/>
  <c r="E19" i="99"/>
  <c r="D19" i="99"/>
  <c r="C19" i="99"/>
  <c r="A19" i="99"/>
  <c r="E18" i="99"/>
  <c r="D18" i="99"/>
  <c r="C18" i="99"/>
  <c r="A18" i="99"/>
  <c r="E17" i="99"/>
  <c r="D17" i="99"/>
  <c r="C17" i="99"/>
  <c r="A17" i="99"/>
  <c r="E16" i="99"/>
  <c r="D16" i="99"/>
  <c r="C16" i="99"/>
  <c r="A16" i="99"/>
  <c r="E15" i="99"/>
  <c r="D15" i="99"/>
  <c r="C15" i="99"/>
  <c r="A15" i="99"/>
  <c r="E14" i="99"/>
  <c r="D14" i="99"/>
  <c r="C14" i="99"/>
  <c r="A14" i="99"/>
  <c r="E13" i="99"/>
  <c r="D13" i="99"/>
  <c r="C13" i="99"/>
  <c r="A13" i="99"/>
  <c r="E12" i="99"/>
  <c r="D12" i="99"/>
  <c r="C12" i="99"/>
  <c r="A12" i="99"/>
  <c r="E11" i="99"/>
  <c r="D11" i="99"/>
  <c r="C11" i="99"/>
  <c r="A11" i="99"/>
  <c r="E10" i="99"/>
  <c r="D10" i="99"/>
  <c r="C10" i="99"/>
  <c r="A10" i="99"/>
  <c r="E9" i="99"/>
  <c r="D9" i="99"/>
  <c r="C9" i="99"/>
  <c r="A9" i="99"/>
  <c r="E8" i="99"/>
  <c r="D8" i="99"/>
  <c r="C8" i="99"/>
  <c r="A8" i="99"/>
  <c r="E7" i="99"/>
  <c r="D7" i="99"/>
  <c r="C7" i="99"/>
  <c r="A7" i="99"/>
  <c r="E6" i="99"/>
  <c r="D6" i="99"/>
  <c r="C6" i="99"/>
  <c r="A6" i="99"/>
  <c r="E5" i="99"/>
  <c r="D5" i="99"/>
  <c r="C5" i="99"/>
  <c r="A5" i="99"/>
  <c r="E4" i="99"/>
  <c r="D4" i="99"/>
  <c r="C4" i="99"/>
  <c r="A4" i="99"/>
  <c r="E112" i="100"/>
  <c r="D112" i="100"/>
  <c r="C112" i="100"/>
  <c r="A112" i="100"/>
  <c r="E111" i="100"/>
  <c r="D111" i="100"/>
  <c r="C111" i="100"/>
  <c r="A111" i="100"/>
  <c r="E110" i="100"/>
  <c r="D110" i="100"/>
  <c r="C110" i="100"/>
  <c r="A110" i="100"/>
  <c r="E109" i="100"/>
  <c r="D109" i="100"/>
  <c r="C109" i="100"/>
  <c r="A109" i="100"/>
  <c r="E108" i="100"/>
  <c r="D108" i="100"/>
  <c r="C108" i="100"/>
  <c r="A108" i="100"/>
  <c r="E107" i="100"/>
  <c r="D107" i="100"/>
  <c r="C107" i="100"/>
  <c r="A107" i="100"/>
  <c r="E106" i="100"/>
  <c r="D106" i="100"/>
  <c r="C106" i="100"/>
  <c r="A106" i="100"/>
  <c r="E105" i="100"/>
  <c r="D105" i="100"/>
  <c r="C105" i="100"/>
  <c r="A105" i="100"/>
  <c r="E104" i="100"/>
  <c r="D104" i="100"/>
  <c r="C104" i="100"/>
  <c r="A104" i="100"/>
  <c r="E103" i="100"/>
  <c r="D103" i="100"/>
  <c r="C103" i="100"/>
  <c r="A103" i="100"/>
  <c r="E102" i="100"/>
  <c r="D102" i="100"/>
  <c r="C102" i="100"/>
  <c r="A102" i="100"/>
  <c r="E101" i="100"/>
  <c r="D101" i="100"/>
  <c r="C101" i="100"/>
  <c r="A101" i="100"/>
  <c r="E100" i="100"/>
  <c r="D100" i="100"/>
  <c r="C100" i="100"/>
  <c r="A100" i="100"/>
  <c r="E99" i="100"/>
  <c r="D99" i="100"/>
  <c r="C99" i="100"/>
  <c r="A99" i="100"/>
  <c r="E98" i="100"/>
  <c r="D98" i="100"/>
  <c r="C98" i="100"/>
  <c r="A98" i="100"/>
  <c r="E97" i="100"/>
  <c r="D97" i="100"/>
  <c r="C97" i="100"/>
  <c r="A97" i="100"/>
  <c r="E96" i="100"/>
  <c r="D96" i="100"/>
  <c r="C96" i="100"/>
  <c r="A96" i="100"/>
  <c r="E95" i="100"/>
  <c r="D95" i="100"/>
  <c r="C95" i="100"/>
  <c r="A95" i="100"/>
  <c r="E94" i="100"/>
  <c r="D94" i="100"/>
  <c r="C94" i="100"/>
  <c r="A94" i="100"/>
  <c r="E93" i="100"/>
  <c r="D93" i="100"/>
  <c r="C93" i="100"/>
  <c r="A93" i="100"/>
  <c r="E92" i="100"/>
  <c r="D92" i="100"/>
  <c r="C92" i="100"/>
  <c r="A92" i="100"/>
  <c r="E91" i="100"/>
  <c r="D91" i="100"/>
  <c r="C91" i="100"/>
  <c r="A91" i="100"/>
  <c r="E90" i="100"/>
  <c r="D90" i="100"/>
  <c r="C90" i="100"/>
  <c r="A90" i="100"/>
  <c r="E89" i="100"/>
  <c r="D89" i="100"/>
  <c r="C89" i="100"/>
  <c r="A89" i="100"/>
  <c r="E88" i="100"/>
  <c r="D88" i="100"/>
  <c r="C88" i="100"/>
  <c r="A88" i="100"/>
  <c r="E87" i="100"/>
  <c r="D87" i="100"/>
  <c r="C87" i="100"/>
  <c r="A87" i="100"/>
  <c r="E86" i="100"/>
  <c r="D86" i="100"/>
  <c r="C86" i="100"/>
  <c r="A86" i="100"/>
  <c r="E85" i="100"/>
  <c r="D85" i="100"/>
  <c r="C85" i="100"/>
  <c r="A85" i="100"/>
  <c r="E84" i="100"/>
  <c r="D84" i="100"/>
  <c r="C84" i="100"/>
  <c r="A84" i="100"/>
  <c r="E83" i="100"/>
  <c r="D83" i="100"/>
  <c r="C83" i="100"/>
  <c r="A83" i="100"/>
  <c r="E82" i="100"/>
  <c r="D82" i="100"/>
  <c r="C82" i="100"/>
  <c r="A82" i="100"/>
  <c r="E81" i="100"/>
  <c r="D81" i="100"/>
  <c r="C81" i="100"/>
  <c r="A81" i="100"/>
  <c r="E80" i="100"/>
  <c r="D80" i="100"/>
  <c r="C80" i="100"/>
  <c r="A80" i="100"/>
  <c r="E79" i="100"/>
  <c r="D79" i="100"/>
  <c r="C79" i="100"/>
  <c r="A79" i="100"/>
  <c r="E78" i="100"/>
  <c r="D78" i="100"/>
  <c r="C78" i="100"/>
  <c r="A78" i="100"/>
  <c r="E77" i="100"/>
  <c r="D77" i="100"/>
  <c r="C77" i="100"/>
  <c r="A77" i="100"/>
  <c r="E76" i="100"/>
  <c r="D76" i="100"/>
  <c r="C76" i="100"/>
  <c r="A76" i="100"/>
  <c r="E75" i="100"/>
  <c r="D75" i="100"/>
  <c r="C75" i="100"/>
  <c r="A75" i="100"/>
  <c r="E74" i="100"/>
  <c r="D74" i="100"/>
  <c r="C74" i="100"/>
  <c r="A74" i="100"/>
  <c r="E73" i="100"/>
  <c r="D73" i="100"/>
  <c r="C73" i="100"/>
  <c r="A73" i="100"/>
  <c r="E72" i="100"/>
  <c r="D72" i="100"/>
  <c r="C72" i="100"/>
  <c r="A72" i="100"/>
  <c r="E71" i="100"/>
  <c r="D71" i="100"/>
  <c r="C71" i="100"/>
  <c r="A71" i="100"/>
  <c r="E70" i="100"/>
  <c r="D70" i="100"/>
  <c r="C70" i="100"/>
  <c r="A70" i="100"/>
  <c r="E69" i="100"/>
  <c r="D69" i="100"/>
  <c r="C69" i="100"/>
  <c r="A69" i="100"/>
  <c r="E68" i="100"/>
  <c r="D68" i="100"/>
  <c r="C68" i="100"/>
  <c r="A68" i="100"/>
  <c r="E67" i="100"/>
  <c r="D67" i="100"/>
  <c r="C67" i="100"/>
  <c r="A67" i="100"/>
  <c r="E66" i="100"/>
  <c r="D66" i="100"/>
  <c r="C66" i="100"/>
  <c r="A66" i="100"/>
  <c r="E65" i="100"/>
  <c r="D65" i="100"/>
  <c r="C65" i="100"/>
  <c r="A65" i="100"/>
  <c r="E64" i="100"/>
  <c r="D64" i="100"/>
  <c r="C64" i="100"/>
  <c r="A64" i="100"/>
  <c r="E63" i="100"/>
  <c r="D63" i="100"/>
  <c r="C63" i="100"/>
  <c r="A63" i="100"/>
  <c r="E62" i="100"/>
  <c r="D62" i="100"/>
  <c r="C62" i="100"/>
  <c r="A62" i="100"/>
  <c r="E61" i="100"/>
  <c r="D61" i="100"/>
  <c r="C61" i="100"/>
  <c r="A61" i="100"/>
  <c r="E60" i="100"/>
  <c r="D60" i="100"/>
  <c r="C60" i="100"/>
  <c r="A60" i="100"/>
  <c r="E59" i="100"/>
  <c r="D59" i="100"/>
  <c r="C59" i="100"/>
  <c r="A59" i="100"/>
  <c r="E58" i="100"/>
  <c r="D58" i="100"/>
  <c r="C58" i="100"/>
  <c r="A58" i="100"/>
  <c r="E57" i="100"/>
  <c r="D57" i="100"/>
  <c r="C57" i="100"/>
  <c r="A57" i="100"/>
  <c r="E56" i="100"/>
  <c r="D56" i="100"/>
  <c r="C56" i="100"/>
  <c r="A56" i="100"/>
  <c r="E55" i="100"/>
  <c r="D55" i="100"/>
  <c r="C55" i="100"/>
  <c r="A55" i="100"/>
  <c r="E54" i="100"/>
  <c r="D54" i="100"/>
  <c r="C54" i="100"/>
  <c r="A54" i="100"/>
  <c r="E53" i="100"/>
  <c r="D53" i="100"/>
  <c r="C53" i="100"/>
  <c r="A53" i="100"/>
  <c r="E52" i="100"/>
  <c r="D52" i="100"/>
  <c r="C52" i="100"/>
  <c r="A52" i="100"/>
  <c r="E51" i="100"/>
  <c r="D51" i="100"/>
  <c r="C51" i="100"/>
  <c r="A51" i="100"/>
  <c r="E50" i="100"/>
  <c r="D50" i="100"/>
  <c r="C50" i="100"/>
  <c r="A50" i="100"/>
  <c r="E49" i="100"/>
  <c r="D49" i="100"/>
  <c r="C49" i="100"/>
  <c r="A49" i="100"/>
  <c r="E48" i="100"/>
  <c r="D48" i="100"/>
  <c r="C48" i="100"/>
  <c r="A48" i="100"/>
  <c r="E47" i="100"/>
  <c r="D47" i="100"/>
  <c r="C47" i="100"/>
  <c r="A47" i="100"/>
  <c r="E46" i="100"/>
  <c r="D46" i="100"/>
  <c r="C46" i="100"/>
  <c r="A46" i="100"/>
  <c r="E45" i="100"/>
  <c r="D45" i="100"/>
  <c r="C45" i="100"/>
  <c r="A45" i="100"/>
  <c r="E44" i="100"/>
  <c r="D44" i="100"/>
  <c r="C44" i="100"/>
  <c r="A44" i="100"/>
  <c r="E43" i="100"/>
  <c r="D43" i="100"/>
  <c r="C43" i="100"/>
  <c r="A43" i="100"/>
  <c r="E42" i="100"/>
  <c r="D42" i="100"/>
  <c r="C42" i="100"/>
  <c r="A42" i="100"/>
  <c r="E41" i="100"/>
  <c r="D41" i="100"/>
  <c r="C41" i="100"/>
  <c r="A41" i="100"/>
  <c r="E40" i="100"/>
  <c r="D40" i="100"/>
  <c r="C40" i="100"/>
  <c r="A40" i="100"/>
  <c r="E39" i="100"/>
  <c r="D39" i="100"/>
  <c r="C39" i="100"/>
  <c r="A39" i="100"/>
  <c r="E38" i="100"/>
  <c r="D38" i="100"/>
  <c r="C38" i="100"/>
  <c r="A38" i="100"/>
  <c r="E37" i="100"/>
  <c r="D37" i="100"/>
  <c r="C37" i="100"/>
  <c r="A37" i="100"/>
  <c r="E36" i="100"/>
  <c r="D36" i="100"/>
  <c r="C36" i="100"/>
  <c r="A36" i="100"/>
  <c r="E35" i="100"/>
  <c r="D35" i="100"/>
  <c r="C35" i="100"/>
  <c r="A35" i="100"/>
  <c r="E34" i="100"/>
  <c r="D34" i="100"/>
  <c r="C34" i="100"/>
  <c r="A34" i="100"/>
  <c r="E33" i="100"/>
  <c r="D33" i="100"/>
  <c r="C33" i="100"/>
  <c r="A33" i="100"/>
  <c r="E32" i="100"/>
  <c r="D32" i="100"/>
  <c r="C32" i="100"/>
  <c r="A32" i="100"/>
  <c r="E31" i="100"/>
  <c r="D31" i="100"/>
  <c r="C31" i="100"/>
  <c r="A31" i="100"/>
  <c r="E30" i="100"/>
  <c r="D30" i="100"/>
  <c r="C30" i="100"/>
  <c r="A30" i="100"/>
  <c r="E29" i="100"/>
  <c r="D29" i="100"/>
  <c r="C29" i="100"/>
  <c r="A29" i="100"/>
  <c r="E28" i="100"/>
  <c r="D28" i="100"/>
  <c r="C28" i="100"/>
  <c r="A28" i="100"/>
  <c r="E27" i="100"/>
  <c r="D27" i="100"/>
  <c r="C27" i="100"/>
  <c r="A27" i="100"/>
  <c r="E26" i="100"/>
  <c r="D26" i="100"/>
  <c r="C26" i="100"/>
  <c r="A26" i="100"/>
  <c r="E25" i="100"/>
  <c r="D25" i="100"/>
  <c r="C25" i="100"/>
  <c r="A25" i="100"/>
  <c r="E24" i="100"/>
  <c r="D24" i="100"/>
  <c r="C24" i="100"/>
  <c r="A24" i="100"/>
  <c r="E23" i="100"/>
  <c r="D23" i="100"/>
  <c r="C23" i="100"/>
  <c r="A23" i="100"/>
  <c r="E22" i="100"/>
  <c r="D22" i="100"/>
  <c r="C22" i="100"/>
  <c r="A22" i="100"/>
  <c r="E21" i="100"/>
  <c r="D21" i="100"/>
  <c r="C21" i="100"/>
  <c r="A21" i="100"/>
  <c r="E20" i="100"/>
  <c r="D20" i="100"/>
  <c r="C20" i="100"/>
  <c r="A20" i="100"/>
  <c r="E19" i="100"/>
  <c r="D19" i="100"/>
  <c r="C19" i="100"/>
  <c r="A19" i="100"/>
  <c r="E18" i="100"/>
  <c r="D18" i="100"/>
  <c r="C18" i="100"/>
  <c r="A18" i="100"/>
  <c r="E17" i="100"/>
  <c r="D17" i="100"/>
  <c r="C17" i="100"/>
  <c r="A17" i="100"/>
  <c r="E16" i="100"/>
  <c r="D16" i="100"/>
  <c r="C16" i="100"/>
  <c r="A16" i="100"/>
  <c r="E15" i="100"/>
  <c r="D15" i="100"/>
  <c r="C15" i="100"/>
  <c r="A15" i="100"/>
  <c r="E14" i="100"/>
  <c r="D14" i="100"/>
  <c r="C14" i="100"/>
  <c r="A14" i="100"/>
  <c r="E13" i="100"/>
  <c r="D13" i="100"/>
  <c r="C13" i="100"/>
  <c r="A13" i="100"/>
  <c r="E12" i="100"/>
  <c r="D12" i="100"/>
  <c r="C12" i="100"/>
  <c r="A12" i="100"/>
  <c r="E11" i="100"/>
  <c r="D11" i="100"/>
  <c r="C11" i="100"/>
  <c r="A11" i="100"/>
  <c r="E10" i="100"/>
  <c r="D10" i="100"/>
  <c r="C10" i="100"/>
  <c r="A10" i="100"/>
  <c r="E9" i="100"/>
  <c r="D9" i="100"/>
  <c r="C9" i="100"/>
  <c r="A9" i="100"/>
  <c r="E8" i="100"/>
  <c r="D8" i="100"/>
  <c r="C8" i="100"/>
  <c r="A8" i="100"/>
  <c r="E7" i="100"/>
  <c r="D7" i="100"/>
  <c r="C7" i="100"/>
  <c r="A7" i="100"/>
  <c r="E6" i="100"/>
  <c r="D6" i="100"/>
  <c r="C6" i="100"/>
  <c r="A6" i="100"/>
  <c r="E5" i="100"/>
  <c r="D5" i="100"/>
  <c r="C5" i="100"/>
  <c r="A5" i="100"/>
  <c r="E4" i="100"/>
  <c r="D4" i="100"/>
  <c r="C4" i="100"/>
  <c r="A4" i="100"/>
  <c r="E112" i="101"/>
  <c r="D112" i="101"/>
  <c r="C112" i="101"/>
  <c r="A112" i="101"/>
  <c r="E111" i="101"/>
  <c r="D111" i="101"/>
  <c r="C111" i="101"/>
  <c r="A111" i="101"/>
  <c r="E110" i="101"/>
  <c r="D110" i="101"/>
  <c r="C110" i="101"/>
  <c r="A110" i="101"/>
  <c r="E109" i="101"/>
  <c r="D109" i="101"/>
  <c r="C109" i="101"/>
  <c r="A109" i="101"/>
  <c r="E108" i="101"/>
  <c r="D108" i="101"/>
  <c r="C108" i="101"/>
  <c r="A108" i="101"/>
  <c r="E107" i="101"/>
  <c r="D107" i="101"/>
  <c r="C107" i="101"/>
  <c r="A107" i="101"/>
  <c r="E106" i="101"/>
  <c r="D106" i="101"/>
  <c r="C106" i="101"/>
  <c r="A106" i="101"/>
  <c r="E105" i="101"/>
  <c r="D105" i="101"/>
  <c r="C105" i="101"/>
  <c r="A105" i="101"/>
  <c r="E104" i="101"/>
  <c r="D104" i="101"/>
  <c r="C104" i="101"/>
  <c r="A104" i="101"/>
  <c r="E103" i="101"/>
  <c r="D103" i="101"/>
  <c r="C103" i="101"/>
  <c r="A103" i="101"/>
  <c r="E102" i="101"/>
  <c r="D102" i="101"/>
  <c r="C102" i="101"/>
  <c r="A102" i="101"/>
  <c r="E101" i="101"/>
  <c r="D101" i="101"/>
  <c r="C101" i="101"/>
  <c r="A101" i="101"/>
  <c r="E100" i="101"/>
  <c r="D100" i="101"/>
  <c r="C100" i="101"/>
  <c r="A100" i="101"/>
  <c r="E99" i="101"/>
  <c r="D99" i="101"/>
  <c r="C99" i="101"/>
  <c r="A99" i="101"/>
  <c r="E98" i="101"/>
  <c r="D98" i="101"/>
  <c r="C98" i="101"/>
  <c r="A98" i="101"/>
  <c r="E97" i="101"/>
  <c r="D97" i="101"/>
  <c r="C97" i="101"/>
  <c r="A97" i="101"/>
  <c r="E96" i="101"/>
  <c r="D96" i="101"/>
  <c r="C96" i="101"/>
  <c r="A96" i="101"/>
  <c r="E95" i="101"/>
  <c r="D95" i="101"/>
  <c r="C95" i="101"/>
  <c r="A95" i="101"/>
  <c r="E94" i="101"/>
  <c r="D94" i="101"/>
  <c r="C94" i="101"/>
  <c r="A94" i="101"/>
  <c r="E93" i="101"/>
  <c r="D93" i="101"/>
  <c r="C93" i="101"/>
  <c r="A93" i="101"/>
  <c r="E92" i="101"/>
  <c r="D92" i="101"/>
  <c r="C92" i="101"/>
  <c r="A92" i="101"/>
  <c r="E91" i="101"/>
  <c r="D91" i="101"/>
  <c r="C91" i="101"/>
  <c r="A91" i="101"/>
  <c r="E90" i="101"/>
  <c r="D90" i="101"/>
  <c r="C90" i="101"/>
  <c r="A90" i="101"/>
  <c r="E89" i="101"/>
  <c r="D89" i="101"/>
  <c r="C89" i="101"/>
  <c r="A89" i="101"/>
  <c r="E88" i="101"/>
  <c r="D88" i="101"/>
  <c r="C88" i="101"/>
  <c r="A88" i="101"/>
  <c r="E87" i="101"/>
  <c r="D87" i="101"/>
  <c r="C87" i="101"/>
  <c r="A87" i="101"/>
  <c r="E86" i="101"/>
  <c r="D86" i="101"/>
  <c r="C86" i="101"/>
  <c r="A86" i="101"/>
  <c r="E85" i="101"/>
  <c r="D85" i="101"/>
  <c r="C85" i="101"/>
  <c r="A85" i="101"/>
  <c r="E84" i="101"/>
  <c r="D84" i="101"/>
  <c r="C84" i="101"/>
  <c r="A84" i="101"/>
  <c r="E83" i="101"/>
  <c r="D83" i="101"/>
  <c r="C83" i="101"/>
  <c r="A83" i="101"/>
  <c r="E82" i="101"/>
  <c r="D82" i="101"/>
  <c r="C82" i="101"/>
  <c r="A82" i="101"/>
  <c r="E81" i="101"/>
  <c r="D81" i="101"/>
  <c r="C81" i="101"/>
  <c r="A81" i="101"/>
  <c r="E80" i="101"/>
  <c r="D80" i="101"/>
  <c r="C80" i="101"/>
  <c r="A80" i="101"/>
  <c r="E79" i="101"/>
  <c r="D79" i="101"/>
  <c r="C79" i="101"/>
  <c r="A79" i="101"/>
  <c r="E78" i="101"/>
  <c r="D78" i="101"/>
  <c r="C78" i="101"/>
  <c r="A78" i="101"/>
  <c r="E77" i="101"/>
  <c r="D77" i="101"/>
  <c r="C77" i="101"/>
  <c r="A77" i="101"/>
  <c r="E76" i="101"/>
  <c r="D76" i="101"/>
  <c r="C76" i="101"/>
  <c r="A76" i="101"/>
  <c r="E75" i="101"/>
  <c r="D75" i="101"/>
  <c r="C75" i="101"/>
  <c r="A75" i="101"/>
  <c r="E74" i="101"/>
  <c r="D74" i="101"/>
  <c r="C74" i="101"/>
  <c r="A74" i="101"/>
  <c r="E73" i="101"/>
  <c r="D73" i="101"/>
  <c r="C73" i="101"/>
  <c r="A73" i="101"/>
  <c r="E72" i="101"/>
  <c r="D72" i="101"/>
  <c r="C72" i="101"/>
  <c r="A72" i="101"/>
  <c r="E71" i="101"/>
  <c r="D71" i="101"/>
  <c r="C71" i="101"/>
  <c r="A71" i="101"/>
  <c r="E70" i="101"/>
  <c r="D70" i="101"/>
  <c r="C70" i="101"/>
  <c r="A70" i="101"/>
  <c r="E69" i="101"/>
  <c r="D69" i="101"/>
  <c r="C69" i="101"/>
  <c r="A69" i="101"/>
  <c r="E68" i="101"/>
  <c r="D68" i="101"/>
  <c r="C68" i="101"/>
  <c r="A68" i="101"/>
  <c r="E67" i="101"/>
  <c r="D67" i="101"/>
  <c r="C67" i="101"/>
  <c r="A67" i="101"/>
  <c r="E66" i="101"/>
  <c r="D66" i="101"/>
  <c r="C66" i="101"/>
  <c r="A66" i="101"/>
  <c r="E65" i="101"/>
  <c r="D65" i="101"/>
  <c r="C65" i="101"/>
  <c r="A65" i="101"/>
  <c r="E64" i="101"/>
  <c r="D64" i="101"/>
  <c r="C64" i="101"/>
  <c r="A64" i="101"/>
  <c r="E63" i="101"/>
  <c r="D63" i="101"/>
  <c r="C63" i="101"/>
  <c r="A63" i="101"/>
  <c r="E62" i="101"/>
  <c r="D62" i="101"/>
  <c r="C62" i="101"/>
  <c r="A62" i="101"/>
  <c r="E61" i="101"/>
  <c r="D61" i="101"/>
  <c r="C61" i="101"/>
  <c r="A61" i="101"/>
  <c r="E60" i="101"/>
  <c r="D60" i="101"/>
  <c r="C60" i="101"/>
  <c r="A60" i="101"/>
  <c r="E59" i="101"/>
  <c r="D59" i="101"/>
  <c r="C59" i="101"/>
  <c r="A59" i="101"/>
  <c r="E58" i="101"/>
  <c r="D58" i="101"/>
  <c r="C58" i="101"/>
  <c r="A58" i="101"/>
  <c r="E57" i="101"/>
  <c r="D57" i="101"/>
  <c r="C57" i="101"/>
  <c r="A57" i="101"/>
  <c r="E56" i="101"/>
  <c r="D56" i="101"/>
  <c r="C56" i="101"/>
  <c r="A56" i="101"/>
  <c r="E55" i="101"/>
  <c r="D55" i="101"/>
  <c r="C55" i="101"/>
  <c r="A55" i="101"/>
  <c r="E54" i="101"/>
  <c r="D54" i="101"/>
  <c r="C54" i="101"/>
  <c r="A54" i="101"/>
  <c r="E53" i="101"/>
  <c r="D53" i="101"/>
  <c r="C53" i="101"/>
  <c r="A53" i="101"/>
  <c r="E52" i="101"/>
  <c r="D52" i="101"/>
  <c r="C52" i="101"/>
  <c r="A52" i="101"/>
  <c r="E51" i="101"/>
  <c r="D51" i="101"/>
  <c r="C51" i="101"/>
  <c r="A51" i="101"/>
  <c r="E50" i="101"/>
  <c r="D50" i="101"/>
  <c r="C50" i="101"/>
  <c r="A50" i="101"/>
  <c r="E49" i="101"/>
  <c r="D49" i="101"/>
  <c r="C49" i="101"/>
  <c r="A49" i="101"/>
  <c r="E48" i="101"/>
  <c r="D48" i="101"/>
  <c r="C48" i="101"/>
  <c r="A48" i="101"/>
  <c r="E47" i="101"/>
  <c r="D47" i="101"/>
  <c r="C47" i="101"/>
  <c r="A47" i="101"/>
  <c r="E46" i="101"/>
  <c r="D46" i="101"/>
  <c r="C46" i="101"/>
  <c r="A46" i="101"/>
  <c r="E45" i="101"/>
  <c r="D45" i="101"/>
  <c r="C45" i="101"/>
  <c r="A45" i="101"/>
  <c r="E44" i="101"/>
  <c r="D44" i="101"/>
  <c r="C44" i="101"/>
  <c r="A44" i="101"/>
  <c r="E43" i="101"/>
  <c r="D43" i="101"/>
  <c r="C43" i="101"/>
  <c r="A43" i="101"/>
  <c r="E42" i="101"/>
  <c r="D42" i="101"/>
  <c r="C42" i="101"/>
  <c r="A42" i="101"/>
  <c r="E41" i="101"/>
  <c r="D41" i="101"/>
  <c r="C41" i="101"/>
  <c r="A41" i="101"/>
  <c r="E40" i="101"/>
  <c r="D40" i="101"/>
  <c r="C40" i="101"/>
  <c r="A40" i="101"/>
  <c r="E39" i="101"/>
  <c r="D39" i="101"/>
  <c r="C39" i="101"/>
  <c r="A39" i="101"/>
  <c r="E38" i="101"/>
  <c r="D38" i="101"/>
  <c r="C38" i="101"/>
  <c r="A38" i="101"/>
  <c r="E37" i="101"/>
  <c r="D37" i="101"/>
  <c r="C37" i="101"/>
  <c r="A37" i="101"/>
  <c r="E36" i="101"/>
  <c r="D36" i="101"/>
  <c r="C36" i="101"/>
  <c r="A36" i="101"/>
  <c r="E35" i="101"/>
  <c r="D35" i="101"/>
  <c r="C35" i="101"/>
  <c r="A35" i="101"/>
  <c r="E34" i="101"/>
  <c r="D34" i="101"/>
  <c r="C34" i="101"/>
  <c r="A34" i="101"/>
  <c r="E33" i="101"/>
  <c r="D33" i="101"/>
  <c r="C33" i="101"/>
  <c r="A33" i="101"/>
  <c r="E32" i="101"/>
  <c r="D32" i="101"/>
  <c r="C32" i="101"/>
  <c r="A32" i="101"/>
  <c r="E31" i="101"/>
  <c r="D31" i="101"/>
  <c r="C31" i="101"/>
  <c r="A31" i="101"/>
  <c r="E30" i="101"/>
  <c r="D30" i="101"/>
  <c r="C30" i="101"/>
  <c r="A30" i="101"/>
  <c r="E29" i="101"/>
  <c r="D29" i="101"/>
  <c r="C29" i="101"/>
  <c r="A29" i="101"/>
  <c r="E28" i="101"/>
  <c r="D28" i="101"/>
  <c r="C28" i="101"/>
  <c r="A28" i="101"/>
  <c r="E27" i="101"/>
  <c r="D27" i="101"/>
  <c r="C27" i="101"/>
  <c r="A27" i="101"/>
  <c r="E26" i="101"/>
  <c r="D26" i="101"/>
  <c r="C26" i="101"/>
  <c r="A26" i="101"/>
  <c r="E25" i="101"/>
  <c r="D25" i="101"/>
  <c r="C25" i="101"/>
  <c r="A25" i="101"/>
  <c r="E24" i="101"/>
  <c r="D24" i="101"/>
  <c r="C24" i="101"/>
  <c r="A24" i="101"/>
  <c r="E23" i="101"/>
  <c r="D23" i="101"/>
  <c r="C23" i="101"/>
  <c r="A23" i="101"/>
  <c r="E22" i="101"/>
  <c r="D22" i="101"/>
  <c r="C22" i="101"/>
  <c r="A22" i="101"/>
  <c r="E21" i="101"/>
  <c r="D21" i="101"/>
  <c r="C21" i="101"/>
  <c r="A21" i="101"/>
  <c r="E20" i="101"/>
  <c r="D20" i="101"/>
  <c r="C20" i="101"/>
  <c r="A20" i="101"/>
  <c r="E19" i="101"/>
  <c r="D19" i="101"/>
  <c r="C19" i="101"/>
  <c r="A19" i="101"/>
  <c r="E18" i="101"/>
  <c r="D18" i="101"/>
  <c r="C18" i="101"/>
  <c r="A18" i="101"/>
  <c r="E17" i="101"/>
  <c r="D17" i="101"/>
  <c r="C17" i="101"/>
  <c r="A17" i="101"/>
  <c r="E16" i="101"/>
  <c r="D16" i="101"/>
  <c r="C16" i="101"/>
  <c r="A16" i="101"/>
  <c r="E15" i="101"/>
  <c r="D15" i="101"/>
  <c r="C15" i="101"/>
  <c r="A15" i="101"/>
  <c r="E14" i="101"/>
  <c r="D14" i="101"/>
  <c r="C14" i="101"/>
  <c r="A14" i="101"/>
  <c r="E13" i="101"/>
  <c r="D13" i="101"/>
  <c r="C13" i="101"/>
  <c r="A13" i="101"/>
  <c r="E12" i="101"/>
  <c r="D12" i="101"/>
  <c r="C12" i="101"/>
  <c r="A12" i="101"/>
  <c r="E11" i="101"/>
  <c r="D11" i="101"/>
  <c r="C11" i="101"/>
  <c r="A11" i="101"/>
  <c r="E10" i="101"/>
  <c r="D10" i="101"/>
  <c r="C10" i="101"/>
  <c r="A10" i="101"/>
  <c r="E9" i="101"/>
  <c r="D9" i="101"/>
  <c r="C9" i="101"/>
  <c r="A9" i="101"/>
  <c r="E8" i="101"/>
  <c r="D8" i="101"/>
  <c r="C8" i="101"/>
  <c r="A8" i="101"/>
  <c r="E7" i="101"/>
  <c r="D7" i="101"/>
  <c r="C7" i="101"/>
  <c r="A7" i="101"/>
  <c r="E6" i="101"/>
  <c r="D6" i="101"/>
  <c r="C6" i="101"/>
  <c r="A6" i="101"/>
  <c r="E5" i="101"/>
  <c r="D5" i="101"/>
  <c r="C5" i="101"/>
  <c r="A5" i="101"/>
  <c r="E4" i="101"/>
  <c r="D4" i="101"/>
  <c r="C4" i="101"/>
  <c r="A4" i="101"/>
  <c r="E112" i="102"/>
  <c r="D112" i="102"/>
  <c r="C112" i="102"/>
  <c r="A112" i="102"/>
  <c r="E111" i="102"/>
  <c r="D111" i="102"/>
  <c r="C111" i="102"/>
  <c r="A111" i="102"/>
  <c r="E110" i="102"/>
  <c r="D110" i="102"/>
  <c r="C110" i="102"/>
  <c r="A110" i="102"/>
  <c r="E109" i="102"/>
  <c r="D109" i="102"/>
  <c r="C109" i="102"/>
  <c r="A109" i="102"/>
  <c r="E108" i="102"/>
  <c r="D108" i="102"/>
  <c r="C108" i="102"/>
  <c r="A108" i="102"/>
  <c r="E107" i="102"/>
  <c r="D107" i="102"/>
  <c r="C107" i="102"/>
  <c r="A107" i="102"/>
  <c r="E106" i="102"/>
  <c r="D106" i="102"/>
  <c r="C106" i="102"/>
  <c r="A106" i="102"/>
  <c r="E105" i="102"/>
  <c r="D105" i="102"/>
  <c r="C105" i="102"/>
  <c r="A105" i="102"/>
  <c r="E104" i="102"/>
  <c r="D104" i="102"/>
  <c r="C104" i="102"/>
  <c r="A104" i="102"/>
  <c r="E103" i="102"/>
  <c r="D103" i="102"/>
  <c r="C103" i="102"/>
  <c r="A103" i="102"/>
  <c r="E102" i="102"/>
  <c r="D102" i="102"/>
  <c r="C102" i="102"/>
  <c r="A102" i="102"/>
  <c r="E101" i="102"/>
  <c r="D101" i="102"/>
  <c r="C101" i="102"/>
  <c r="A101" i="102"/>
  <c r="E100" i="102"/>
  <c r="D100" i="102"/>
  <c r="C100" i="102"/>
  <c r="A100" i="102"/>
  <c r="E99" i="102"/>
  <c r="D99" i="102"/>
  <c r="C99" i="102"/>
  <c r="A99" i="102"/>
  <c r="E98" i="102"/>
  <c r="D98" i="102"/>
  <c r="C98" i="102"/>
  <c r="A98" i="102"/>
  <c r="E97" i="102"/>
  <c r="D97" i="102"/>
  <c r="C97" i="102"/>
  <c r="A97" i="102"/>
  <c r="E96" i="102"/>
  <c r="D96" i="102"/>
  <c r="C96" i="102"/>
  <c r="A96" i="102"/>
  <c r="E95" i="102"/>
  <c r="D95" i="102"/>
  <c r="C95" i="102"/>
  <c r="A95" i="102"/>
  <c r="E94" i="102"/>
  <c r="D94" i="102"/>
  <c r="C94" i="102"/>
  <c r="A94" i="102"/>
  <c r="E93" i="102"/>
  <c r="D93" i="102"/>
  <c r="C93" i="102"/>
  <c r="A93" i="102"/>
  <c r="E92" i="102"/>
  <c r="D92" i="102"/>
  <c r="C92" i="102"/>
  <c r="A92" i="102"/>
  <c r="E91" i="102"/>
  <c r="D91" i="102"/>
  <c r="C91" i="102"/>
  <c r="A91" i="102"/>
  <c r="E90" i="102"/>
  <c r="D90" i="102"/>
  <c r="C90" i="102"/>
  <c r="A90" i="102"/>
  <c r="E89" i="102"/>
  <c r="D89" i="102"/>
  <c r="C89" i="102"/>
  <c r="A89" i="102"/>
  <c r="E88" i="102"/>
  <c r="D88" i="102"/>
  <c r="C88" i="102"/>
  <c r="A88" i="102"/>
  <c r="E87" i="102"/>
  <c r="D87" i="102"/>
  <c r="C87" i="102"/>
  <c r="A87" i="102"/>
  <c r="E86" i="102"/>
  <c r="D86" i="102"/>
  <c r="C86" i="102"/>
  <c r="A86" i="102"/>
  <c r="E85" i="102"/>
  <c r="D85" i="102"/>
  <c r="C85" i="102"/>
  <c r="A85" i="102"/>
  <c r="E84" i="102"/>
  <c r="D84" i="102"/>
  <c r="C84" i="102"/>
  <c r="A84" i="102"/>
  <c r="E83" i="102"/>
  <c r="D83" i="102"/>
  <c r="C83" i="102"/>
  <c r="A83" i="102"/>
  <c r="E82" i="102"/>
  <c r="D82" i="102"/>
  <c r="C82" i="102"/>
  <c r="A82" i="102"/>
  <c r="E81" i="102"/>
  <c r="D81" i="102"/>
  <c r="C81" i="102"/>
  <c r="A81" i="102"/>
  <c r="E80" i="102"/>
  <c r="D80" i="102"/>
  <c r="C80" i="102"/>
  <c r="A80" i="102"/>
  <c r="E79" i="102"/>
  <c r="D79" i="102"/>
  <c r="C79" i="102"/>
  <c r="A79" i="102"/>
  <c r="E78" i="102"/>
  <c r="D78" i="102"/>
  <c r="C78" i="102"/>
  <c r="A78" i="102"/>
  <c r="E77" i="102"/>
  <c r="D77" i="102"/>
  <c r="C77" i="102"/>
  <c r="A77" i="102"/>
  <c r="E76" i="102"/>
  <c r="D76" i="102"/>
  <c r="C76" i="102"/>
  <c r="A76" i="102"/>
  <c r="E75" i="102"/>
  <c r="D75" i="102"/>
  <c r="C75" i="102"/>
  <c r="A75" i="102"/>
  <c r="E74" i="102"/>
  <c r="D74" i="102"/>
  <c r="C74" i="102"/>
  <c r="A74" i="102"/>
  <c r="E73" i="102"/>
  <c r="D73" i="102"/>
  <c r="C73" i="102"/>
  <c r="A73" i="102"/>
  <c r="E72" i="102"/>
  <c r="D72" i="102"/>
  <c r="C72" i="102"/>
  <c r="A72" i="102"/>
  <c r="E71" i="102"/>
  <c r="D71" i="102"/>
  <c r="C71" i="102"/>
  <c r="A71" i="102"/>
  <c r="E70" i="102"/>
  <c r="D70" i="102"/>
  <c r="C70" i="102"/>
  <c r="A70" i="102"/>
  <c r="E69" i="102"/>
  <c r="D69" i="102"/>
  <c r="C69" i="102"/>
  <c r="A69" i="102"/>
  <c r="E68" i="102"/>
  <c r="D68" i="102"/>
  <c r="C68" i="102"/>
  <c r="A68" i="102"/>
  <c r="E67" i="102"/>
  <c r="D67" i="102"/>
  <c r="C67" i="102"/>
  <c r="A67" i="102"/>
  <c r="E66" i="102"/>
  <c r="D66" i="102"/>
  <c r="C66" i="102"/>
  <c r="A66" i="102"/>
  <c r="E65" i="102"/>
  <c r="D65" i="102"/>
  <c r="C65" i="102"/>
  <c r="A65" i="102"/>
  <c r="E64" i="102"/>
  <c r="D64" i="102"/>
  <c r="C64" i="102"/>
  <c r="A64" i="102"/>
  <c r="E63" i="102"/>
  <c r="D63" i="102"/>
  <c r="C63" i="102"/>
  <c r="A63" i="102"/>
  <c r="E62" i="102"/>
  <c r="D62" i="102"/>
  <c r="C62" i="102"/>
  <c r="A62" i="102"/>
  <c r="E61" i="102"/>
  <c r="D61" i="102"/>
  <c r="C61" i="102"/>
  <c r="A61" i="102"/>
  <c r="E60" i="102"/>
  <c r="D60" i="102"/>
  <c r="C60" i="102"/>
  <c r="A60" i="102"/>
  <c r="E59" i="102"/>
  <c r="D59" i="102"/>
  <c r="C59" i="102"/>
  <c r="A59" i="102"/>
  <c r="E58" i="102"/>
  <c r="D58" i="102"/>
  <c r="C58" i="102"/>
  <c r="A58" i="102"/>
  <c r="E57" i="102"/>
  <c r="D57" i="102"/>
  <c r="C57" i="102"/>
  <c r="A57" i="102"/>
  <c r="E56" i="102"/>
  <c r="D56" i="102"/>
  <c r="C56" i="102"/>
  <c r="A56" i="102"/>
  <c r="E55" i="102"/>
  <c r="D55" i="102"/>
  <c r="C55" i="102"/>
  <c r="A55" i="102"/>
  <c r="E54" i="102"/>
  <c r="D54" i="102"/>
  <c r="C54" i="102"/>
  <c r="A54" i="102"/>
  <c r="E53" i="102"/>
  <c r="D53" i="102"/>
  <c r="C53" i="102"/>
  <c r="A53" i="102"/>
  <c r="E52" i="102"/>
  <c r="D52" i="102"/>
  <c r="C52" i="102"/>
  <c r="A52" i="102"/>
  <c r="E51" i="102"/>
  <c r="D51" i="102"/>
  <c r="C51" i="102"/>
  <c r="A51" i="102"/>
  <c r="E50" i="102"/>
  <c r="D50" i="102"/>
  <c r="C50" i="102"/>
  <c r="A50" i="102"/>
  <c r="E49" i="102"/>
  <c r="D49" i="102"/>
  <c r="C49" i="102"/>
  <c r="A49" i="102"/>
  <c r="E48" i="102"/>
  <c r="D48" i="102"/>
  <c r="C48" i="102"/>
  <c r="A48" i="102"/>
  <c r="E47" i="102"/>
  <c r="D47" i="102"/>
  <c r="C47" i="102"/>
  <c r="A47" i="102"/>
  <c r="E46" i="102"/>
  <c r="D46" i="102"/>
  <c r="C46" i="102"/>
  <c r="A46" i="102"/>
  <c r="E45" i="102"/>
  <c r="D45" i="102"/>
  <c r="C45" i="102"/>
  <c r="A45" i="102"/>
  <c r="E44" i="102"/>
  <c r="D44" i="102"/>
  <c r="C44" i="102"/>
  <c r="A44" i="102"/>
  <c r="E43" i="102"/>
  <c r="D43" i="102"/>
  <c r="C43" i="102"/>
  <c r="A43" i="102"/>
  <c r="E42" i="102"/>
  <c r="D42" i="102"/>
  <c r="C42" i="102"/>
  <c r="A42" i="102"/>
  <c r="E41" i="102"/>
  <c r="D41" i="102"/>
  <c r="C41" i="102"/>
  <c r="A41" i="102"/>
  <c r="E40" i="102"/>
  <c r="D40" i="102"/>
  <c r="C40" i="102"/>
  <c r="A40" i="102"/>
  <c r="E39" i="102"/>
  <c r="D39" i="102"/>
  <c r="C39" i="102"/>
  <c r="A39" i="102"/>
  <c r="E38" i="102"/>
  <c r="D38" i="102"/>
  <c r="C38" i="102"/>
  <c r="A38" i="102"/>
  <c r="E37" i="102"/>
  <c r="D37" i="102"/>
  <c r="C37" i="102"/>
  <c r="A37" i="102"/>
  <c r="E36" i="102"/>
  <c r="D36" i="102"/>
  <c r="C36" i="102"/>
  <c r="A36" i="102"/>
  <c r="E35" i="102"/>
  <c r="D35" i="102"/>
  <c r="C35" i="102"/>
  <c r="A35" i="102"/>
  <c r="E34" i="102"/>
  <c r="D34" i="102"/>
  <c r="C34" i="102"/>
  <c r="A34" i="102"/>
  <c r="E33" i="102"/>
  <c r="D33" i="102"/>
  <c r="C33" i="102"/>
  <c r="A33" i="102"/>
  <c r="E32" i="102"/>
  <c r="D32" i="102"/>
  <c r="C32" i="102"/>
  <c r="A32" i="102"/>
  <c r="E31" i="102"/>
  <c r="D31" i="102"/>
  <c r="C31" i="102"/>
  <c r="A31" i="102"/>
  <c r="E30" i="102"/>
  <c r="D30" i="102"/>
  <c r="C30" i="102"/>
  <c r="A30" i="102"/>
  <c r="E29" i="102"/>
  <c r="D29" i="102"/>
  <c r="C29" i="102"/>
  <c r="A29" i="102"/>
  <c r="E28" i="102"/>
  <c r="D28" i="102"/>
  <c r="C28" i="102"/>
  <c r="A28" i="102"/>
  <c r="E27" i="102"/>
  <c r="D27" i="102"/>
  <c r="C27" i="102"/>
  <c r="A27" i="102"/>
  <c r="E26" i="102"/>
  <c r="D26" i="102"/>
  <c r="C26" i="102"/>
  <c r="A26" i="102"/>
  <c r="E25" i="102"/>
  <c r="D25" i="102"/>
  <c r="C25" i="102"/>
  <c r="A25" i="102"/>
  <c r="E24" i="102"/>
  <c r="D24" i="102"/>
  <c r="C24" i="102"/>
  <c r="A24" i="102"/>
  <c r="E23" i="102"/>
  <c r="D23" i="102"/>
  <c r="C23" i="102"/>
  <c r="A23" i="102"/>
  <c r="E22" i="102"/>
  <c r="D22" i="102"/>
  <c r="C22" i="102"/>
  <c r="A22" i="102"/>
  <c r="E21" i="102"/>
  <c r="D21" i="102"/>
  <c r="C21" i="102"/>
  <c r="A21" i="102"/>
  <c r="E20" i="102"/>
  <c r="D20" i="102"/>
  <c r="C20" i="102"/>
  <c r="A20" i="102"/>
  <c r="E19" i="102"/>
  <c r="D19" i="102"/>
  <c r="C19" i="102"/>
  <c r="A19" i="102"/>
  <c r="E18" i="102"/>
  <c r="D18" i="102"/>
  <c r="C18" i="102"/>
  <c r="A18" i="102"/>
  <c r="E17" i="102"/>
  <c r="D17" i="102"/>
  <c r="C17" i="102"/>
  <c r="A17" i="102"/>
  <c r="E16" i="102"/>
  <c r="D16" i="102"/>
  <c r="C16" i="102"/>
  <c r="A16" i="102"/>
  <c r="E15" i="102"/>
  <c r="D15" i="102"/>
  <c r="C15" i="102"/>
  <c r="A15" i="102"/>
  <c r="E14" i="102"/>
  <c r="D14" i="102"/>
  <c r="C14" i="102"/>
  <c r="A14" i="102"/>
  <c r="E13" i="102"/>
  <c r="D13" i="102"/>
  <c r="C13" i="102"/>
  <c r="A13" i="102"/>
  <c r="E12" i="102"/>
  <c r="D12" i="102"/>
  <c r="C12" i="102"/>
  <c r="A12" i="102"/>
  <c r="E11" i="102"/>
  <c r="D11" i="102"/>
  <c r="C11" i="102"/>
  <c r="A11" i="102"/>
  <c r="E10" i="102"/>
  <c r="D10" i="102"/>
  <c r="C10" i="102"/>
  <c r="A10" i="102"/>
  <c r="E9" i="102"/>
  <c r="D9" i="102"/>
  <c r="C9" i="102"/>
  <c r="A9" i="102"/>
  <c r="E8" i="102"/>
  <c r="D8" i="102"/>
  <c r="C8" i="102"/>
  <c r="A8" i="102"/>
  <c r="E7" i="102"/>
  <c r="D7" i="102"/>
  <c r="C7" i="102"/>
  <c r="A7" i="102"/>
  <c r="E6" i="102"/>
  <c r="D6" i="102"/>
  <c r="C6" i="102"/>
  <c r="A6" i="102"/>
  <c r="E5" i="102"/>
  <c r="D5" i="102"/>
  <c r="C5" i="102"/>
  <c r="A5" i="102"/>
  <c r="E4" i="102"/>
  <c r="D4" i="102"/>
  <c r="C4" i="102"/>
  <c r="A4" i="102"/>
  <c r="E112" i="103"/>
  <c r="D112" i="103"/>
  <c r="C112" i="103"/>
  <c r="A112" i="103"/>
  <c r="E111" i="103"/>
  <c r="D111" i="103"/>
  <c r="C111" i="103"/>
  <c r="A111" i="103"/>
  <c r="E110" i="103"/>
  <c r="D110" i="103"/>
  <c r="C110" i="103"/>
  <c r="A110" i="103"/>
  <c r="E109" i="103"/>
  <c r="D109" i="103"/>
  <c r="C109" i="103"/>
  <c r="A109" i="103"/>
  <c r="E108" i="103"/>
  <c r="D108" i="103"/>
  <c r="C108" i="103"/>
  <c r="A108" i="103"/>
  <c r="E107" i="103"/>
  <c r="D107" i="103"/>
  <c r="C107" i="103"/>
  <c r="A107" i="103"/>
  <c r="E106" i="103"/>
  <c r="D106" i="103"/>
  <c r="C106" i="103"/>
  <c r="A106" i="103"/>
  <c r="E105" i="103"/>
  <c r="D105" i="103"/>
  <c r="C105" i="103"/>
  <c r="A105" i="103"/>
  <c r="E104" i="103"/>
  <c r="D104" i="103"/>
  <c r="C104" i="103"/>
  <c r="A104" i="103"/>
  <c r="E103" i="103"/>
  <c r="D103" i="103"/>
  <c r="C103" i="103"/>
  <c r="A103" i="103"/>
  <c r="E102" i="103"/>
  <c r="D102" i="103"/>
  <c r="C102" i="103"/>
  <c r="A102" i="103"/>
  <c r="E101" i="103"/>
  <c r="D101" i="103"/>
  <c r="C101" i="103"/>
  <c r="A101" i="103"/>
  <c r="E100" i="103"/>
  <c r="D100" i="103"/>
  <c r="C100" i="103"/>
  <c r="A100" i="103"/>
  <c r="E99" i="103"/>
  <c r="D99" i="103"/>
  <c r="C99" i="103"/>
  <c r="A99" i="103"/>
  <c r="E98" i="103"/>
  <c r="D98" i="103"/>
  <c r="C98" i="103"/>
  <c r="A98" i="103"/>
  <c r="E97" i="103"/>
  <c r="D97" i="103"/>
  <c r="C97" i="103"/>
  <c r="A97" i="103"/>
  <c r="E96" i="103"/>
  <c r="D96" i="103"/>
  <c r="C96" i="103"/>
  <c r="A96" i="103"/>
  <c r="E95" i="103"/>
  <c r="D95" i="103"/>
  <c r="C95" i="103"/>
  <c r="A95" i="103"/>
  <c r="E94" i="103"/>
  <c r="D94" i="103"/>
  <c r="C94" i="103"/>
  <c r="A94" i="103"/>
  <c r="E93" i="103"/>
  <c r="D93" i="103"/>
  <c r="C93" i="103"/>
  <c r="A93" i="103"/>
  <c r="E92" i="103"/>
  <c r="D92" i="103"/>
  <c r="C92" i="103"/>
  <c r="A92" i="103"/>
  <c r="E91" i="103"/>
  <c r="D91" i="103"/>
  <c r="C91" i="103"/>
  <c r="A91" i="103"/>
  <c r="E90" i="103"/>
  <c r="D90" i="103"/>
  <c r="C90" i="103"/>
  <c r="A90" i="103"/>
  <c r="E89" i="103"/>
  <c r="D89" i="103"/>
  <c r="C89" i="103"/>
  <c r="A89" i="103"/>
  <c r="E88" i="103"/>
  <c r="D88" i="103"/>
  <c r="C88" i="103"/>
  <c r="A88" i="103"/>
  <c r="E87" i="103"/>
  <c r="D87" i="103"/>
  <c r="C87" i="103"/>
  <c r="A87" i="103"/>
  <c r="E86" i="103"/>
  <c r="D86" i="103"/>
  <c r="C86" i="103"/>
  <c r="A86" i="103"/>
  <c r="E85" i="103"/>
  <c r="D85" i="103"/>
  <c r="C85" i="103"/>
  <c r="A85" i="103"/>
  <c r="E84" i="103"/>
  <c r="D84" i="103"/>
  <c r="C84" i="103"/>
  <c r="A84" i="103"/>
  <c r="E83" i="103"/>
  <c r="D83" i="103"/>
  <c r="C83" i="103"/>
  <c r="A83" i="103"/>
  <c r="E82" i="103"/>
  <c r="D82" i="103"/>
  <c r="C82" i="103"/>
  <c r="A82" i="103"/>
  <c r="E81" i="103"/>
  <c r="D81" i="103"/>
  <c r="C81" i="103"/>
  <c r="A81" i="103"/>
  <c r="E80" i="103"/>
  <c r="D80" i="103"/>
  <c r="C80" i="103"/>
  <c r="A80" i="103"/>
  <c r="E79" i="103"/>
  <c r="D79" i="103"/>
  <c r="C79" i="103"/>
  <c r="A79" i="103"/>
  <c r="E78" i="103"/>
  <c r="D78" i="103"/>
  <c r="C78" i="103"/>
  <c r="A78" i="103"/>
  <c r="E77" i="103"/>
  <c r="D77" i="103"/>
  <c r="C77" i="103"/>
  <c r="A77" i="103"/>
  <c r="E76" i="103"/>
  <c r="D76" i="103"/>
  <c r="C76" i="103"/>
  <c r="A76" i="103"/>
  <c r="E75" i="103"/>
  <c r="D75" i="103"/>
  <c r="C75" i="103"/>
  <c r="A75" i="103"/>
  <c r="E74" i="103"/>
  <c r="D74" i="103"/>
  <c r="C74" i="103"/>
  <c r="A74" i="103"/>
  <c r="E73" i="103"/>
  <c r="D73" i="103"/>
  <c r="C73" i="103"/>
  <c r="A73" i="103"/>
  <c r="E72" i="103"/>
  <c r="D72" i="103"/>
  <c r="C72" i="103"/>
  <c r="A72" i="103"/>
  <c r="E71" i="103"/>
  <c r="D71" i="103"/>
  <c r="C71" i="103"/>
  <c r="A71" i="103"/>
  <c r="E70" i="103"/>
  <c r="D70" i="103"/>
  <c r="C70" i="103"/>
  <c r="A70" i="103"/>
  <c r="E69" i="103"/>
  <c r="D69" i="103"/>
  <c r="C69" i="103"/>
  <c r="A69" i="103"/>
  <c r="E68" i="103"/>
  <c r="D68" i="103"/>
  <c r="C68" i="103"/>
  <c r="A68" i="103"/>
  <c r="E67" i="103"/>
  <c r="D67" i="103"/>
  <c r="C67" i="103"/>
  <c r="A67" i="103"/>
  <c r="E66" i="103"/>
  <c r="D66" i="103"/>
  <c r="C66" i="103"/>
  <c r="A66" i="103"/>
  <c r="E65" i="103"/>
  <c r="D65" i="103"/>
  <c r="C65" i="103"/>
  <c r="A65" i="103"/>
  <c r="E64" i="103"/>
  <c r="D64" i="103"/>
  <c r="C64" i="103"/>
  <c r="A64" i="103"/>
  <c r="E63" i="103"/>
  <c r="D63" i="103"/>
  <c r="C63" i="103"/>
  <c r="A63" i="103"/>
  <c r="E62" i="103"/>
  <c r="D62" i="103"/>
  <c r="C62" i="103"/>
  <c r="A62" i="103"/>
  <c r="E61" i="103"/>
  <c r="D61" i="103"/>
  <c r="C61" i="103"/>
  <c r="A61" i="103"/>
  <c r="E60" i="103"/>
  <c r="D60" i="103"/>
  <c r="C60" i="103"/>
  <c r="A60" i="103"/>
  <c r="E59" i="103"/>
  <c r="D59" i="103"/>
  <c r="C59" i="103"/>
  <c r="A59" i="103"/>
  <c r="E58" i="103"/>
  <c r="D58" i="103"/>
  <c r="C58" i="103"/>
  <c r="A58" i="103"/>
  <c r="E57" i="103"/>
  <c r="D57" i="103"/>
  <c r="C57" i="103"/>
  <c r="A57" i="103"/>
  <c r="E56" i="103"/>
  <c r="D56" i="103"/>
  <c r="C56" i="103"/>
  <c r="A56" i="103"/>
  <c r="E55" i="103"/>
  <c r="D55" i="103"/>
  <c r="C55" i="103"/>
  <c r="A55" i="103"/>
  <c r="E54" i="103"/>
  <c r="D54" i="103"/>
  <c r="C54" i="103"/>
  <c r="A54" i="103"/>
  <c r="E53" i="103"/>
  <c r="D53" i="103"/>
  <c r="C53" i="103"/>
  <c r="A53" i="103"/>
  <c r="E52" i="103"/>
  <c r="D52" i="103"/>
  <c r="C52" i="103"/>
  <c r="A52" i="103"/>
  <c r="E51" i="103"/>
  <c r="D51" i="103"/>
  <c r="C51" i="103"/>
  <c r="A51" i="103"/>
  <c r="E50" i="103"/>
  <c r="D50" i="103"/>
  <c r="C50" i="103"/>
  <c r="A50" i="103"/>
  <c r="E49" i="103"/>
  <c r="D49" i="103"/>
  <c r="C49" i="103"/>
  <c r="A49" i="103"/>
  <c r="E48" i="103"/>
  <c r="D48" i="103"/>
  <c r="C48" i="103"/>
  <c r="A48" i="103"/>
  <c r="E47" i="103"/>
  <c r="D47" i="103"/>
  <c r="C47" i="103"/>
  <c r="A47" i="103"/>
  <c r="E46" i="103"/>
  <c r="D46" i="103"/>
  <c r="C46" i="103"/>
  <c r="A46" i="103"/>
  <c r="E45" i="103"/>
  <c r="D45" i="103"/>
  <c r="C45" i="103"/>
  <c r="A45" i="103"/>
  <c r="E44" i="103"/>
  <c r="D44" i="103"/>
  <c r="C44" i="103"/>
  <c r="A44" i="103"/>
  <c r="E43" i="103"/>
  <c r="D43" i="103"/>
  <c r="C43" i="103"/>
  <c r="A43" i="103"/>
  <c r="E42" i="103"/>
  <c r="D42" i="103"/>
  <c r="C42" i="103"/>
  <c r="A42" i="103"/>
  <c r="E41" i="103"/>
  <c r="D41" i="103"/>
  <c r="C41" i="103"/>
  <c r="A41" i="103"/>
  <c r="E40" i="103"/>
  <c r="D40" i="103"/>
  <c r="C40" i="103"/>
  <c r="A40" i="103"/>
  <c r="E39" i="103"/>
  <c r="D39" i="103"/>
  <c r="C39" i="103"/>
  <c r="A39" i="103"/>
  <c r="E38" i="103"/>
  <c r="D38" i="103"/>
  <c r="C38" i="103"/>
  <c r="A38" i="103"/>
  <c r="E37" i="103"/>
  <c r="D37" i="103"/>
  <c r="C37" i="103"/>
  <c r="A37" i="103"/>
  <c r="E36" i="103"/>
  <c r="D36" i="103"/>
  <c r="C36" i="103"/>
  <c r="A36" i="103"/>
  <c r="E35" i="103"/>
  <c r="D35" i="103"/>
  <c r="C35" i="103"/>
  <c r="A35" i="103"/>
  <c r="E34" i="103"/>
  <c r="D34" i="103"/>
  <c r="C34" i="103"/>
  <c r="A34" i="103"/>
  <c r="E33" i="103"/>
  <c r="D33" i="103"/>
  <c r="C33" i="103"/>
  <c r="A33" i="103"/>
  <c r="E32" i="103"/>
  <c r="D32" i="103"/>
  <c r="C32" i="103"/>
  <c r="A32" i="103"/>
  <c r="E31" i="103"/>
  <c r="D31" i="103"/>
  <c r="C31" i="103"/>
  <c r="A31" i="103"/>
  <c r="E30" i="103"/>
  <c r="D30" i="103"/>
  <c r="C30" i="103"/>
  <c r="A30" i="103"/>
  <c r="E29" i="103"/>
  <c r="D29" i="103"/>
  <c r="C29" i="103"/>
  <c r="A29" i="103"/>
  <c r="E28" i="103"/>
  <c r="D28" i="103"/>
  <c r="C28" i="103"/>
  <c r="A28" i="103"/>
  <c r="E27" i="103"/>
  <c r="D27" i="103"/>
  <c r="C27" i="103"/>
  <c r="A27" i="103"/>
  <c r="E26" i="103"/>
  <c r="D26" i="103"/>
  <c r="C26" i="103"/>
  <c r="A26" i="103"/>
  <c r="E25" i="103"/>
  <c r="D25" i="103"/>
  <c r="C25" i="103"/>
  <c r="A25" i="103"/>
  <c r="E24" i="103"/>
  <c r="D24" i="103"/>
  <c r="C24" i="103"/>
  <c r="A24" i="103"/>
  <c r="E23" i="103"/>
  <c r="D23" i="103"/>
  <c r="C23" i="103"/>
  <c r="A23" i="103"/>
  <c r="E22" i="103"/>
  <c r="D22" i="103"/>
  <c r="C22" i="103"/>
  <c r="A22" i="103"/>
  <c r="E21" i="103"/>
  <c r="D21" i="103"/>
  <c r="C21" i="103"/>
  <c r="A21" i="103"/>
  <c r="E20" i="103"/>
  <c r="D20" i="103"/>
  <c r="C20" i="103"/>
  <c r="A20" i="103"/>
  <c r="E19" i="103"/>
  <c r="D19" i="103"/>
  <c r="C19" i="103"/>
  <c r="A19" i="103"/>
  <c r="E18" i="103"/>
  <c r="D18" i="103"/>
  <c r="C18" i="103"/>
  <c r="A18" i="103"/>
  <c r="E17" i="103"/>
  <c r="D17" i="103"/>
  <c r="C17" i="103"/>
  <c r="A17" i="103"/>
  <c r="E16" i="103"/>
  <c r="D16" i="103"/>
  <c r="C16" i="103"/>
  <c r="A16" i="103"/>
  <c r="E15" i="103"/>
  <c r="D15" i="103"/>
  <c r="C15" i="103"/>
  <c r="A15" i="103"/>
  <c r="E14" i="103"/>
  <c r="D14" i="103"/>
  <c r="C14" i="103"/>
  <c r="A14" i="103"/>
  <c r="E13" i="103"/>
  <c r="D13" i="103"/>
  <c r="C13" i="103"/>
  <c r="A13" i="103"/>
  <c r="E12" i="103"/>
  <c r="D12" i="103"/>
  <c r="C12" i="103"/>
  <c r="A12" i="103"/>
  <c r="E11" i="103"/>
  <c r="D11" i="103"/>
  <c r="C11" i="103"/>
  <c r="A11" i="103"/>
  <c r="E10" i="103"/>
  <c r="D10" i="103"/>
  <c r="C10" i="103"/>
  <c r="A10" i="103"/>
  <c r="E9" i="103"/>
  <c r="D9" i="103"/>
  <c r="C9" i="103"/>
  <c r="A9" i="103"/>
  <c r="E8" i="103"/>
  <c r="D8" i="103"/>
  <c r="C8" i="103"/>
  <c r="A8" i="103"/>
  <c r="E7" i="103"/>
  <c r="D7" i="103"/>
  <c r="C7" i="103"/>
  <c r="A7" i="103"/>
  <c r="E6" i="103"/>
  <c r="D6" i="103"/>
  <c r="C6" i="103"/>
  <c r="A6" i="103"/>
  <c r="E5" i="103"/>
  <c r="D5" i="103"/>
  <c r="C5" i="103"/>
  <c r="A5" i="103"/>
  <c r="E4" i="103"/>
  <c r="D4" i="103"/>
  <c r="C4" i="103"/>
  <c r="A4" i="103"/>
  <c r="E112" i="104"/>
  <c r="D112" i="104"/>
  <c r="C112" i="104"/>
  <c r="A112" i="104"/>
  <c r="E111" i="104"/>
  <c r="D111" i="104"/>
  <c r="C111" i="104"/>
  <c r="A111" i="104"/>
  <c r="E110" i="104"/>
  <c r="D110" i="104"/>
  <c r="C110" i="104"/>
  <c r="A110" i="104"/>
  <c r="E109" i="104"/>
  <c r="D109" i="104"/>
  <c r="C109" i="104"/>
  <c r="A109" i="104"/>
  <c r="E108" i="104"/>
  <c r="D108" i="104"/>
  <c r="C108" i="104"/>
  <c r="A108" i="104"/>
  <c r="E107" i="104"/>
  <c r="D107" i="104"/>
  <c r="C107" i="104"/>
  <c r="A107" i="104"/>
  <c r="E106" i="104"/>
  <c r="D106" i="104"/>
  <c r="C106" i="104"/>
  <c r="A106" i="104"/>
  <c r="E105" i="104"/>
  <c r="D105" i="104"/>
  <c r="C105" i="104"/>
  <c r="A105" i="104"/>
  <c r="E104" i="104"/>
  <c r="D104" i="104"/>
  <c r="C104" i="104"/>
  <c r="A104" i="104"/>
  <c r="E103" i="104"/>
  <c r="D103" i="104"/>
  <c r="C103" i="104"/>
  <c r="A103" i="104"/>
  <c r="E102" i="104"/>
  <c r="D102" i="104"/>
  <c r="C102" i="104"/>
  <c r="A102" i="104"/>
  <c r="E101" i="104"/>
  <c r="D101" i="104"/>
  <c r="C101" i="104"/>
  <c r="A101" i="104"/>
  <c r="E100" i="104"/>
  <c r="D100" i="104"/>
  <c r="C100" i="104"/>
  <c r="A100" i="104"/>
  <c r="E99" i="104"/>
  <c r="D99" i="104"/>
  <c r="C99" i="104"/>
  <c r="A99" i="104"/>
  <c r="E98" i="104"/>
  <c r="D98" i="104"/>
  <c r="C98" i="104"/>
  <c r="A98" i="104"/>
  <c r="E97" i="104"/>
  <c r="D97" i="104"/>
  <c r="C97" i="104"/>
  <c r="A97" i="104"/>
  <c r="E96" i="104"/>
  <c r="D96" i="104"/>
  <c r="C96" i="104"/>
  <c r="A96" i="104"/>
  <c r="E95" i="104"/>
  <c r="D95" i="104"/>
  <c r="C95" i="104"/>
  <c r="A95" i="104"/>
  <c r="E94" i="104"/>
  <c r="D94" i="104"/>
  <c r="C94" i="104"/>
  <c r="A94" i="104"/>
  <c r="E93" i="104"/>
  <c r="D93" i="104"/>
  <c r="C93" i="104"/>
  <c r="A93" i="104"/>
  <c r="E92" i="104"/>
  <c r="D92" i="104"/>
  <c r="C92" i="104"/>
  <c r="A92" i="104"/>
  <c r="E91" i="104"/>
  <c r="D91" i="104"/>
  <c r="C91" i="104"/>
  <c r="A91" i="104"/>
  <c r="E90" i="104"/>
  <c r="D90" i="104"/>
  <c r="C90" i="104"/>
  <c r="A90" i="104"/>
  <c r="E89" i="104"/>
  <c r="D89" i="104"/>
  <c r="C89" i="104"/>
  <c r="A89" i="104"/>
  <c r="E88" i="104"/>
  <c r="D88" i="104"/>
  <c r="C88" i="104"/>
  <c r="A88" i="104"/>
  <c r="E87" i="104"/>
  <c r="D87" i="104"/>
  <c r="C87" i="104"/>
  <c r="A87" i="104"/>
  <c r="E86" i="104"/>
  <c r="D86" i="104"/>
  <c r="C86" i="104"/>
  <c r="A86" i="104"/>
  <c r="E85" i="104"/>
  <c r="D85" i="104"/>
  <c r="C85" i="104"/>
  <c r="A85" i="104"/>
  <c r="E84" i="104"/>
  <c r="D84" i="104"/>
  <c r="C84" i="104"/>
  <c r="A84" i="104"/>
  <c r="E83" i="104"/>
  <c r="D83" i="104"/>
  <c r="C83" i="104"/>
  <c r="A83" i="104"/>
  <c r="E82" i="104"/>
  <c r="D82" i="104"/>
  <c r="C82" i="104"/>
  <c r="A82" i="104"/>
  <c r="E81" i="104"/>
  <c r="D81" i="104"/>
  <c r="C81" i="104"/>
  <c r="A81" i="104"/>
  <c r="E80" i="104"/>
  <c r="D80" i="104"/>
  <c r="C80" i="104"/>
  <c r="A80" i="104"/>
  <c r="E79" i="104"/>
  <c r="D79" i="104"/>
  <c r="C79" i="104"/>
  <c r="A79" i="104"/>
  <c r="E78" i="104"/>
  <c r="D78" i="104"/>
  <c r="C78" i="104"/>
  <c r="A78" i="104"/>
  <c r="E77" i="104"/>
  <c r="D77" i="104"/>
  <c r="C77" i="104"/>
  <c r="A77" i="104"/>
  <c r="E76" i="104"/>
  <c r="D76" i="104"/>
  <c r="C76" i="104"/>
  <c r="A76" i="104"/>
  <c r="E75" i="104"/>
  <c r="D75" i="104"/>
  <c r="C75" i="104"/>
  <c r="A75" i="104"/>
  <c r="E74" i="104"/>
  <c r="D74" i="104"/>
  <c r="C74" i="104"/>
  <c r="A74" i="104"/>
  <c r="E73" i="104"/>
  <c r="D73" i="104"/>
  <c r="C73" i="104"/>
  <c r="A73" i="104"/>
  <c r="E72" i="104"/>
  <c r="D72" i="104"/>
  <c r="C72" i="104"/>
  <c r="A72" i="104"/>
  <c r="E71" i="104"/>
  <c r="D71" i="104"/>
  <c r="C71" i="104"/>
  <c r="A71" i="104"/>
  <c r="E70" i="104"/>
  <c r="D70" i="104"/>
  <c r="C70" i="104"/>
  <c r="A70" i="104"/>
  <c r="E69" i="104"/>
  <c r="D69" i="104"/>
  <c r="C69" i="104"/>
  <c r="A69" i="104"/>
  <c r="E68" i="104"/>
  <c r="D68" i="104"/>
  <c r="C68" i="104"/>
  <c r="A68" i="104"/>
  <c r="E67" i="104"/>
  <c r="D67" i="104"/>
  <c r="C67" i="104"/>
  <c r="A67" i="104"/>
  <c r="E66" i="104"/>
  <c r="D66" i="104"/>
  <c r="C66" i="104"/>
  <c r="A66" i="104"/>
  <c r="E65" i="104"/>
  <c r="D65" i="104"/>
  <c r="C65" i="104"/>
  <c r="A65" i="104"/>
  <c r="E64" i="104"/>
  <c r="D64" i="104"/>
  <c r="C64" i="104"/>
  <c r="A64" i="104"/>
  <c r="E63" i="104"/>
  <c r="D63" i="104"/>
  <c r="C63" i="104"/>
  <c r="A63" i="104"/>
  <c r="E62" i="104"/>
  <c r="D62" i="104"/>
  <c r="C62" i="104"/>
  <c r="A62" i="104"/>
  <c r="E61" i="104"/>
  <c r="D61" i="104"/>
  <c r="C61" i="104"/>
  <c r="A61" i="104"/>
  <c r="E60" i="104"/>
  <c r="D60" i="104"/>
  <c r="C60" i="104"/>
  <c r="A60" i="104"/>
  <c r="E59" i="104"/>
  <c r="D59" i="104"/>
  <c r="C59" i="104"/>
  <c r="A59" i="104"/>
  <c r="E58" i="104"/>
  <c r="D58" i="104"/>
  <c r="C58" i="104"/>
  <c r="A58" i="104"/>
  <c r="E57" i="104"/>
  <c r="D57" i="104"/>
  <c r="C57" i="104"/>
  <c r="A57" i="104"/>
  <c r="E56" i="104"/>
  <c r="D56" i="104"/>
  <c r="C56" i="104"/>
  <c r="A56" i="104"/>
  <c r="E55" i="104"/>
  <c r="D55" i="104"/>
  <c r="C55" i="104"/>
  <c r="A55" i="104"/>
  <c r="E54" i="104"/>
  <c r="D54" i="104"/>
  <c r="C54" i="104"/>
  <c r="A54" i="104"/>
  <c r="E53" i="104"/>
  <c r="D53" i="104"/>
  <c r="C53" i="104"/>
  <c r="A53" i="104"/>
  <c r="E52" i="104"/>
  <c r="D52" i="104"/>
  <c r="C52" i="104"/>
  <c r="A52" i="104"/>
  <c r="E51" i="104"/>
  <c r="D51" i="104"/>
  <c r="C51" i="104"/>
  <c r="A51" i="104"/>
  <c r="E50" i="104"/>
  <c r="D50" i="104"/>
  <c r="C50" i="104"/>
  <c r="A50" i="104"/>
  <c r="E49" i="104"/>
  <c r="D49" i="104"/>
  <c r="C49" i="104"/>
  <c r="A49" i="104"/>
  <c r="E48" i="104"/>
  <c r="D48" i="104"/>
  <c r="C48" i="104"/>
  <c r="A48" i="104"/>
  <c r="E47" i="104"/>
  <c r="D47" i="104"/>
  <c r="C47" i="104"/>
  <c r="A47" i="104"/>
  <c r="E46" i="104"/>
  <c r="D46" i="104"/>
  <c r="C46" i="104"/>
  <c r="A46" i="104"/>
  <c r="E45" i="104"/>
  <c r="D45" i="104"/>
  <c r="C45" i="104"/>
  <c r="A45" i="104"/>
  <c r="E44" i="104"/>
  <c r="D44" i="104"/>
  <c r="C44" i="104"/>
  <c r="A44" i="104"/>
  <c r="E43" i="104"/>
  <c r="D43" i="104"/>
  <c r="C43" i="104"/>
  <c r="A43" i="104"/>
  <c r="E42" i="104"/>
  <c r="D42" i="104"/>
  <c r="C42" i="104"/>
  <c r="A42" i="104"/>
  <c r="E41" i="104"/>
  <c r="D41" i="104"/>
  <c r="C41" i="104"/>
  <c r="A41" i="104"/>
  <c r="E40" i="104"/>
  <c r="D40" i="104"/>
  <c r="C40" i="104"/>
  <c r="A40" i="104"/>
  <c r="E39" i="104"/>
  <c r="D39" i="104"/>
  <c r="C39" i="104"/>
  <c r="A39" i="104"/>
  <c r="E38" i="104"/>
  <c r="D38" i="104"/>
  <c r="C38" i="104"/>
  <c r="A38" i="104"/>
  <c r="E37" i="104"/>
  <c r="D37" i="104"/>
  <c r="C37" i="104"/>
  <c r="A37" i="104"/>
  <c r="E36" i="104"/>
  <c r="D36" i="104"/>
  <c r="C36" i="104"/>
  <c r="A36" i="104"/>
  <c r="E35" i="104"/>
  <c r="D35" i="104"/>
  <c r="C35" i="104"/>
  <c r="A35" i="104"/>
  <c r="E34" i="104"/>
  <c r="D34" i="104"/>
  <c r="C34" i="104"/>
  <c r="A34" i="104"/>
  <c r="E33" i="104"/>
  <c r="D33" i="104"/>
  <c r="C33" i="104"/>
  <c r="A33" i="104"/>
  <c r="E32" i="104"/>
  <c r="D32" i="104"/>
  <c r="C32" i="104"/>
  <c r="A32" i="104"/>
  <c r="E31" i="104"/>
  <c r="D31" i="104"/>
  <c r="C31" i="104"/>
  <c r="A31" i="104"/>
  <c r="E30" i="104"/>
  <c r="D30" i="104"/>
  <c r="C30" i="104"/>
  <c r="A30" i="104"/>
  <c r="E29" i="104"/>
  <c r="D29" i="104"/>
  <c r="C29" i="104"/>
  <c r="A29" i="104"/>
  <c r="E28" i="104"/>
  <c r="D28" i="104"/>
  <c r="C28" i="104"/>
  <c r="A28" i="104"/>
  <c r="E27" i="104"/>
  <c r="D27" i="104"/>
  <c r="C27" i="104"/>
  <c r="A27" i="104"/>
  <c r="E26" i="104"/>
  <c r="D26" i="104"/>
  <c r="C26" i="104"/>
  <c r="A26" i="104"/>
  <c r="E25" i="104"/>
  <c r="D25" i="104"/>
  <c r="C25" i="104"/>
  <c r="A25" i="104"/>
  <c r="E24" i="104"/>
  <c r="D24" i="104"/>
  <c r="C24" i="104"/>
  <c r="A24" i="104"/>
  <c r="E23" i="104"/>
  <c r="D23" i="104"/>
  <c r="C23" i="104"/>
  <c r="A23" i="104"/>
  <c r="E22" i="104"/>
  <c r="D22" i="104"/>
  <c r="C22" i="104"/>
  <c r="A22" i="104"/>
  <c r="E21" i="104"/>
  <c r="D21" i="104"/>
  <c r="C21" i="104"/>
  <c r="A21" i="104"/>
  <c r="E20" i="104"/>
  <c r="D20" i="104"/>
  <c r="C20" i="104"/>
  <c r="A20" i="104"/>
  <c r="E19" i="104"/>
  <c r="D19" i="104"/>
  <c r="C19" i="104"/>
  <c r="A19" i="104"/>
  <c r="E18" i="104"/>
  <c r="D18" i="104"/>
  <c r="C18" i="104"/>
  <c r="A18" i="104"/>
  <c r="E17" i="104"/>
  <c r="D17" i="104"/>
  <c r="C17" i="104"/>
  <c r="A17" i="104"/>
  <c r="E16" i="104"/>
  <c r="D16" i="104"/>
  <c r="C16" i="104"/>
  <c r="A16" i="104"/>
  <c r="E15" i="104"/>
  <c r="D15" i="104"/>
  <c r="C15" i="104"/>
  <c r="A15" i="104"/>
  <c r="E14" i="104"/>
  <c r="D14" i="104"/>
  <c r="C14" i="104"/>
  <c r="A14" i="104"/>
  <c r="E13" i="104"/>
  <c r="D13" i="104"/>
  <c r="C13" i="104"/>
  <c r="A13" i="104"/>
  <c r="E12" i="104"/>
  <c r="D12" i="104"/>
  <c r="C12" i="104"/>
  <c r="A12" i="104"/>
  <c r="E11" i="104"/>
  <c r="D11" i="104"/>
  <c r="C11" i="104"/>
  <c r="A11" i="104"/>
  <c r="E10" i="104"/>
  <c r="D10" i="104"/>
  <c r="C10" i="104"/>
  <c r="A10" i="104"/>
  <c r="E9" i="104"/>
  <c r="D9" i="104"/>
  <c r="C9" i="104"/>
  <c r="A9" i="104"/>
  <c r="E8" i="104"/>
  <c r="D8" i="104"/>
  <c r="C8" i="104"/>
  <c r="A8" i="104"/>
  <c r="E7" i="104"/>
  <c r="D7" i="104"/>
  <c r="C7" i="104"/>
  <c r="A7" i="104"/>
  <c r="E6" i="104"/>
  <c r="D6" i="104"/>
  <c r="C6" i="104"/>
  <c r="A6" i="104"/>
  <c r="E5" i="104"/>
  <c r="D5" i="104"/>
  <c r="C5" i="104"/>
  <c r="A5" i="104"/>
  <c r="E4" i="104"/>
  <c r="D4" i="104"/>
  <c r="C4" i="104"/>
  <c r="A4" i="104"/>
  <c r="E112" i="105"/>
  <c r="D112" i="105"/>
  <c r="C112" i="105"/>
  <c r="A112" i="105"/>
  <c r="E111" i="105"/>
  <c r="D111" i="105"/>
  <c r="C111" i="105"/>
  <c r="A111" i="105"/>
  <c r="E110" i="105"/>
  <c r="D110" i="105"/>
  <c r="C110" i="105"/>
  <c r="A110" i="105"/>
  <c r="E109" i="105"/>
  <c r="D109" i="105"/>
  <c r="C109" i="105"/>
  <c r="A109" i="105"/>
  <c r="E108" i="105"/>
  <c r="D108" i="105"/>
  <c r="C108" i="105"/>
  <c r="A108" i="105"/>
  <c r="E107" i="105"/>
  <c r="D107" i="105"/>
  <c r="C107" i="105"/>
  <c r="A107" i="105"/>
  <c r="E106" i="105"/>
  <c r="D106" i="105"/>
  <c r="C106" i="105"/>
  <c r="A106" i="105"/>
  <c r="E105" i="105"/>
  <c r="D105" i="105"/>
  <c r="C105" i="105"/>
  <c r="A105" i="105"/>
  <c r="E104" i="105"/>
  <c r="D104" i="105"/>
  <c r="C104" i="105"/>
  <c r="A104" i="105"/>
  <c r="E103" i="105"/>
  <c r="D103" i="105"/>
  <c r="C103" i="105"/>
  <c r="A103" i="105"/>
  <c r="E102" i="105"/>
  <c r="D102" i="105"/>
  <c r="C102" i="105"/>
  <c r="A102" i="105"/>
  <c r="E101" i="105"/>
  <c r="D101" i="105"/>
  <c r="C101" i="105"/>
  <c r="A101" i="105"/>
  <c r="E100" i="105"/>
  <c r="D100" i="105"/>
  <c r="C100" i="105"/>
  <c r="A100" i="105"/>
  <c r="E99" i="105"/>
  <c r="D99" i="105"/>
  <c r="C99" i="105"/>
  <c r="A99" i="105"/>
  <c r="E98" i="105"/>
  <c r="D98" i="105"/>
  <c r="C98" i="105"/>
  <c r="A98" i="105"/>
  <c r="E97" i="105"/>
  <c r="D97" i="105"/>
  <c r="C97" i="105"/>
  <c r="A97" i="105"/>
  <c r="E96" i="105"/>
  <c r="D96" i="105"/>
  <c r="C96" i="105"/>
  <c r="A96" i="105"/>
  <c r="E95" i="105"/>
  <c r="D95" i="105"/>
  <c r="C95" i="105"/>
  <c r="A95" i="105"/>
  <c r="E94" i="105"/>
  <c r="D94" i="105"/>
  <c r="C94" i="105"/>
  <c r="A94" i="105"/>
  <c r="E93" i="105"/>
  <c r="D93" i="105"/>
  <c r="C93" i="105"/>
  <c r="A93" i="105"/>
  <c r="E92" i="105"/>
  <c r="D92" i="105"/>
  <c r="C92" i="105"/>
  <c r="A92" i="105"/>
  <c r="E91" i="105"/>
  <c r="D91" i="105"/>
  <c r="C91" i="105"/>
  <c r="A91" i="105"/>
  <c r="E90" i="105"/>
  <c r="D90" i="105"/>
  <c r="C90" i="105"/>
  <c r="A90" i="105"/>
  <c r="E89" i="105"/>
  <c r="D89" i="105"/>
  <c r="C89" i="105"/>
  <c r="A89" i="105"/>
  <c r="E88" i="105"/>
  <c r="D88" i="105"/>
  <c r="C88" i="105"/>
  <c r="A88" i="105"/>
  <c r="E87" i="105"/>
  <c r="D87" i="105"/>
  <c r="C87" i="105"/>
  <c r="A87" i="105"/>
  <c r="E86" i="105"/>
  <c r="D86" i="105"/>
  <c r="C86" i="105"/>
  <c r="A86" i="105"/>
  <c r="E85" i="105"/>
  <c r="D85" i="105"/>
  <c r="C85" i="105"/>
  <c r="A85" i="105"/>
  <c r="E84" i="105"/>
  <c r="D84" i="105"/>
  <c r="C84" i="105"/>
  <c r="A84" i="105"/>
  <c r="E83" i="105"/>
  <c r="D83" i="105"/>
  <c r="C83" i="105"/>
  <c r="A83" i="105"/>
  <c r="E82" i="105"/>
  <c r="D82" i="105"/>
  <c r="C82" i="105"/>
  <c r="A82" i="105"/>
  <c r="E81" i="105"/>
  <c r="D81" i="105"/>
  <c r="C81" i="105"/>
  <c r="A81" i="105"/>
  <c r="E80" i="105"/>
  <c r="D80" i="105"/>
  <c r="C80" i="105"/>
  <c r="A80" i="105"/>
  <c r="E79" i="105"/>
  <c r="D79" i="105"/>
  <c r="C79" i="105"/>
  <c r="A79" i="105"/>
  <c r="E78" i="105"/>
  <c r="D78" i="105"/>
  <c r="C78" i="105"/>
  <c r="A78" i="105"/>
  <c r="E77" i="105"/>
  <c r="D77" i="105"/>
  <c r="C77" i="105"/>
  <c r="A77" i="105"/>
  <c r="E76" i="105"/>
  <c r="D76" i="105"/>
  <c r="C76" i="105"/>
  <c r="A76" i="105"/>
  <c r="E75" i="105"/>
  <c r="D75" i="105"/>
  <c r="C75" i="105"/>
  <c r="A75" i="105"/>
  <c r="E74" i="105"/>
  <c r="D74" i="105"/>
  <c r="C74" i="105"/>
  <c r="A74" i="105"/>
  <c r="E73" i="105"/>
  <c r="D73" i="105"/>
  <c r="C73" i="105"/>
  <c r="A73" i="105"/>
  <c r="E72" i="105"/>
  <c r="D72" i="105"/>
  <c r="C72" i="105"/>
  <c r="A72" i="105"/>
  <c r="E71" i="105"/>
  <c r="D71" i="105"/>
  <c r="C71" i="105"/>
  <c r="A71" i="105"/>
  <c r="E70" i="105"/>
  <c r="D70" i="105"/>
  <c r="C70" i="105"/>
  <c r="A70" i="105"/>
  <c r="E69" i="105"/>
  <c r="D69" i="105"/>
  <c r="C69" i="105"/>
  <c r="A69" i="105"/>
  <c r="E68" i="105"/>
  <c r="D68" i="105"/>
  <c r="C68" i="105"/>
  <c r="A68" i="105"/>
  <c r="E67" i="105"/>
  <c r="D67" i="105"/>
  <c r="C67" i="105"/>
  <c r="A67" i="105"/>
  <c r="E66" i="105"/>
  <c r="D66" i="105"/>
  <c r="C66" i="105"/>
  <c r="A66" i="105"/>
  <c r="E65" i="105"/>
  <c r="D65" i="105"/>
  <c r="C65" i="105"/>
  <c r="A65" i="105"/>
  <c r="E64" i="105"/>
  <c r="D64" i="105"/>
  <c r="C64" i="105"/>
  <c r="A64" i="105"/>
  <c r="E63" i="105"/>
  <c r="D63" i="105"/>
  <c r="C63" i="105"/>
  <c r="A63" i="105"/>
  <c r="E62" i="105"/>
  <c r="D62" i="105"/>
  <c r="C62" i="105"/>
  <c r="A62" i="105"/>
  <c r="E61" i="105"/>
  <c r="D61" i="105"/>
  <c r="C61" i="105"/>
  <c r="A61" i="105"/>
  <c r="E60" i="105"/>
  <c r="D60" i="105"/>
  <c r="C60" i="105"/>
  <c r="A60" i="105"/>
  <c r="E59" i="105"/>
  <c r="D59" i="105"/>
  <c r="C59" i="105"/>
  <c r="A59" i="105"/>
  <c r="E58" i="105"/>
  <c r="D58" i="105"/>
  <c r="C58" i="105"/>
  <c r="A58" i="105"/>
  <c r="E57" i="105"/>
  <c r="D57" i="105"/>
  <c r="C57" i="105"/>
  <c r="A57" i="105"/>
  <c r="E56" i="105"/>
  <c r="D56" i="105"/>
  <c r="C56" i="105"/>
  <c r="A56" i="105"/>
  <c r="E55" i="105"/>
  <c r="D55" i="105"/>
  <c r="C55" i="105"/>
  <c r="A55" i="105"/>
  <c r="E54" i="105"/>
  <c r="D54" i="105"/>
  <c r="C54" i="105"/>
  <c r="A54" i="105"/>
  <c r="E53" i="105"/>
  <c r="D53" i="105"/>
  <c r="C53" i="105"/>
  <c r="A53" i="105"/>
  <c r="E52" i="105"/>
  <c r="D52" i="105"/>
  <c r="C52" i="105"/>
  <c r="A52" i="105"/>
  <c r="E51" i="105"/>
  <c r="D51" i="105"/>
  <c r="C51" i="105"/>
  <c r="A51" i="105"/>
  <c r="E50" i="105"/>
  <c r="D50" i="105"/>
  <c r="C50" i="105"/>
  <c r="A50" i="105"/>
  <c r="E49" i="105"/>
  <c r="D49" i="105"/>
  <c r="C49" i="105"/>
  <c r="A49" i="105"/>
  <c r="E48" i="105"/>
  <c r="D48" i="105"/>
  <c r="C48" i="105"/>
  <c r="A48" i="105"/>
  <c r="E47" i="105"/>
  <c r="D47" i="105"/>
  <c r="C47" i="105"/>
  <c r="A47" i="105"/>
  <c r="E46" i="105"/>
  <c r="D46" i="105"/>
  <c r="C46" i="105"/>
  <c r="A46" i="105"/>
  <c r="E45" i="105"/>
  <c r="D45" i="105"/>
  <c r="C45" i="105"/>
  <c r="A45" i="105"/>
  <c r="E44" i="105"/>
  <c r="D44" i="105"/>
  <c r="C44" i="105"/>
  <c r="A44" i="105"/>
  <c r="E43" i="105"/>
  <c r="D43" i="105"/>
  <c r="C43" i="105"/>
  <c r="A43" i="105"/>
  <c r="E42" i="105"/>
  <c r="D42" i="105"/>
  <c r="C42" i="105"/>
  <c r="A42" i="105"/>
  <c r="E41" i="105"/>
  <c r="D41" i="105"/>
  <c r="C41" i="105"/>
  <c r="A41" i="105"/>
  <c r="E40" i="105"/>
  <c r="D40" i="105"/>
  <c r="C40" i="105"/>
  <c r="A40" i="105"/>
  <c r="E39" i="105"/>
  <c r="D39" i="105"/>
  <c r="C39" i="105"/>
  <c r="A39" i="105"/>
  <c r="E38" i="105"/>
  <c r="D38" i="105"/>
  <c r="C38" i="105"/>
  <c r="A38" i="105"/>
  <c r="E37" i="105"/>
  <c r="D37" i="105"/>
  <c r="C37" i="105"/>
  <c r="A37" i="105"/>
  <c r="E36" i="105"/>
  <c r="D36" i="105"/>
  <c r="C36" i="105"/>
  <c r="A36" i="105"/>
  <c r="E35" i="105"/>
  <c r="D35" i="105"/>
  <c r="C35" i="105"/>
  <c r="A35" i="105"/>
  <c r="E34" i="105"/>
  <c r="D34" i="105"/>
  <c r="C34" i="105"/>
  <c r="A34" i="105"/>
  <c r="E33" i="105"/>
  <c r="D33" i="105"/>
  <c r="C33" i="105"/>
  <c r="A33" i="105"/>
  <c r="E32" i="105"/>
  <c r="D32" i="105"/>
  <c r="C32" i="105"/>
  <c r="A32" i="105"/>
  <c r="E31" i="105"/>
  <c r="D31" i="105"/>
  <c r="C31" i="105"/>
  <c r="A31" i="105"/>
  <c r="E30" i="105"/>
  <c r="D30" i="105"/>
  <c r="C30" i="105"/>
  <c r="A30" i="105"/>
  <c r="E29" i="105"/>
  <c r="D29" i="105"/>
  <c r="C29" i="105"/>
  <c r="A29" i="105"/>
  <c r="E28" i="105"/>
  <c r="D28" i="105"/>
  <c r="C28" i="105"/>
  <c r="A28" i="105"/>
  <c r="E27" i="105"/>
  <c r="D27" i="105"/>
  <c r="C27" i="105"/>
  <c r="A27" i="105"/>
  <c r="E26" i="105"/>
  <c r="D26" i="105"/>
  <c r="C26" i="105"/>
  <c r="A26" i="105"/>
  <c r="E25" i="105"/>
  <c r="D25" i="105"/>
  <c r="C25" i="105"/>
  <c r="A25" i="105"/>
  <c r="E24" i="105"/>
  <c r="D24" i="105"/>
  <c r="C24" i="105"/>
  <c r="A24" i="105"/>
  <c r="E23" i="105"/>
  <c r="D23" i="105"/>
  <c r="C23" i="105"/>
  <c r="A23" i="105"/>
  <c r="E22" i="105"/>
  <c r="D22" i="105"/>
  <c r="C22" i="105"/>
  <c r="A22" i="105"/>
  <c r="E21" i="105"/>
  <c r="D21" i="105"/>
  <c r="C21" i="105"/>
  <c r="A21" i="105"/>
  <c r="E20" i="105"/>
  <c r="D20" i="105"/>
  <c r="C20" i="105"/>
  <c r="A20" i="105"/>
  <c r="E19" i="105"/>
  <c r="D19" i="105"/>
  <c r="C19" i="105"/>
  <c r="A19" i="105"/>
  <c r="E18" i="105"/>
  <c r="D18" i="105"/>
  <c r="C18" i="105"/>
  <c r="A18" i="105"/>
  <c r="E17" i="105"/>
  <c r="D17" i="105"/>
  <c r="C17" i="105"/>
  <c r="A17" i="105"/>
  <c r="E16" i="105"/>
  <c r="D16" i="105"/>
  <c r="C16" i="105"/>
  <c r="A16" i="105"/>
  <c r="E15" i="105"/>
  <c r="D15" i="105"/>
  <c r="C15" i="105"/>
  <c r="A15" i="105"/>
  <c r="E14" i="105"/>
  <c r="D14" i="105"/>
  <c r="C14" i="105"/>
  <c r="A14" i="105"/>
  <c r="E13" i="105"/>
  <c r="D13" i="105"/>
  <c r="C13" i="105"/>
  <c r="A13" i="105"/>
  <c r="E12" i="105"/>
  <c r="D12" i="105"/>
  <c r="C12" i="105"/>
  <c r="A12" i="105"/>
  <c r="E11" i="105"/>
  <c r="D11" i="105"/>
  <c r="C11" i="105"/>
  <c r="A11" i="105"/>
  <c r="E10" i="105"/>
  <c r="D10" i="105"/>
  <c r="C10" i="105"/>
  <c r="A10" i="105"/>
  <c r="E9" i="105"/>
  <c r="D9" i="105"/>
  <c r="C9" i="105"/>
  <c r="A9" i="105"/>
  <c r="E8" i="105"/>
  <c r="D8" i="105"/>
  <c r="C8" i="105"/>
  <c r="A8" i="105"/>
  <c r="E7" i="105"/>
  <c r="D7" i="105"/>
  <c r="C7" i="105"/>
  <c r="A7" i="105"/>
  <c r="E6" i="105"/>
  <c r="D6" i="105"/>
  <c r="C6" i="105"/>
  <c r="A6" i="105"/>
  <c r="E5" i="105"/>
  <c r="D5" i="105"/>
  <c r="C5" i="105"/>
  <c r="A5" i="105"/>
  <c r="E4" i="105"/>
  <c r="D4" i="105"/>
  <c r="C4" i="105"/>
  <c r="A4" i="105"/>
  <c r="E112" i="106"/>
  <c r="D112" i="106"/>
  <c r="C112" i="106"/>
  <c r="A112" i="106"/>
  <c r="E111" i="106"/>
  <c r="D111" i="106"/>
  <c r="C111" i="106"/>
  <c r="A111" i="106"/>
  <c r="E110" i="106"/>
  <c r="D110" i="106"/>
  <c r="C110" i="106"/>
  <c r="A110" i="106"/>
  <c r="E109" i="106"/>
  <c r="D109" i="106"/>
  <c r="C109" i="106"/>
  <c r="A109" i="106"/>
  <c r="E108" i="106"/>
  <c r="D108" i="106"/>
  <c r="C108" i="106"/>
  <c r="A108" i="106"/>
  <c r="E107" i="106"/>
  <c r="D107" i="106"/>
  <c r="C107" i="106"/>
  <c r="A107" i="106"/>
  <c r="E106" i="106"/>
  <c r="D106" i="106"/>
  <c r="C106" i="106"/>
  <c r="A106" i="106"/>
  <c r="E105" i="106"/>
  <c r="D105" i="106"/>
  <c r="C105" i="106"/>
  <c r="A105" i="106"/>
  <c r="E104" i="106"/>
  <c r="D104" i="106"/>
  <c r="C104" i="106"/>
  <c r="A104" i="106"/>
  <c r="E103" i="106"/>
  <c r="D103" i="106"/>
  <c r="C103" i="106"/>
  <c r="A103" i="106"/>
  <c r="E102" i="106"/>
  <c r="D102" i="106"/>
  <c r="C102" i="106"/>
  <c r="A102" i="106"/>
  <c r="E101" i="106"/>
  <c r="D101" i="106"/>
  <c r="C101" i="106"/>
  <c r="A101" i="106"/>
  <c r="E100" i="106"/>
  <c r="D100" i="106"/>
  <c r="C100" i="106"/>
  <c r="A100" i="106"/>
  <c r="E99" i="106"/>
  <c r="D99" i="106"/>
  <c r="C99" i="106"/>
  <c r="A99" i="106"/>
  <c r="E98" i="106"/>
  <c r="D98" i="106"/>
  <c r="C98" i="106"/>
  <c r="A98" i="106"/>
  <c r="E97" i="106"/>
  <c r="D97" i="106"/>
  <c r="C97" i="106"/>
  <c r="A97" i="106"/>
  <c r="E96" i="106"/>
  <c r="D96" i="106"/>
  <c r="C96" i="106"/>
  <c r="A96" i="106"/>
  <c r="E95" i="106"/>
  <c r="D95" i="106"/>
  <c r="C95" i="106"/>
  <c r="A95" i="106"/>
  <c r="E94" i="106"/>
  <c r="D94" i="106"/>
  <c r="C94" i="106"/>
  <c r="A94" i="106"/>
  <c r="E93" i="106"/>
  <c r="D93" i="106"/>
  <c r="C93" i="106"/>
  <c r="A93" i="106"/>
  <c r="E92" i="106"/>
  <c r="D92" i="106"/>
  <c r="C92" i="106"/>
  <c r="A92" i="106"/>
  <c r="E91" i="106"/>
  <c r="D91" i="106"/>
  <c r="C91" i="106"/>
  <c r="A91" i="106"/>
  <c r="E90" i="106"/>
  <c r="D90" i="106"/>
  <c r="C90" i="106"/>
  <c r="A90" i="106"/>
  <c r="E89" i="106"/>
  <c r="D89" i="106"/>
  <c r="C89" i="106"/>
  <c r="A89" i="106"/>
  <c r="E88" i="106"/>
  <c r="D88" i="106"/>
  <c r="C88" i="106"/>
  <c r="A88" i="106"/>
  <c r="E87" i="106"/>
  <c r="D87" i="106"/>
  <c r="C87" i="106"/>
  <c r="A87" i="106"/>
  <c r="E86" i="106"/>
  <c r="D86" i="106"/>
  <c r="C86" i="106"/>
  <c r="A86" i="106"/>
  <c r="E85" i="106"/>
  <c r="D85" i="106"/>
  <c r="C85" i="106"/>
  <c r="A85" i="106"/>
  <c r="E84" i="106"/>
  <c r="D84" i="106"/>
  <c r="C84" i="106"/>
  <c r="A84" i="106"/>
  <c r="E83" i="106"/>
  <c r="D83" i="106"/>
  <c r="C83" i="106"/>
  <c r="A83" i="106"/>
  <c r="E82" i="106"/>
  <c r="D82" i="106"/>
  <c r="C82" i="106"/>
  <c r="A82" i="106"/>
  <c r="E81" i="106"/>
  <c r="D81" i="106"/>
  <c r="C81" i="106"/>
  <c r="A81" i="106"/>
  <c r="E80" i="106"/>
  <c r="D80" i="106"/>
  <c r="C80" i="106"/>
  <c r="A80" i="106"/>
  <c r="E79" i="106"/>
  <c r="D79" i="106"/>
  <c r="C79" i="106"/>
  <c r="A79" i="106"/>
  <c r="E78" i="106"/>
  <c r="D78" i="106"/>
  <c r="C78" i="106"/>
  <c r="A78" i="106"/>
  <c r="E77" i="106"/>
  <c r="D77" i="106"/>
  <c r="C77" i="106"/>
  <c r="A77" i="106"/>
  <c r="E76" i="106"/>
  <c r="D76" i="106"/>
  <c r="C76" i="106"/>
  <c r="A76" i="106"/>
  <c r="E75" i="106"/>
  <c r="D75" i="106"/>
  <c r="C75" i="106"/>
  <c r="A75" i="106"/>
  <c r="E74" i="106"/>
  <c r="D74" i="106"/>
  <c r="C74" i="106"/>
  <c r="A74" i="106"/>
  <c r="E73" i="106"/>
  <c r="D73" i="106"/>
  <c r="C73" i="106"/>
  <c r="A73" i="106"/>
  <c r="E72" i="106"/>
  <c r="D72" i="106"/>
  <c r="C72" i="106"/>
  <c r="A72" i="106"/>
  <c r="E71" i="106"/>
  <c r="D71" i="106"/>
  <c r="C71" i="106"/>
  <c r="A71" i="106"/>
  <c r="E70" i="106"/>
  <c r="D70" i="106"/>
  <c r="C70" i="106"/>
  <c r="A70" i="106"/>
  <c r="E69" i="106"/>
  <c r="D69" i="106"/>
  <c r="C69" i="106"/>
  <c r="A69" i="106"/>
  <c r="E68" i="106"/>
  <c r="D68" i="106"/>
  <c r="C68" i="106"/>
  <c r="A68" i="106"/>
  <c r="E67" i="106"/>
  <c r="D67" i="106"/>
  <c r="C67" i="106"/>
  <c r="A67" i="106"/>
  <c r="E66" i="106"/>
  <c r="D66" i="106"/>
  <c r="C66" i="106"/>
  <c r="A66" i="106"/>
  <c r="E65" i="106"/>
  <c r="D65" i="106"/>
  <c r="C65" i="106"/>
  <c r="A65" i="106"/>
  <c r="E64" i="106"/>
  <c r="D64" i="106"/>
  <c r="C64" i="106"/>
  <c r="A64" i="106"/>
  <c r="E63" i="106"/>
  <c r="D63" i="106"/>
  <c r="C63" i="106"/>
  <c r="A63" i="106"/>
  <c r="E62" i="106"/>
  <c r="D62" i="106"/>
  <c r="C62" i="106"/>
  <c r="A62" i="106"/>
  <c r="E61" i="106"/>
  <c r="D61" i="106"/>
  <c r="C61" i="106"/>
  <c r="A61" i="106"/>
  <c r="E60" i="106"/>
  <c r="D60" i="106"/>
  <c r="C60" i="106"/>
  <c r="A60" i="106"/>
  <c r="E59" i="106"/>
  <c r="D59" i="106"/>
  <c r="C59" i="106"/>
  <c r="A59" i="106"/>
  <c r="E58" i="106"/>
  <c r="D58" i="106"/>
  <c r="C58" i="106"/>
  <c r="A58" i="106"/>
  <c r="E57" i="106"/>
  <c r="D57" i="106"/>
  <c r="C57" i="106"/>
  <c r="A57" i="106"/>
  <c r="E56" i="106"/>
  <c r="D56" i="106"/>
  <c r="C56" i="106"/>
  <c r="A56" i="106"/>
  <c r="E55" i="106"/>
  <c r="D55" i="106"/>
  <c r="C55" i="106"/>
  <c r="A55" i="106"/>
  <c r="E54" i="106"/>
  <c r="D54" i="106"/>
  <c r="C54" i="106"/>
  <c r="A54" i="106"/>
  <c r="E53" i="106"/>
  <c r="D53" i="106"/>
  <c r="C53" i="106"/>
  <c r="A53" i="106"/>
  <c r="E52" i="106"/>
  <c r="D52" i="106"/>
  <c r="C52" i="106"/>
  <c r="A52" i="106"/>
  <c r="E51" i="106"/>
  <c r="D51" i="106"/>
  <c r="C51" i="106"/>
  <c r="A51" i="106"/>
  <c r="E50" i="106"/>
  <c r="D50" i="106"/>
  <c r="C50" i="106"/>
  <c r="A50" i="106"/>
  <c r="E49" i="106"/>
  <c r="D49" i="106"/>
  <c r="C49" i="106"/>
  <c r="A49" i="106"/>
  <c r="E48" i="106"/>
  <c r="D48" i="106"/>
  <c r="C48" i="106"/>
  <c r="A48" i="106"/>
  <c r="E47" i="106"/>
  <c r="D47" i="106"/>
  <c r="C47" i="106"/>
  <c r="A47" i="106"/>
  <c r="E46" i="106"/>
  <c r="D46" i="106"/>
  <c r="C46" i="106"/>
  <c r="A46" i="106"/>
  <c r="E45" i="106"/>
  <c r="D45" i="106"/>
  <c r="C45" i="106"/>
  <c r="A45" i="106"/>
  <c r="E44" i="106"/>
  <c r="D44" i="106"/>
  <c r="C44" i="106"/>
  <c r="A44" i="106"/>
  <c r="E43" i="106"/>
  <c r="D43" i="106"/>
  <c r="C43" i="106"/>
  <c r="A43" i="106"/>
  <c r="E42" i="106"/>
  <c r="D42" i="106"/>
  <c r="C42" i="106"/>
  <c r="A42" i="106"/>
  <c r="E41" i="106"/>
  <c r="D41" i="106"/>
  <c r="C41" i="106"/>
  <c r="A41" i="106"/>
  <c r="E40" i="106"/>
  <c r="D40" i="106"/>
  <c r="C40" i="106"/>
  <c r="A40" i="106"/>
  <c r="E39" i="106"/>
  <c r="D39" i="106"/>
  <c r="C39" i="106"/>
  <c r="A39" i="106"/>
  <c r="E38" i="106"/>
  <c r="D38" i="106"/>
  <c r="C38" i="106"/>
  <c r="A38" i="106"/>
  <c r="E37" i="106"/>
  <c r="D37" i="106"/>
  <c r="C37" i="106"/>
  <c r="A37" i="106"/>
  <c r="E36" i="106"/>
  <c r="D36" i="106"/>
  <c r="C36" i="106"/>
  <c r="A36" i="106"/>
  <c r="E35" i="106"/>
  <c r="D35" i="106"/>
  <c r="C35" i="106"/>
  <c r="A35" i="106"/>
  <c r="E34" i="106"/>
  <c r="D34" i="106"/>
  <c r="C34" i="106"/>
  <c r="A34" i="106"/>
  <c r="E33" i="106"/>
  <c r="D33" i="106"/>
  <c r="C33" i="106"/>
  <c r="A33" i="106"/>
  <c r="E32" i="106"/>
  <c r="D32" i="106"/>
  <c r="C32" i="106"/>
  <c r="A32" i="106"/>
  <c r="E31" i="106"/>
  <c r="D31" i="106"/>
  <c r="C31" i="106"/>
  <c r="A31" i="106"/>
  <c r="E30" i="106"/>
  <c r="D30" i="106"/>
  <c r="C30" i="106"/>
  <c r="A30" i="106"/>
  <c r="E29" i="106"/>
  <c r="D29" i="106"/>
  <c r="C29" i="106"/>
  <c r="A29" i="106"/>
  <c r="E28" i="106"/>
  <c r="D28" i="106"/>
  <c r="C28" i="106"/>
  <c r="A28" i="106"/>
  <c r="E27" i="106"/>
  <c r="D27" i="106"/>
  <c r="C27" i="106"/>
  <c r="A27" i="106"/>
  <c r="E26" i="106"/>
  <c r="D26" i="106"/>
  <c r="C26" i="106"/>
  <c r="A26" i="106"/>
  <c r="E25" i="106"/>
  <c r="D25" i="106"/>
  <c r="C25" i="106"/>
  <c r="A25" i="106"/>
  <c r="E24" i="106"/>
  <c r="D24" i="106"/>
  <c r="C24" i="106"/>
  <c r="A24" i="106"/>
  <c r="E23" i="106"/>
  <c r="D23" i="106"/>
  <c r="C23" i="106"/>
  <c r="A23" i="106"/>
  <c r="E22" i="106"/>
  <c r="D22" i="106"/>
  <c r="C22" i="106"/>
  <c r="A22" i="106"/>
  <c r="E21" i="106"/>
  <c r="D21" i="106"/>
  <c r="C21" i="106"/>
  <c r="A21" i="106"/>
  <c r="E20" i="106"/>
  <c r="D20" i="106"/>
  <c r="C20" i="106"/>
  <c r="A20" i="106"/>
  <c r="E19" i="106"/>
  <c r="D19" i="106"/>
  <c r="C19" i="106"/>
  <c r="A19" i="106"/>
  <c r="E18" i="106"/>
  <c r="D18" i="106"/>
  <c r="C18" i="106"/>
  <c r="A18" i="106"/>
  <c r="E17" i="106"/>
  <c r="D17" i="106"/>
  <c r="C17" i="106"/>
  <c r="A17" i="106"/>
  <c r="E16" i="106"/>
  <c r="D16" i="106"/>
  <c r="C16" i="106"/>
  <c r="A16" i="106"/>
  <c r="E15" i="106"/>
  <c r="D15" i="106"/>
  <c r="C15" i="106"/>
  <c r="A15" i="106"/>
  <c r="E14" i="106"/>
  <c r="D14" i="106"/>
  <c r="C14" i="106"/>
  <c r="A14" i="106"/>
  <c r="E13" i="106"/>
  <c r="D13" i="106"/>
  <c r="C13" i="106"/>
  <c r="A13" i="106"/>
  <c r="E12" i="106"/>
  <c r="D12" i="106"/>
  <c r="C12" i="106"/>
  <c r="A12" i="106"/>
  <c r="E11" i="106"/>
  <c r="D11" i="106"/>
  <c r="C11" i="106"/>
  <c r="A11" i="106"/>
  <c r="E10" i="106"/>
  <c r="D10" i="106"/>
  <c r="C10" i="106"/>
  <c r="A10" i="106"/>
  <c r="E9" i="106"/>
  <c r="D9" i="106"/>
  <c r="C9" i="106"/>
  <c r="A9" i="106"/>
  <c r="E8" i="106"/>
  <c r="D8" i="106"/>
  <c r="C8" i="106"/>
  <c r="A8" i="106"/>
  <c r="E7" i="106"/>
  <c r="D7" i="106"/>
  <c r="C7" i="106"/>
  <c r="A7" i="106"/>
  <c r="E6" i="106"/>
  <c r="D6" i="106"/>
  <c r="C6" i="106"/>
  <c r="A6" i="106"/>
  <c r="E5" i="106"/>
  <c r="D5" i="106"/>
  <c r="C5" i="106"/>
  <c r="A5" i="106"/>
  <c r="E4" i="106"/>
  <c r="D4" i="106"/>
  <c r="C4" i="106"/>
  <c r="A4" i="106"/>
  <c r="E112" i="107"/>
  <c r="D112" i="107"/>
  <c r="C112" i="107"/>
  <c r="A112" i="107"/>
  <c r="E111" i="107"/>
  <c r="D111" i="107"/>
  <c r="C111" i="107"/>
  <c r="A111" i="107"/>
  <c r="E110" i="107"/>
  <c r="D110" i="107"/>
  <c r="C110" i="107"/>
  <c r="A110" i="107"/>
  <c r="E109" i="107"/>
  <c r="D109" i="107"/>
  <c r="C109" i="107"/>
  <c r="A109" i="107"/>
  <c r="E108" i="107"/>
  <c r="D108" i="107"/>
  <c r="C108" i="107"/>
  <c r="A108" i="107"/>
  <c r="E107" i="107"/>
  <c r="D107" i="107"/>
  <c r="C107" i="107"/>
  <c r="A107" i="107"/>
  <c r="E106" i="107"/>
  <c r="D106" i="107"/>
  <c r="C106" i="107"/>
  <c r="A106" i="107"/>
  <c r="E105" i="107"/>
  <c r="D105" i="107"/>
  <c r="C105" i="107"/>
  <c r="A105" i="107"/>
  <c r="E104" i="107"/>
  <c r="D104" i="107"/>
  <c r="C104" i="107"/>
  <c r="A104" i="107"/>
  <c r="E103" i="107"/>
  <c r="D103" i="107"/>
  <c r="C103" i="107"/>
  <c r="A103" i="107"/>
  <c r="E102" i="107"/>
  <c r="D102" i="107"/>
  <c r="C102" i="107"/>
  <c r="A102" i="107"/>
  <c r="E101" i="107"/>
  <c r="D101" i="107"/>
  <c r="C101" i="107"/>
  <c r="A101" i="107"/>
  <c r="E100" i="107"/>
  <c r="D100" i="107"/>
  <c r="C100" i="107"/>
  <c r="A100" i="107"/>
  <c r="E99" i="107"/>
  <c r="D99" i="107"/>
  <c r="C99" i="107"/>
  <c r="A99" i="107"/>
  <c r="E98" i="107"/>
  <c r="D98" i="107"/>
  <c r="C98" i="107"/>
  <c r="A98" i="107"/>
  <c r="E97" i="107"/>
  <c r="D97" i="107"/>
  <c r="C97" i="107"/>
  <c r="A97" i="107"/>
  <c r="E96" i="107"/>
  <c r="D96" i="107"/>
  <c r="C96" i="107"/>
  <c r="A96" i="107"/>
  <c r="E95" i="107"/>
  <c r="D95" i="107"/>
  <c r="C95" i="107"/>
  <c r="A95" i="107"/>
  <c r="E94" i="107"/>
  <c r="D94" i="107"/>
  <c r="C94" i="107"/>
  <c r="A94" i="107"/>
  <c r="E93" i="107"/>
  <c r="D93" i="107"/>
  <c r="C93" i="107"/>
  <c r="A93" i="107"/>
  <c r="E92" i="107"/>
  <c r="D92" i="107"/>
  <c r="C92" i="107"/>
  <c r="A92" i="107"/>
  <c r="E91" i="107"/>
  <c r="D91" i="107"/>
  <c r="C91" i="107"/>
  <c r="A91" i="107"/>
  <c r="E90" i="107"/>
  <c r="D90" i="107"/>
  <c r="C90" i="107"/>
  <c r="A90" i="107"/>
  <c r="E89" i="107"/>
  <c r="D89" i="107"/>
  <c r="C89" i="107"/>
  <c r="A89" i="107"/>
  <c r="E88" i="107"/>
  <c r="D88" i="107"/>
  <c r="C88" i="107"/>
  <c r="A88" i="107"/>
  <c r="E87" i="107"/>
  <c r="D87" i="107"/>
  <c r="C87" i="107"/>
  <c r="A87" i="107"/>
  <c r="E86" i="107"/>
  <c r="D86" i="107"/>
  <c r="C86" i="107"/>
  <c r="A86" i="107"/>
  <c r="E85" i="107"/>
  <c r="D85" i="107"/>
  <c r="C85" i="107"/>
  <c r="A85" i="107"/>
  <c r="E84" i="107"/>
  <c r="D84" i="107"/>
  <c r="C84" i="107"/>
  <c r="A84" i="107"/>
  <c r="E83" i="107"/>
  <c r="D83" i="107"/>
  <c r="C83" i="107"/>
  <c r="A83" i="107"/>
  <c r="E82" i="107"/>
  <c r="D82" i="107"/>
  <c r="C82" i="107"/>
  <c r="A82" i="107"/>
  <c r="E81" i="107"/>
  <c r="D81" i="107"/>
  <c r="C81" i="107"/>
  <c r="A81" i="107"/>
  <c r="E80" i="107"/>
  <c r="D80" i="107"/>
  <c r="C80" i="107"/>
  <c r="A80" i="107"/>
  <c r="E79" i="107"/>
  <c r="D79" i="107"/>
  <c r="C79" i="107"/>
  <c r="A79" i="107"/>
  <c r="E78" i="107"/>
  <c r="D78" i="107"/>
  <c r="C78" i="107"/>
  <c r="A78" i="107"/>
  <c r="E77" i="107"/>
  <c r="D77" i="107"/>
  <c r="C77" i="107"/>
  <c r="A77" i="107"/>
  <c r="E76" i="107"/>
  <c r="D76" i="107"/>
  <c r="C76" i="107"/>
  <c r="A76" i="107"/>
  <c r="E75" i="107"/>
  <c r="D75" i="107"/>
  <c r="C75" i="107"/>
  <c r="A75" i="107"/>
  <c r="E74" i="107"/>
  <c r="D74" i="107"/>
  <c r="C74" i="107"/>
  <c r="A74" i="107"/>
  <c r="E73" i="107"/>
  <c r="D73" i="107"/>
  <c r="C73" i="107"/>
  <c r="A73" i="107"/>
  <c r="E72" i="107"/>
  <c r="D72" i="107"/>
  <c r="C72" i="107"/>
  <c r="A72" i="107"/>
  <c r="E71" i="107"/>
  <c r="D71" i="107"/>
  <c r="C71" i="107"/>
  <c r="A71" i="107"/>
  <c r="E70" i="107"/>
  <c r="D70" i="107"/>
  <c r="C70" i="107"/>
  <c r="A70" i="107"/>
  <c r="E69" i="107"/>
  <c r="D69" i="107"/>
  <c r="C69" i="107"/>
  <c r="A69" i="107"/>
  <c r="E68" i="107"/>
  <c r="D68" i="107"/>
  <c r="C68" i="107"/>
  <c r="A68" i="107"/>
  <c r="E67" i="107"/>
  <c r="D67" i="107"/>
  <c r="C67" i="107"/>
  <c r="A67" i="107"/>
  <c r="E66" i="107"/>
  <c r="D66" i="107"/>
  <c r="C66" i="107"/>
  <c r="A66" i="107"/>
  <c r="E65" i="107"/>
  <c r="D65" i="107"/>
  <c r="C65" i="107"/>
  <c r="A65" i="107"/>
  <c r="E64" i="107"/>
  <c r="D64" i="107"/>
  <c r="C64" i="107"/>
  <c r="A64" i="107"/>
  <c r="E63" i="107"/>
  <c r="D63" i="107"/>
  <c r="C63" i="107"/>
  <c r="A63" i="107"/>
  <c r="E62" i="107"/>
  <c r="D62" i="107"/>
  <c r="C62" i="107"/>
  <c r="A62" i="107"/>
  <c r="E61" i="107"/>
  <c r="D61" i="107"/>
  <c r="C61" i="107"/>
  <c r="A61" i="107"/>
  <c r="E60" i="107"/>
  <c r="D60" i="107"/>
  <c r="C60" i="107"/>
  <c r="A60" i="107"/>
  <c r="E59" i="107"/>
  <c r="D59" i="107"/>
  <c r="C59" i="107"/>
  <c r="A59" i="107"/>
  <c r="E58" i="107"/>
  <c r="D58" i="107"/>
  <c r="C58" i="107"/>
  <c r="A58" i="107"/>
  <c r="E57" i="107"/>
  <c r="D57" i="107"/>
  <c r="C57" i="107"/>
  <c r="A57" i="107"/>
  <c r="E56" i="107"/>
  <c r="D56" i="107"/>
  <c r="C56" i="107"/>
  <c r="A56" i="107"/>
  <c r="E55" i="107"/>
  <c r="D55" i="107"/>
  <c r="C55" i="107"/>
  <c r="A55" i="107"/>
  <c r="E54" i="107"/>
  <c r="D54" i="107"/>
  <c r="C54" i="107"/>
  <c r="A54" i="107"/>
  <c r="E53" i="107"/>
  <c r="D53" i="107"/>
  <c r="C53" i="107"/>
  <c r="A53" i="107"/>
  <c r="E52" i="107"/>
  <c r="D52" i="107"/>
  <c r="C52" i="107"/>
  <c r="A52" i="107"/>
  <c r="E51" i="107"/>
  <c r="D51" i="107"/>
  <c r="C51" i="107"/>
  <c r="A51" i="107"/>
  <c r="E50" i="107"/>
  <c r="D50" i="107"/>
  <c r="C50" i="107"/>
  <c r="A50" i="107"/>
  <c r="E49" i="107"/>
  <c r="D49" i="107"/>
  <c r="C49" i="107"/>
  <c r="A49" i="107"/>
  <c r="E48" i="107"/>
  <c r="D48" i="107"/>
  <c r="C48" i="107"/>
  <c r="A48" i="107"/>
  <c r="E47" i="107"/>
  <c r="D47" i="107"/>
  <c r="C47" i="107"/>
  <c r="A47" i="107"/>
  <c r="E46" i="107"/>
  <c r="D46" i="107"/>
  <c r="C46" i="107"/>
  <c r="A46" i="107"/>
  <c r="E45" i="107"/>
  <c r="D45" i="107"/>
  <c r="C45" i="107"/>
  <c r="A45" i="107"/>
  <c r="E44" i="107"/>
  <c r="D44" i="107"/>
  <c r="C44" i="107"/>
  <c r="A44" i="107"/>
  <c r="E43" i="107"/>
  <c r="D43" i="107"/>
  <c r="C43" i="107"/>
  <c r="A43" i="107"/>
  <c r="E42" i="107"/>
  <c r="D42" i="107"/>
  <c r="C42" i="107"/>
  <c r="A42" i="107"/>
  <c r="E41" i="107"/>
  <c r="D41" i="107"/>
  <c r="C41" i="107"/>
  <c r="A41" i="107"/>
  <c r="E40" i="107"/>
  <c r="D40" i="107"/>
  <c r="C40" i="107"/>
  <c r="A40" i="107"/>
  <c r="E39" i="107"/>
  <c r="D39" i="107"/>
  <c r="C39" i="107"/>
  <c r="A39" i="107"/>
  <c r="E38" i="107"/>
  <c r="D38" i="107"/>
  <c r="C38" i="107"/>
  <c r="A38" i="107"/>
  <c r="E37" i="107"/>
  <c r="D37" i="107"/>
  <c r="C37" i="107"/>
  <c r="A37" i="107"/>
  <c r="E36" i="107"/>
  <c r="D36" i="107"/>
  <c r="C36" i="107"/>
  <c r="A36" i="107"/>
  <c r="E35" i="107"/>
  <c r="D35" i="107"/>
  <c r="C35" i="107"/>
  <c r="A35" i="107"/>
  <c r="E34" i="107"/>
  <c r="D34" i="107"/>
  <c r="C34" i="107"/>
  <c r="A34" i="107"/>
  <c r="E33" i="107"/>
  <c r="D33" i="107"/>
  <c r="C33" i="107"/>
  <c r="A33" i="107"/>
  <c r="E32" i="107"/>
  <c r="D32" i="107"/>
  <c r="C32" i="107"/>
  <c r="A32" i="107"/>
  <c r="E31" i="107"/>
  <c r="D31" i="107"/>
  <c r="C31" i="107"/>
  <c r="A31" i="107"/>
  <c r="E30" i="107"/>
  <c r="D30" i="107"/>
  <c r="C30" i="107"/>
  <c r="A30" i="107"/>
  <c r="E29" i="107"/>
  <c r="D29" i="107"/>
  <c r="C29" i="107"/>
  <c r="A29" i="107"/>
  <c r="E28" i="107"/>
  <c r="D28" i="107"/>
  <c r="C28" i="107"/>
  <c r="A28" i="107"/>
  <c r="E27" i="107"/>
  <c r="D27" i="107"/>
  <c r="C27" i="107"/>
  <c r="A27" i="107"/>
  <c r="E26" i="107"/>
  <c r="D26" i="107"/>
  <c r="C26" i="107"/>
  <c r="A26" i="107"/>
  <c r="E25" i="107"/>
  <c r="D25" i="107"/>
  <c r="C25" i="107"/>
  <c r="A25" i="107"/>
  <c r="E24" i="107"/>
  <c r="D24" i="107"/>
  <c r="C24" i="107"/>
  <c r="A24" i="107"/>
  <c r="E23" i="107"/>
  <c r="D23" i="107"/>
  <c r="C23" i="107"/>
  <c r="A23" i="107"/>
  <c r="E22" i="107"/>
  <c r="D22" i="107"/>
  <c r="C22" i="107"/>
  <c r="A22" i="107"/>
  <c r="E21" i="107"/>
  <c r="D21" i="107"/>
  <c r="C21" i="107"/>
  <c r="A21" i="107"/>
  <c r="E20" i="107"/>
  <c r="D20" i="107"/>
  <c r="C20" i="107"/>
  <c r="A20" i="107"/>
  <c r="E19" i="107"/>
  <c r="D19" i="107"/>
  <c r="C19" i="107"/>
  <c r="A19" i="107"/>
  <c r="E18" i="107"/>
  <c r="D18" i="107"/>
  <c r="C18" i="107"/>
  <c r="A18" i="107"/>
  <c r="E17" i="107"/>
  <c r="D17" i="107"/>
  <c r="C17" i="107"/>
  <c r="A17" i="107"/>
  <c r="E16" i="107"/>
  <c r="D16" i="107"/>
  <c r="C16" i="107"/>
  <c r="A16" i="107"/>
  <c r="E15" i="107"/>
  <c r="D15" i="107"/>
  <c r="C15" i="107"/>
  <c r="A15" i="107"/>
  <c r="E14" i="107"/>
  <c r="D14" i="107"/>
  <c r="C14" i="107"/>
  <c r="A14" i="107"/>
  <c r="E13" i="107"/>
  <c r="D13" i="107"/>
  <c r="C13" i="107"/>
  <c r="A13" i="107"/>
  <c r="E12" i="107"/>
  <c r="D12" i="107"/>
  <c r="C12" i="107"/>
  <c r="A12" i="107"/>
  <c r="E11" i="107"/>
  <c r="D11" i="107"/>
  <c r="C11" i="107"/>
  <c r="A11" i="107"/>
  <c r="E10" i="107"/>
  <c r="D10" i="107"/>
  <c r="C10" i="107"/>
  <c r="A10" i="107"/>
  <c r="E9" i="107"/>
  <c r="D9" i="107"/>
  <c r="C9" i="107"/>
  <c r="A9" i="107"/>
  <c r="E8" i="107"/>
  <c r="D8" i="107"/>
  <c r="C8" i="107"/>
  <c r="A8" i="107"/>
  <c r="E7" i="107"/>
  <c r="D7" i="107"/>
  <c r="C7" i="107"/>
  <c r="A7" i="107"/>
  <c r="E6" i="107"/>
  <c r="D6" i="107"/>
  <c r="C6" i="107"/>
  <c r="A6" i="107"/>
  <c r="E5" i="107"/>
  <c r="D5" i="107"/>
  <c r="C5" i="107"/>
  <c r="A5" i="107"/>
  <c r="E4" i="107"/>
  <c r="D4" i="107"/>
  <c r="C4" i="107"/>
  <c r="A4" i="107"/>
  <c r="E112" i="89"/>
  <c r="D112" i="89"/>
  <c r="C112" i="89"/>
  <c r="A112" i="89"/>
  <c r="E111" i="89"/>
  <c r="D111" i="89"/>
  <c r="C111" i="89"/>
  <c r="A111" i="89"/>
  <c r="E110" i="89"/>
  <c r="D110" i="89"/>
  <c r="C110" i="89"/>
  <c r="A110" i="89"/>
  <c r="E109" i="89"/>
  <c r="D109" i="89"/>
  <c r="C109" i="89"/>
  <c r="A109" i="89"/>
  <c r="E108" i="89"/>
  <c r="D108" i="89"/>
  <c r="C108" i="89"/>
  <c r="A108" i="89"/>
  <c r="E107" i="89"/>
  <c r="D107" i="89"/>
  <c r="C107" i="89"/>
  <c r="A107" i="89"/>
  <c r="E106" i="89"/>
  <c r="D106" i="89"/>
  <c r="C106" i="89"/>
  <c r="A106" i="89"/>
  <c r="E105" i="89"/>
  <c r="D105" i="89"/>
  <c r="C105" i="89"/>
  <c r="A105" i="89"/>
  <c r="E104" i="89"/>
  <c r="D104" i="89"/>
  <c r="C104" i="89"/>
  <c r="A104" i="89"/>
  <c r="E103" i="89"/>
  <c r="D103" i="89"/>
  <c r="C103" i="89"/>
  <c r="A103" i="89"/>
  <c r="E102" i="89"/>
  <c r="D102" i="89"/>
  <c r="C102" i="89"/>
  <c r="A102" i="89"/>
  <c r="E101" i="89"/>
  <c r="D101" i="89"/>
  <c r="C101" i="89"/>
  <c r="A101" i="89"/>
  <c r="E100" i="89"/>
  <c r="D100" i="89"/>
  <c r="C100" i="89"/>
  <c r="A100" i="89"/>
  <c r="E99" i="89"/>
  <c r="D99" i="89"/>
  <c r="C99" i="89"/>
  <c r="A99" i="89"/>
  <c r="E98" i="89"/>
  <c r="D98" i="89"/>
  <c r="C98" i="89"/>
  <c r="A98" i="89"/>
  <c r="E97" i="89"/>
  <c r="D97" i="89"/>
  <c r="C97" i="89"/>
  <c r="A97" i="89"/>
  <c r="E96" i="89"/>
  <c r="D96" i="89"/>
  <c r="C96" i="89"/>
  <c r="A96" i="89"/>
  <c r="E95" i="89"/>
  <c r="D95" i="89"/>
  <c r="C95" i="89"/>
  <c r="A95" i="89"/>
  <c r="E94" i="89"/>
  <c r="D94" i="89"/>
  <c r="C94" i="89"/>
  <c r="A94" i="89"/>
  <c r="E93" i="89"/>
  <c r="D93" i="89"/>
  <c r="C93" i="89"/>
  <c r="A93" i="89"/>
  <c r="E92" i="89"/>
  <c r="D92" i="89"/>
  <c r="C92" i="89"/>
  <c r="A92" i="89"/>
  <c r="E91" i="89"/>
  <c r="D91" i="89"/>
  <c r="C91" i="89"/>
  <c r="A91" i="89"/>
  <c r="E90" i="89"/>
  <c r="D90" i="89"/>
  <c r="C90" i="89"/>
  <c r="A90" i="89"/>
  <c r="E89" i="89"/>
  <c r="D89" i="89"/>
  <c r="C89" i="89"/>
  <c r="A89" i="89"/>
  <c r="E88" i="89"/>
  <c r="D88" i="89"/>
  <c r="C88" i="89"/>
  <c r="A88" i="89"/>
  <c r="E87" i="89"/>
  <c r="D87" i="89"/>
  <c r="C87" i="89"/>
  <c r="A87" i="89"/>
  <c r="E86" i="89"/>
  <c r="D86" i="89"/>
  <c r="C86" i="89"/>
  <c r="A86" i="89"/>
  <c r="E85" i="89"/>
  <c r="D85" i="89"/>
  <c r="C85" i="89"/>
  <c r="A85" i="89"/>
  <c r="E84" i="89"/>
  <c r="D84" i="89"/>
  <c r="C84" i="89"/>
  <c r="A84" i="89"/>
  <c r="E83" i="89"/>
  <c r="D83" i="89"/>
  <c r="C83" i="89"/>
  <c r="A83" i="89"/>
  <c r="E82" i="89"/>
  <c r="D82" i="89"/>
  <c r="C82" i="89"/>
  <c r="A82" i="89"/>
  <c r="E81" i="89"/>
  <c r="D81" i="89"/>
  <c r="C81" i="89"/>
  <c r="A81" i="89"/>
  <c r="E80" i="89"/>
  <c r="D80" i="89"/>
  <c r="C80" i="89"/>
  <c r="A80" i="89"/>
  <c r="E79" i="89"/>
  <c r="D79" i="89"/>
  <c r="C79" i="89"/>
  <c r="A79" i="89"/>
  <c r="E78" i="89"/>
  <c r="D78" i="89"/>
  <c r="C78" i="89"/>
  <c r="A78" i="89"/>
  <c r="E77" i="89"/>
  <c r="D77" i="89"/>
  <c r="C77" i="89"/>
  <c r="A77" i="89"/>
  <c r="E76" i="89"/>
  <c r="D76" i="89"/>
  <c r="C76" i="89"/>
  <c r="A76" i="89"/>
  <c r="E75" i="89"/>
  <c r="D75" i="89"/>
  <c r="C75" i="89"/>
  <c r="A75" i="89"/>
  <c r="E74" i="89"/>
  <c r="D74" i="89"/>
  <c r="C74" i="89"/>
  <c r="A74" i="89"/>
  <c r="E73" i="89"/>
  <c r="D73" i="89"/>
  <c r="C73" i="89"/>
  <c r="A73" i="89"/>
  <c r="E72" i="89"/>
  <c r="D72" i="89"/>
  <c r="C72" i="89"/>
  <c r="A72" i="89"/>
  <c r="E71" i="89"/>
  <c r="D71" i="89"/>
  <c r="C71" i="89"/>
  <c r="A71" i="89"/>
  <c r="E70" i="89"/>
  <c r="D70" i="89"/>
  <c r="C70" i="89"/>
  <c r="A70" i="89"/>
  <c r="E69" i="89"/>
  <c r="D69" i="89"/>
  <c r="C69" i="89"/>
  <c r="A69" i="89"/>
  <c r="E68" i="89"/>
  <c r="D68" i="89"/>
  <c r="C68" i="89"/>
  <c r="A68" i="89"/>
  <c r="E67" i="89"/>
  <c r="D67" i="89"/>
  <c r="C67" i="89"/>
  <c r="A67" i="89"/>
  <c r="E66" i="89"/>
  <c r="D66" i="89"/>
  <c r="C66" i="89"/>
  <c r="A66" i="89"/>
  <c r="E65" i="89"/>
  <c r="D65" i="89"/>
  <c r="C65" i="89"/>
  <c r="A65" i="89"/>
  <c r="E64" i="89"/>
  <c r="D64" i="89"/>
  <c r="C64" i="89"/>
  <c r="A64" i="89"/>
  <c r="E63" i="89"/>
  <c r="D63" i="89"/>
  <c r="C63" i="89"/>
  <c r="A63" i="89"/>
  <c r="E62" i="89"/>
  <c r="D62" i="89"/>
  <c r="C62" i="89"/>
  <c r="A62" i="89"/>
  <c r="E61" i="89"/>
  <c r="D61" i="89"/>
  <c r="C61" i="89"/>
  <c r="A61" i="89"/>
  <c r="E60" i="89"/>
  <c r="D60" i="89"/>
  <c r="C60" i="89"/>
  <c r="A60" i="89"/>
  <c r="E59" i="89"/>
  <c r="D59" i="89"/>
  <c r="C59" i="89"/>
  <c r="A59" i="89"/>
  <c r="E58" i="89"/>
  <c r="D58" i="89"/>
  <c r="C58" i="89"/>
  <c r="A58" i="89"/>
  <c r="E57" i="89"/>
  <c r="D57" i="89"/>
  <c r="C57" i="89"/>
  <c r="A57" i="89"/>
  <c r="E56" i="89"/>
  <c r="D56" i="89"/>
  <c r="C56" i="89"/>
  <c r="A56" i="89"/>
  <c r="E55" i="89"/>
  <c r="D55" i="89"/>
  <c r="C55" i="89"/>
  <c r="A55" i="89"/>
  <c r="E54" i="89"/>
  <c r="D54" i="89"/>
  <c r="C54" i="89"/>
  <c r="A54" i="89"/>
  <c r="E53" i="89"/>
  <c r="D53" i="89"/>
  <c r="C53" i="89"/>
  <c r="A53" i="89"/>
  <c r="E52" i="89"/>
  <c r="D52" i="89"/>
  <c r="C52" i="89"/>
  <c r="A52" i="89"/>
  <c r="E51" i="89"/>
  <c r="D51" i="89"/>
  <c r="C51" i="89"/>
  <c r="A51" i="89"/>
  <c r="E50" i="89"/>
  <c r="D50" i="89"/>
  <c r="C50" i="89"/>
  <c r="A50" i="89"/>
  <c r="E49" i="89"/>
  <c r="D49" i="89"/>
  <c r="C49" i="89"/>
  <c r="A49" i="89"/>
  <c r="E48" i="89"/>
  <c r="D48" i="89"/>
  <c r="C48" i="89"/>
  <c r="A48" i="89"/>
  <c r="E47" i="89"/>
  <c r="D47" i="89"/>
  <c r="C47" i="89"/>
  <c r="A47" i="89"/>
  <c r="E46" i="89"/>
  <c r="D46" i="89"/>
  <c r="C46" i="89"/>
  <c r="A46" i="89"/>
  <c r="E45" i="89"/>
  <c r="D45" i="89"/>
  <c r="C45" i="89"/>
  <c r="A45" i="89"/>
  <c r="E44" i="89"/>
  <c r="D44" i="89"/>
  <c r="C44" i="89"/>
  <c r="A44" i="89"/>
  <c r="E43" i="89"/>
  <c r="D43" i="89"/>
  <c r="C43" i="89"/>
  <c r="A43" i="89"/>
  <c r="E42" i="89"/>
  <c r="D42" i="89"/>
  <c r="C42" i="89"/>
  <c r="A42" i="89"/>
  <c r="E41" i="89"/>
  <c r="D41" i="89"/>
  <c r="C41" i="89"/>
  <c r="A41" i="89"/>
  <c r="E40" i="89"/>
  <c r="D40" i="89"/>
  <c r="C40" i="89"/>
  <c r="A40" i="89"/>
  <c r="E39" i="89"/>
  <c r="D39" i="89"/>
  <c r="C39" i="89"/>
  <c r="A39" i="89"/>
  <c r="E38" i="89"/>
  <c r="D38" i="89"/>
  <c r="C38" i="89"/>
  <c r="A38" i="89"/>
  <c r="E37" i="89"/>
  <c r="D37" i="89"/>
  <c r="C37" i="89"/>
  <c r="A37" i="89"/>
  <c r="E36" i="89"/>
  <c r="D36" i="89"/>
  <c r="C36" i="89"/>
  <c r="A36" i="89"/>
  <c r="E35" i="89"/>
  <c r="D35" i="89"/>
  <c r="C35" i="89"/>
  <c r="A35" i="89"/>
  <c r="E34" i="89"/>
  <c r="D34" i="89"/>
  <c r="C34" i="89"/>
  <c r="A34" i="89"/>
  <c r="E33" i="89"/>
  <c r="D33" i="89"/>
  <c r="C33" i="89"/>
  <c r="A33" i="89"/>
  <c r="E32" i="89"/>
  <c r="D32" i="89"/>
  <c r="C32" i="89"/>
  <c r="A32" i="89"/>
  <c r="E31" i="89"/>
  <c r="D31" i="89"/>
  <c r="C31" i="89"/>
  <c r="A31" i="89"/>
  <c r="E30" i="89"/>
  <c r="D30" i="89"/>
  <c r="C30" i="89"/>
  <c r="A30" i="89"/>
  <c r="E29" i="89"/>
  <c r="D29" i="89"/>
  <c r="C29" i="89"/>
  <c r="A29" i="89"/>
  <c r="E28" i="89"/>
  <c r="D28" i="89"/>
  <c r="C28" i="89"/>
  <c r="A28" i="89"/>
  <c r="E27" i="89"/>
  <c r="D27" i="89"/>
  <c r="C27" i="89"/>
  <c r="A27" i="89"/>
  <c r="E26" i="89"/>
  <c r="D26" i="89"/>
  <c r="C26" i="89"/>
  <c r="A26" i="89"/>
  <c r="E25" i="89"/>
  <c r="D25" i="89"/>
  <c r="C25" i="89"/>
  <c r="A25" i="89"/>
  <c r="E24" i="89"/>
  <c r="D24" i="89"/>
  <c r="C24" i="89"/>
  <c r="A24" i="89"/>
  <c r="E23" i="89"/>
  <c r="D23" i="89"/>
  <c r="C23" i="89"/>
  <c r="A23" i="89"/>
  <c r="E22" i="89"/>
  <c r="D22" i="89"/>
  <c r="C22" i="89"/>
  <c r="A22" i="89"/>
  <c r="E21" i="89"/>
  <c r="D21" i="89"/>
  <c r="C21" i="89"/>
  <c r="A21" i="89"/>
  <c r="E20" i="89"/>
  <c r="D20" i="89"/>
  <c r="C20" i="89"/>
  <c r="A20" i="89"/>
  <c r="E19" i="89"/>
  <c r="D19" i="89"/>
  <c r="C19" i="89"/>
  <c r="A19" i="89"/>
  <c r="E18" i="89"/>
  <c r="D18" i="89"/>
  <c r="C18" i="89"/>
  <c r="A18" i="89"/>
  <c r="E17" i="89"/>
  <c r="D17" i="89"/>
  <c r="C17" i="89"/>
  <c r="A17" i="89"/>
  <c r="E16" i="89"/>
  <c r="D16" i="89"/>
  <c r="C16" i="89"/>
  <c r="A16" i="89"/>
  <c r="E15" i="89"/>
  <c r="D15" i="89"/>
  <c r="C15" i="89"/>
  <c r="A15" i="89"/>
  <c r="E14" i="89"/>
  <c r="D14" i="89"/>
  <c r="C14" i="89"/>
  <c r="A14" i="89"/>
  <c r="E13" i="89"/>
  <c r="D13" i="89"/>
  <c r="C13" i="89"/>
  <c r="A13" i="89"/>
  <c r="E12" i="89"/>
  <c r="D12" i="89"/>
  <c r="C12" i="89"/>
  <c r="A12" i="89"/>
  <c r="E11" i="89"/>
  <c r="D11" i="89"/>
  <c r="C11" i="89"/>
  <c r="A11" i="89"/>
  <c r="E10" i="89"/>
  <c r="D10" i="89"/>
  <c r="C10" i="89"/>
  <c r="A10" i="89"/>
  <c r="E9" i="89"/>
  <c r="D9" i="89"/>
  <c r="C9" i="89"/>
  <c r="A9" i="89"/>
  <c r="E8" i="89"/>
  <c r="D8" i="89"/>
  <c r="C8" i="89"/>
  <c r="A8" i="89"/>
  <c r="E7" i="89"/>
  <c r="D7" i="89"/>
  <c r="C7" i="89"/>
  <c r="A7" i="89"/>
  <c r="E6" i="89"/>
  <c r="D6" i="89"/>
  <c r="C6" i="89"/>
  <c r="A6" i="89"/>
  <c r="E5" i="89"/>
  <c r="D5" i="89"/>
  <c r="C5" i="89"/>
  <c r="A5" i="89"/>
  <c r="E4" i="89"/>
  <c r="D4" i="89"/>
  <c r="C4" i="89"/>
  <c r="A4" i="89"/>
  <c r="C111" i="5"/>
  <c r="D111" i="5"/>
  <c r="E111" i="5"/>
  <c r="A112" i="5"/>
  <c r="C112" i="5"/>
  <c r="D112" i="5"/>
  <c r="E112" i="5"/>
  <c r="A111"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C15" i="5"/>
  <c r="D15" i="5"/>
  <c r="E15" i="5"/>
  <c r="A16" i="5"/>
  <c r="C16" i="5"/>
  <c r="D16" i="5"/>
  <c r="E16" i="5"/>
  <c r="A17" i="5"/>
  <c r="C17" i="5"/>
  <c r="D17" i="5"/>
  <c r="E17" i="5"/>
  <c r="A18" i="5"/>
  <c r="C18" i="5"/>
  <c r="D18" i="5"/>
  <c r="E18" i="5"/>
  <c r="A19" i="5"/>
  <c r="C19" i="5"/>
  <c r="D19" i="5"/>
  <c r="E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C30" i="5"/>
  <c r="D30" i="5"/>
  <c r="E30" i="5"/>
  <c r="A31" i="5"/>
  <c r="C31" i="5"/>
  <c r="D31" i="5"/>
  <c r="E31" i="5"/>
  <c r="A32" i="5"/>
  <c r="C32" i="5"/>
  <c r="D32" i="5"/>
  <c r="E32" i="5"/>
  <c r="A33" i="5"/>
  <c r="C33" i="5"/>
  <c r="D33" i="5"/>
  <c r="E33" i="5"/>
  <c r="A34" i="5"/>
  <c r="C34" i="5"/>
  <c r="D34" i="5"/>
  <c r="E34" i="5"/>
  <c r="A35" i="5"/>
  <c r="C35" i="5"/>
  <c r="D35" i="5"/>
  <c r="E35" i="5"/>
  <c r="A36" i="5"/>
  <c r="C36" i="5"/>
  <c r="D36" i="5"/>
  <c r="E36" i="5"/>
  <c r="A37" i="5"/>
  <c r="C37" i="5"/>
  <c r="D37" i="5"/>
  <c r="E37" i="5"/>
  <c r="A38" i="5"/>
  <c r="C38" i="5"/>
  <c r="D38" i="5"/>
  <c r="E38" i="5"/>
  <c r="A39" i="5"/>
  <c r="C39" i="5"/>
  <c r="D39" i="5"/>
  <c r="E39" i="5"/>
  <c r="A40" i="5"/>
  <c r="C40" i="5"/>
  <c r="D40" i="5"/>
  <c r="E40" i="5"/>
  <c r="A41" i="5"/>
  <c r="C41" i="5"/>
  <c r="D41" i="5"/>
  <c r="E41" i="5"/>
  <c r="A42" i="5"/>
  <c r="C42" i="5"/>
  <c r="D42" i="5"/>
  <c r="E42" i="5"/>
  <c r="A43" i="5"/>
  <c r="C43" i="5"/>
  <c r="D43" i="5"/>
  <c r="E43" i="5"/>
  <c r="A44" i="5"/>
  <c r="C44" i="5"/>
  <c r="D44" i="5"/>
  <c r="E44" i="5"/>
  <c r="A45" i="5"/>
  <c r="C45" i="5"/>
  <c r="D45" i="5"/>
  <c r="E45" i="5"/>
  <c r="A46" i="5"/>
  <c r="C46" i="5"/>
  <c r="D46" i="5"/>
  <c r="E46" i="5"/>
  <c r="A47" i="5"/>
  <c r="C47" i="5"/>
  <c r="D47" i="5"/>
  <c r="E47" i="5"/>
  <c r="A48" i="5"/>
  <c r="C48" i="5"/>
  <c r="D48" i="5"/>
  <c r="E48" i="5"/>
  <c r="A49" i="5"/>
  <c r="C49" i="5"/>
  <c r="D49" i="5"/>
  <c r="E49" i="5"/>
  <c r="A50" i="5"/>
  <c r="C50" i="5"/>
  <c r="D50" i="5"/>
  <c r="E50" i="5"/>
  <c r="A51" i="5"/>
  <c r="C51" i="5"/>
  <c r="D51" i="5"/>
  <c r="E51" i="5"/>
  <c r="A52" i="5"/>
  <c r="C52" i="5"/>
  <c r="D52" i="5"/>
  <c r="E52" i="5"/>
  <c r="A53" i="5"/>
  <c r="C53" i="5"/>
  <c r="D53" i="5"/>
  <c r="E53" i="5"/>
  <c r="A54" i="5"/>
  <c r="C54" i="5"/>
  <c r="D54" i="5"/>
  <c r="E54" i="5"/>
  <c r="A55" i="5"/>
  <c r="C55" i="5"/>
  <c r="D55" i="5"/>
  <c r="E55" i="5"/>
  <c r="A56" i="5"/>
  <c r="C56" i="5"/>
  <c r="D56" i="5"/>
  <c r="E56" i="5"/>
  <c r="A57" i="5"/>
  <c r="C57" i="5"/>
  <c r="D57" i="5"/>
  <c r="E57" i="5"/>
  <c r="A58" i="5"/>
  <c r="C58" i="5"/>
  <c r="D58" i="5"/>
  <c r="E58" i="5"/>
  <c r="A59" i="5"/>
  <c r="C59" i="5"/>
  <c r="D59" i="5"/>
  <c r="E59" i="5"/>
  <c r="A60" i="5"/>
  <c r="C60" i="5"/>
  <c r="D60" i="5"/>
  <c r="E60" i="5"/>
  <c r="A61" i="5"/>
  <c r="C61" i="5"/>
  <c r="D61" i="5"/>
  <c r="E61" i="5"/>
  <c r="A62" i="5"/>
  <c r="C62" i="5"/>
  <c r="D62" i="5"/>
  <c r="E62" i="5"/>
  <c r="A63" i="5"/>
  <c r="C63" i="5"/>
  <c r="D63" i="5"/>
  <c r="E63" i="5"/>
  <c r="A64" i="5"/>
  <c r="C64" i="5"/>
  <c r="D64" i="5"/>
  <c r="E64" i="5"/>
  <c r="A65" i="5"/>
  <c r="C65" i="5"/>
  <c r="D65" i="5"/>
  <c r="E65" i="5"/>
  <c r="A66" i="5"/>
  <c r="C66" i="5"/>
  <c r="D66" i="5"/>
  <c r="E66" i="5"/>
  <c r="A67" i="5"/>
  <c r="C67" i="5"/>
  <c r="D67" i="5"/>
  <c r="E67" i="5"/>
  <c r="A68" i="5"/>
  <c r="C68" i="5"/>
  <c r="D68" i="5"/>
  <c r="E68" i="5"/>
  <c r="A69" i="5"/>
  <c r="C69" i="5"/>
  <c r="D69" i="5"/>
  <c r="E69" i="5"/>
  <c r="A70" i="5"/>
  <c r="C70" i="5"/>
  <c r="D70" i="5"/>
  <c r="E70" i="5"/>
  <c r="A71" i="5"/>
  <c r="C71" i="5"/>
  <c r="D71" i="5"/>
  <c r="E71" i="5"/>
  <c r="A72" i="5"/>
  <c r="C72" i="5"/>
  <c r="D72" i="5"/>
  <c r="E72" i="5"/>
  <c r="A73" i="5"/>
  <c r="C73" i="5"/>
  <c r="D73" i="5"/>
  <c r="E73" i="5"/>
  <c r="A74" i="5"/>
  <c r="C74" i="5"/>
  <c r="D74" i="5"/>
  <c r="E74" i="5"/>
  <c r="A75" i="5"/>
  <c r="C75" i="5"/>
  <c r="D75" i="5"/>
  <c r="E75" i="5"/>
  <c r="A76" i="5"/>
  <c r="C76" i="5"/>
  <c r="D76" i="5"/>
  <c r="E76" i="5"/>
  <c r="A77" i="5"/>
  <c r="C77" i="5"/>
  <c r="D77" i="5"/>
  <c r="E77" i="5"/>
  <c r="A78" i="5"/>
  <c r="C78" i="5"/>
  <c r="D78" i="5"/>
  <c r="E78" i="5"/>
  <c r="A79" i="5"/>
  <c r="C79" i="5"/>
  <c r="D79" i="5"/>
  <c r="E79" i="5"/>
  <c r="A80" i="5"/>
  <c r="C80" i="5"/>
  <c r="D80" i="5"/>
  <c r="E80" i="5"/>
  <c r="A81" i="5"/>
  <c r="C81" i="5"/>
  <c r="D81" i="5"/>
  <c r="E81" i="5"/>
  <c r="A82" i="5"/>
  <c r="C82" i="5"/>
  <c r="D82" i="5"/>
  <c r="E82" i="5"/>
  <c r="A83" i="5"/>
  <c r="C83" i="5"/>
  <c r="D83" i="5"/>
  <c r="E83" i="5"/>
  <c r="A84" i="5"/>
  <c r="C84" i="5"/>
  <c r="D84" i="5"/>
  <c r="E84" i="5"/>
  <c r="A85" i="5"/>
  <c r="C85" i="5"/>
  <c r="D85" i="5"/>
  <c r="E85" i="5"/>
  <c r="A86" i="5"/>
  <c r="C86" i="5"/>
  <c r="D86" i="5"/>
  <c r="E86" i="5"/>
  <c r="A87" i="5"/>
  <c r="C87" i="5"/>
  <c r="D87" i="5"/>
  <c r="E87" i="5"/>
  <c r="A88" i="5"/>
  <c r="C88" i="5"/>
  <c r="D88" i="5"/>
  <c r="E88" i="5"/>
  <c r="A89" i="5"/>
  <c r="C89" i="5"/>
  <c r="D89" i="5"/>
  <c r="E89" i="5"/>
  <c r="A90" i="5"/>
  <c r="C90" i="5"/>
  <c r="D90" i="5"/>
  <c r="E90" i="5"/>
  <c r="A91" i="5"/>
  <c r="C91" i="5"/>
  <c r="D91" i="5"/>
  <c r="E91" i="5"/>
  <c r="A92" i="5"/>
  <c r="C92" i="5"/>
  <c r="D92" i="5"/>
  <c r="E92" i="5"/>
  <c r="A93" i="5"/>
  <c r="C93" i="5"/>
  <c r="D93" i="5"/>
  <c r="E93" i="5"/>
  <c r="A94" i="5"/>
  <c r="C94" i="5"/>
  <c r="D94" i="5"/>
  <c r="E94" i="5"/>
  <c r="A95" i="5"/>
  <c r="C95" i="5"/>
  <c r="D95" i="5"/>
  <c r="E95" i="5"/>
  <c r="A96" i="5"/>
  <c r="C96" i="5"/>
  <c r="D96" i="5"/>
  <c r="E96" i="5"/>
  <c r="A97" i="5"/>
  <c r="C97" i="5"/>
  <c r="D97" i="5"/>
  <c r="E97" i="5"/>
  <c r="A98" i="5"/>
  <c r="C98" i="5"/>
  <c r="D98" i="5"/>
  <c r="E98" i="5"/>
  <c r="A99" i="5"/>
  <c r="C99" i="5"/>
  <c r="D99" i="5"/>
  <c r="E99" i="5"/>
  <c r="A100" i="5"/>
  <c r="C100" i="5"/>
  <c r="D100" i="5"/>
  <c r="E100" i="5"/>
  <c r="A101" i="5"/>
  <c r="C101" i="5"/>
  <c r="D101" i="5"/>
  <c r="E101" i="5"/>
  <c r="A102" i="5"/>
  <c r="C102" i="5"/>
  <c r="D102" i="5"/>
  <c r="E102" i="5"/>
  <c r="A103" i="5"/>
  <c r="C103" i="5"/>
  <c r="D103" i="5"/>
  <c r="E103" i="5"/>
  <c r="A104" i="5"/>
  <c r="C104" i="5"/>
  <c r="D104" i="5"/>
  <c r="E104" i="5"/>
  <c r="A105" i="5"/>
  <c r="C105" i="5"/>
  <c r="D105" i="5"/>
  <c r="E105" i="5"/>
  <c r="A106" i="5"/>
  <c r="C106" i="5"/>
  <c r="D106" i="5"/>
  <c r="E106" i="5"/>
  <c r="A107" i="5"/>
  <c r="C107" i="5"/>
  <c r="D107" i="5"/>
  <c r="E107" i="5"/>
  <c r="A108" i="5"/>
  <c r="C108" i="5"/>
  <c r="D108" i="5"/>
  <c r="E108" i="5"/>
  <c r="A109" i="5"/>
  <c r="C109" i="5"/>
  <c r="D109" i="5"/>
  <c r="E109" i="5"/>
  <c r="A110" i="5"/>
  <c r="C110" i="5"/>
  <c r="D110" i="5"/>
  <c r="E110" i="5"/>
  <c r="M16" i="4"/>
  <c r="M17" i="4"/>
  <c r="M18" i="4"/>
  <c r="M4" i="4"/>
  <c r="M5" i="4"/>
  <c r="M6" i="4"/>
  <c r="M7" i="4"/>
  <c r="M8" i="4"/>
  <c r="M9" i="4"/>
  <c r="M10" i="4"/>
  <c r="M11" i="4"/>
  <c r="M12" i="4"/>
  <c r="M13" i="4"/>
  <c r="M14" i="4"/>
  <c r="M15" i="4"/>
  <c r="Z3" i="3" l="1"/>
  <c r="Z2" i="3"/>
  <c r="A8" i="26"/>
  <c r="B8" i="26"/>
  <c r="C8" i="26"/>
  <c r="D8" i="26"/>
  <c r="E8" i="26"/>
  <c r="F8" i="26"/>
  <c r="G8" i="26"/>
  <c r="H8" i="26"/>
  <c r="I8" i="26"/>
  <c r="J8" i="26"/>
  <c r="K8" i="26"/>
  <c r="L8" i="26"/>
  <c r="M8" i="26"/>
  <c r="N8" i="26"/>
  <c r="O8" i="26"/>
  <c r="P8" i="26"/>
  <c r="Q8" i="26"/>
  <c r="R8" i="26"/>
  <c r="S8" i="26"/>
  <c r="T8" i="26"/>
  <c r="U8" i="26"/>
  <c r="V8" i="26"/>
  <c r="W8" i="26"/>
  <c r="A9" i="26"/>
  <c r="B9" i="26"/>
  <c r="C9" i="26"/>
  <c r="D9" i="26"/>
  <c r="E9" i="26"/>
  <c r="F9" i="26"/>
  <c r="G9" i="26"/>
  <c r="H9" i="26"/>
  <c r="I9" i="26"/>
  <c r="J9" i="26"/>
  <c r="K9" i="26"/>
  <c r="L9" i="26"/>
  <c r="M9" i="26"/>
  <c r="N9" i="26"/>
  <c r="O9" i="26"/>
  <c r="P9" i="26"/>
  <c r="Q9" i="26"/>
  <c r="R9" i="26"/>
  <c r="S9" i="26"/>
  <c r="T9" i="26"/>
  <c r="U9" i="26"/>
  <c r="V9" i="26"/>
  <c r="W9" i="26"/>
  <c r="A10" i="26"/>
  <c r="B10" i="26"/>
  <c r="C10" i="26"/>
  <c r="D10" i="26"/>
  <c r="E10" i="26"/>
  <c r="F10" i="26"/>
  <c r="G10" i="26"/>
  <c r="H10" i="26"/>
  <c r="I10" i="26"/>
  <c r="J10" i="26"/>
  <c r="K10" i="26"/>
  <c r="L10" i="26"/>
  <c r="M10" i="26"/>
  <c r="N10" i="26"/>
  <c r="O10" i="26"/>
  <c r="P10" i="26"/>
  <c r="Q10" i="26"/>
  <c r="R10" i="26"/>
  <c r="S10" i="26"/>
  <c r="T10" i="26"/>
  <c r="U10" i="26"/>
  <c r="V10" i="26"/>
  <c r="W10" i="26"/>
  <c r="A11" i="26"/>
  <c r="B11" i="26"/>
  <c r="C11" i="26"/>
  <c r="D11" i="26"/>
  <c r="E11" i="26"/>
  <c r="F11" i="26"/>
  <c r="G11" i="26"/>
  <c r="H11" i="26"/>
  <c r="I11" i="26"/>
  <c r="J11" i="26"/>
  <c r="K11" i="26"/>
  <c r="L11" i="26"/>
  <c r="M11" i="26"/>
  <c r="N11" i="26"/>
  <c r="O11" i="26"/>
  <c r="P11" i="26"/>
  <c r="Q11" i="26"/>
  <c r="R11" i="26"/>
  <c r="S11" i="26"/>
  <c r="T11" i="26"/>
  <c r="U11" i="26"/>
  <c r="V11" i="26"/>
  <c r="W11" i="26"/>
  <c r="A12" i="26"/>
  <c r="B12" i="26"/>
  <c r="C12" i="26"/>
  <c r="D12" i="26"/>
  <c r="E12" i="26"/>
  <c r="F12" i="26"/>
  <c r="G12" i="26"/>
  <c r="H12" i="26"/>
  <c r="I12" i="26"/>
  <c r="J12" i="26"/>
  <c r="K12" i="26"/>
  <c r="L12" i="26"/>
  <c r="M12" i="26"/>
  <c r="N12" i="26"/>
  <c r="O12" i="26"/>
  <c r="P12" i="26"/>
  <c r="Q12" i="26"/>
  <c r="R12" i="26"/>
  <c r="S12" i="26"/>
  <c r="T12" i="26"/>
  <c r="U12" i="26"/>
  <c r="V12" i="26"/>
  <c r="W12" i="26"/>
  <c r="A13" i="26"/>
  <c r="B13" i="26"/>
  <c r="C13" i="26"/>
  <c r="D13" i="26"/>
  <c r="E13" i="26"/>
  <c r="F13" i="26"/>
  <c r="G13" i="26"/>
  <c r="H13" i="26"/>
  <c r="I13" i="26"/>
  <c r="J13" i="26"/>
  <c r="K13" i="26"/>
  <c r="L13" i="26"/>
  <c r="M13" i="26"/>
  <c r="N13" i="26"/>
  <c r="O13" i="26"/>
  <c r="P13" i="26"/>
  <c r="Q13" i="26"/>
  <c r="R13" i="26"/>
  <c r="S13" i="26"/>
  <c r="T13" i="26"/>
  <c r="U13" i="26"/>
  <c r="V13" i="26"/>
  <c r="W13" i="26"/>
  <c r="A14" i="26"/>
  <c r="B14" i="26"/>
  <c r="C14" i="26"/>
  <c r="D14" i="26"/>
  <c r="E14" i="26"/>
  <c r="F14" i="26"/>
  <c r="G14" i="26"/>
  <c r="H14" i="26"/>
  <c r="I14" i="26"/>
  <c r="J14" i="26"/>
  <c r="K14" i="26"/>
  <c r="L14" i="26"/>
  <c r="M14" i="26"/>
  <c r="N14" i="26"/>
  <c r="O14" i="26"/>
  <c r="P14" i="26"/>
  <c r="Q14" i="26"/>
  <c r="R14" i="26"/>
  <c r="S14" i="26"/>
  <c r="T14" i="26"/>
  <c r="U14" i="26"/>
  <c r="V14" i="26"/>
  <c r="W14" i="26"/>
  <c r="A15" i="26"/>
  <c r="B15" i="26"/>
  <c r="C15" i="26"/>
  <c r="D15" i="26"/>
  <c r="E15" i="26"/>
  <c r="F15" i="26"/>
  <c r="G15" i="26"/>
  <c r="H15" i="26"/>
  <c r="I15" i="26"/>
  <c r="J15" i="26"/>
  <c r="K15" i="26"/>
  <c r="L15" i="26"/>
  <c r="M15" i="26"/>
  <c r="N15" i="26"/>
  <c r="O15" i="26"/>
  <c r="P15" i="26"/>
  <c r="Q15" i="26"/>
  <c r="R15" i="26"/>
  <c r="S15" i="26"/>
  <c r="T15" i="26"/>
  <c r="U15" i="26"/>
  <c r="V15" i="26"/>
  <c r="W15" i="26"/>
  <c r="A16" i="26"/>
  <c r="B16" i="26"/>
  <c r="C16" i="26"/>
  <c r="D16" i="26"/>
  <c r="E16" i="26"/>
  <c r="F16" i="26"/>
  <c r="G16" i="26"/>
  <c r="H16" i="26"/>
  <c r="I16" i="26"/>
  <c r="J16" i="26"/>
  <c r="K16" i="26"/>
  <c r="L16" i="26"/>
  <c r="M16" i="26"/>
  <c r="N16" i="26"/>
  <c r="O16" i="26"/>
  <c r="P16" i="26"/>
  <c r="Q16" i="26"/>
  <c r="R16" i="26"/>
  <c r="S16" i="26"/>
  <c r="T16" i="26"/>
  <c r="U16" i="26"/>
  <c r="V16" i="26"/>
  <c r="W16" i="26"/>
  <c r="A17" i="26"/>
  <c r="B17" i="26"/>
  <c r="C17" i="26"/>
  <c r="D17" i="26"/>
  <c r="E17" i="26"/>
  <c r="F17" i="26"/>
  <c r="G17" i="26"/>
  <c r="H17" i="26"/>
  <c r="I17" i="26"/>
  <c r="J17" i="26"/>
  <c r="K17" i="26"/>
  <c r="L17" i="26"/>
  <c r="M17" i="26"/>
  <c r="N17" i="26"/>
  <c r="O17" i="26"/>
  <c r="P17" i="26"/>
  <c r="Q17" i="26"/>
  <c r="R17" i="26"/>
  <c r="S17" i="26"/>
  <c r="T17" i="26"/>
  <c r="U17" i="26"/>
  <c r="V17" i="26"/>
  <c r="W17" i="26"/>
  <c r="A18" i="26"/>
  <c r="B18" i="26"/>
  <c r="C18" i="26"/>
  <c r="D18" i="26"/>
  <c r="E18" i="26"/>
  <c r="F18" i="26"/>
  <c r="G18" i="26"/>
  <c r="H18" i="26"/>
  <c r="I18" i="26"/>
  <c r="J18" i="26"/>
  <c r="K18" i="26"/>
  <c r="L18" i="26"/>
  <c r="M18" i="26"/>
  <c r="N18" i="26"/>
  <c r="O18" i="26"/>
  <c r="P18" i="26"/>
  <c r="Q18" i="26"/>
  <c r="R18" i="26"/>
  <c r="S18" i="26"/>
  <c r="T18" i="26"/>
  <c r="U18" i="26"/>
  <c r="V18" i="26"/>
  <c r="W18" i="26"/>
  <c r="A19" i="26"/>
  <c r="B19" i="26"/>
  <c r="C19" i="26"/>
  <c r="D19" i="26"/>
  <c r="E19" i="26"/>
  <c r="F19" i="26"/>
  <c r="G19" i="26"/>
  <c r="H19" i="26"/>
  <c r="I19" i="26"/>
  <c r="J19" i="26"/>
  <c r="K19" i="26"/>
  <c r="L19" i="26"/>
  <c r="M19" i="26"/>
  <c r="N19" i="26"/>
  <c r="O19" i="26"/>
  <c r="P19" i="26"/>
  <c r="Q19" i="26"/>
  <c r="R19" i="26"/>
  <c r="S19" i="26"/>
  <c r="T19" i="26"/>
  <c r="U19" i="26"/>
  <c r="V19" i="26"/>
  <c r="W19" i="26"/>
  <c r="A20" i="26"/>
  <c r="B20" i="26"/>
  <c r="C20" i="26"/>
  <c r="D20" i="26"/>
  <c r="E20" i="26"/>
  <c r="F20" i="26"/>
  <c r="G20" i="26"/>
  <c r="H20" i="26"/>
  <c r="I20" i="26"/>
  <c r="J20" i="26"/>
  <c r="K20" i="26"/>
  <c r="L20" i="26"/>
  <c r="M20" i="26"/>
  <c r="N20" i="26"/>
  <c r="O20" i="26"/>
  <c r="P20" i="26"/>
  <c r="Q20" i="26"/>
  <c r="R20" i="26"/>
  <c r="S20" i="26"/>
  <c r="T20" i="26"/>
  <c r="U20" i="26"/>
  <c r="V20" i="26"/>
  <c r="W20" i="26"/>
  <c r="A21" i="26"/>
  <c r="B21" i="26"/>
  <c r="C21" i="26"/>
  <c r="D21" i="26"/>
  <c r="E21" i="26"/>
  <c r="F21" i="26"/>
  <c r="G21" i="26"/>
  <c r="H21" i="26"/>
  <c r="I21" i="26"/>
  <c r="J21" i="26"/>
  <c r="K21" i="26"/>
  <c r="L21" i="26"/>
  <c r="M21" i="26"/>
  <c r="N21" i="26"/>
  <c r="O21" i="26"/>
  <c r="P21" i="26"/>
  <c r="Q21" i="26"/>
  <c r="R21" i="26"/>
  <c r="S21" i="26"/>
  <c r="T21" i="26"/>
  <c r="U21" i="26"/>
  <c r="V21" i="26"/>
  <c r="W21" i="26"/>
  <c r="A22" i="26"/>
  <c r="B22" i="26"/>
  <c r="C22" i="26"/>
  <c r="D22" i="26"/>
  <c r="E22" i="26"/>
  <c r="F22" i="26"/>
  <c r="G22" i="26"/>
  <c r="H22" i="26"/>
  <c r="I22" i="26"/>
  <c r="J22" i="26"/>
  <c r="K22" i="26"/>
  <c r="L22" i="26"/>
  <c r="M22" i="26"/>
  <c r="N22" i="26"/>
  <c r="O22" i="26"/>
  <c r="P22" i="26"/>
  <c r="Q22" i="26"/>
  <c r="R22" i="26"/>
  <c r="S22" i="26"/>
  <c r="T22" i="26"/>
  <c r="U22" i="26"/>
  <c r="V22" i="26"/>
  <c r="W22" i="26"/>
  <c r="A23" i="26"/>
  <c r="B23" i="26"/>
  <c r="C23" i="26"/>
  <c r="D23" i="26"/>
  <c r="E23" i="26"/>
  <c r="F23" i="26"/>
  <c r="G23" i="26"/>
  <c r="H23" i="26"/>
  <c r="I23" i="26"/>
  <c r="J23" i="26"/>
  <c r="K23" i="26"/>
  <c r="L23" i="26"/>
  <c r="M23" i="26"/>
  <c r="N23" i="26"/>
  <c r="O23" i="26"/>
  <c r="P23" i="26"/>
  <c r="Q23" i="26"/>
  <c r="R23" i="26"/>
  <c r="S23" i="26"/>
  <c r="T23" i="26"/>
  <c r="U23" i="26"/>
  <c r="V23" i="26"/>
  <c r="W23" i="26"/>
  <c r="A24" i="26"/>
  <c r="B24" i="26"/>
  <c r="C24" i="26"/>
  <c r="D24" i="26"/>
  <c r="E24" i="26"/>
  <c r="F24" i="26"/>
  <c r="G24" i="26"/>
  <c r="H24" i="26"/>
  <c r="I24" i="26"/>
  <c r="J24" i="26"/>
  <c r="K24" i="26"/>
  <c r="L24" i="26"/>
  <c r="M24" i="26"/>
  <c r="N24" i="26"/>
  <c r="O24" i="26"/>
  <c r="P24" i="26"/>
  <c r="Q24" i="26"/>
  <c r="R24" i="26"/>
  <c r="S24" i="26"/>
  <c r="T24" i="26"/>
  <c r="U24" i="26"/>
  <c r="V24" i="26"/>
  <c r="W24" i="26"/>
  <c r="A25" i="26"/>
  <c r="B25" i="26"/>
  <c r="C25" i="26"/>
  <c r="D25" i="26"/>
  <c r="E25" i="26"/>
  <c r="F25" i="26"/>
  <c r="G25" i="26"/>
  <c r="H25" i="26"/>
  <c r="I25" i="26"/>
  <c r="J25" i="26"/>
  <c r="K25" i="26"/>
  <c r="L25" i="26"/>
  <c r="M25" i="26"/>
  <c r="N25" i="26"/>
  <c r="O25" i="26"/>
  <c r="P25" i="26"/>
  <c r="Q25" i="26"/>
  <c r="R25" i="26"/>
  <c r="S25" i="26"/>
  <c r="T25" i="26"/>
  <c r="U25" i="26"/>
  <c r="V25" i="26"/>
  <c r="W25" i="26"/>
  <c r="A26" i="26"/>
  <c r="B26" i="26"/>
  <c r="C26" i="26"/>
  <c r="D26" i="26"/>
  <c r="E26" i="26"/>
  <c r="F26" i="26"/>
  <c r="G26" i="26"/>
  <c r="H26" i="26"/>
  <c r="I26" i="26"/>
  <c r="J26" i="26"/>
  <c r="K26" i="26"/>
  <c r="L26" i="26"/>
  <c r="M26" i="26"/>
  <c r="N26" i="26"/>
  <c r="O26" i="26"/>
  <c r="P26" i="26"/>
  <c r="Q26" i="26"/>
  <c r="R26" i="26"/>
  <c r="S26" i="26"/>
  <c r="T26" i="26"/>
  <c r="U26" i="26"/>
  <c r="V26" i="26"/>
  <c r="W26" i="26"/>
  <c r="A27" i="26"/>
  <c r="B27" i="26"/>
  <c r="C27" i="26"/>
  <c r="D27" i="26"/>
  <c r="E27" i="26"/>
  <c r="F27" i="26"/>
  <c r="G27" i="26"/>
  <c r="H27" i="26"/>
  <c r="I27" i="26"/>
  <c r="J27" i="26"/>
  <c r="K27" i="26"/>
  <c r="L27" i="26"/>
  <c r="M27" i="26"/>
  <c r="N27" i="26"/>
  <c r="O27" i="26"/>
  <c r="P27" i="26"/>
  <c r="Q27" i="26"/>
  <c r="R27" i="26"/>
  <c r="S27" i="26"/>
  <c r="T27" i="26"/>
  <c r="U27" i="26"/>
  <c r="V27" i="26"/>
  <c r="W27" i="26"/>
  <c r="A28" i="26"/>
  <c r="B28" i="26"/>
  <c r="C28" i="26"/>
  <c r="D28" i="26"/>
  <c r="E28" i="26"/>
  <c r="F28" i="26"/>
  <c r="G28" i="26"/>
  <c r="H28" i="26"/>
  <c r="I28" i="26"/>
  <c r="J28" i="26"/>
  <c r="K28" i="26"/>
  <c r="L28" i="26"/>
  <c r="M28" i="26"/>
  <c r="N28" i="26"/>
  <c r="O28" i="26"/>
  <c r="P28" i="26"/>
  <c r="Q28" i="26"/>
  <c r="R28" i="26"/>
  <c r="S28" i="26"/>
  <c r="T28" i="26"/>
  <c r="U28" i="26"/>
  <c r="V28" i="26"/>
  <c r="W28" i="26"/>
  <c r="A29" i="26"/>
  <c r="B29" i="26"/>
  <c r="C29" i="26"/>
  <c r="D29" i="26"/>
  <c r="E29" i="26"/>
  <c r="F29" i="26"/>
  <c r="G29" i="26"/>
  <c r="H29" i="26"/>
  <c r="I29" i="26"/>
  <c r="J29" i="26"/>
  <c r="K29" i="26"/>
  <c r="L29" i="26"/>
  <c r="M29" i="26"/>
  <c r="N29" i="26"/>
  <c r="O29" i="26"/>
  <c r="P29" i="26"/>
  <c r="Q29" i="26"/>
  <c r="R29" i="26"/>
  <c r="S29" i="26"/>
  <c r="T29" i="26"/>
  <c r="U29" i="26"/>
  <c r="V29" i="26"/>
  <c r="W29" i="26"/>
  <c r="A30" i="26"/>
  <c r="B30" i="26"/>
  <c r="C30" i="26"/>
  <c r="D30" i="26"/>
  <c r="E30" i="26"/>
  <c r="F30" i="26"/>
  <c r="G30" i="26"/>
  <c r="H30" i="26"/>
  <c r="I30" i="26"/>
  <c r="J30" i="26"/>
  <c r="K30" i="26"/>
  <c r="L30" i="26"/>
  <c r="M30" i="26"/>
  <c r="N30" i="26"/>
  <c r="O30" i="26"/>
  <c r="P30" i="26"/>
  <c r="Q30" i="26"/>
  <c r="R30" i="26"/>
  <c r="S30" i="26"/>
  <c r="T30" i="26"/>
  <c r="U30" i="26"/>
  <c r="V30" i="26"/>
  <c r="W30" i="26"/>
  <c r="A31" i="26"/>
  <c r="B31" i="26"/>
  <c r="C31" i="26"/>
  <c r="D31" i="26"/>
  <c r="E31" i="26"/>
  <c r="F31" i="26"/>
  <c r="G31" i="26"/>
  <c r="H31" i="26"/>
  <c r="I31" i="26"/>
  <c r="J31" i="26"/>
  <c r="K31" i="26"/>
  <c r="L31" i="26"/>
  <c r="M31" i="26"/>
  <c r="N31" i="26"/>
  <c r="O31" i="26"/>
  <c r="P31" i="26"/>
  <c r="Q31" i="26"/>
  <c r="R31" i="26"/>
  <c r="S31" i="26"/>
  <c r="T31" i="26"/>
  <c r="U31" i="26"/>
  <c r="V31" i="26"/>
  <c r="W31" i="26"/>
  <c r="A32" i="26"/>
  <c r="B32" i="26"/>
  <c r="C32" i="26"/>
  <c r="D32" i="26"/>
  <c r="E32" i="26"/>
  <c r="F32" i="26"/>
  <c r="G32" i="26"/>
  <c r="H32" i="26"/>
  <c r="I32" i="26"/>
  <c r="J32" i="26"/>
  <c r="K32" i="26"/>
  <c r="L32" i="26"/>
  <c r="M32" i="26"/>
  <c r="N32" i="26"/>
  <c r="O32" i="26"/>
  <c r="P32" i="26"/>
  <c r="Q32" i="26"/>
  <c r="R32" i="26"/>
  <c r="S32" i="26"/>
  <c r="T32" i="26"/>
  <c r="U32" i="26"/>
  <c r="V32" i="26"/>
  <c r="W32" i="26"/>
  <c r="A33" i="26"/>
  <c r="B33" i="26"/>
  <c r="C33" i="26"/>
  <c r="D33" i="26"/>
  <c r="E33" i="26"/>
  <c r="F33" i="26"/>
  <c r="G33" i="26"/>
  <c r="H33" i="26"/>
  <c r="I33" i="26"/>
  <c r="J33" i="26"/>
  <c r="K33" i="26"/>
  <c r="L33" i="26"/>
  <c r="M33" i="26"/>
  <c r="N33" i="26"/>
  <c r="O33" i="26"/>
  <c r="P33" i="26"/>
  <c r="Q33" i="26"/>
  <c r="R33" i="26"/>
  <c r="S33" i="26"/>
  <c r="T33" i="26"/>
  <c r="U33" i="26"/>
  <c r="V33" i="26"/>
  <c r="W33" i="26"/>
  <c r="A34" i="26"/>
  <c r="B34" i="26"/>
  <c r="C34" i="26"/>
  <c r="D34" i="26"/>
  <c r="E34" i="26"/>
  <c r="F34" i="26"/>
  <c r="G34" i="26"/>
  <c r="H34" i="26"/>
  <c r="I34" i="26"/>
  <c r="J34" i="26"/>
  <c r="K34" i="26"/>
  <c r="L34" i="26"/>
  <c r="M34" i="26"/>
  <c r="N34" i="26"/>
  <c r="O34" i="26"/>
  <c r="P34" i="26"/>
  <c r="Q34" i="26"/>
  <c r="R34" i="26"/>
  <c r="S34" i="26"/>
  <c r="T34" i="26"/>
  <c r="U34" i="26"/>
  <c r="V34" i="26"/>
  <c r="W34" i="26"/>
  <c r="A35" i="26"/>
  <c r="B35" i="26"/>
  <c r="C35" i="26"/>
  <c r="D35" i="26"/>
  <c r="E35" i="26"/>
  <c r="F35" i="26"/>
  <c r="G35" i="26"/>
  <c r="H35" i="26"/>
  <c r="I35" i="26"/>
  <c r="J35" i="26"/>
  <c r="K35" i="26"/>
  <c r="L35" i="26"/>
  <c r="M35" i="26"/>
  <c r="N35" i="26"/>
  <c r="O35" i="26"/>
  <c r="P35" i="26"/>
  <c r="Q35" i="26"/>
  <c r="R35" i="26"/>
  <c r="S35" i="26"/>
  <c r="T35" i="26"/>
  <c r="U35" i="26"/>
  <c r="V35" i="26"/>
  <c r="W35" i="26"/>
  <c r="A36" i="26"/>
  <c r="B36" i="26"/>
  <c r="C36" i="26"/>
  <c r="D36" i="26"/>
  <c r="E36" i="26"/>
  <c r="F36" i="26"/>
  <c r="G36" i="26"/>
  <c r="H36" i="26"/>
  <c r="I36" i="26"/>
  <c r="J36" i="26"/>
  <c r="K36" i="26"/>
  <c r="L36" i="26"/>
  <c r="M36" i="26"/>
  <c r="N36" i="26"/>
  <c r="O36" i="26"/>
  <c r="P36" i="26"/>
  <c r="Q36" i="26"/>
  <c r="R36" i="26"/>
  <c r="S36" i="26"/>
  <c r="T36" i="26"/>
  <c r="U36" i="26"/>
  <c r="V36" i="26"/>
  <c r="W36" i="26"/>
  <c r="A37" i="26"/>
  <c r="B37" i="26"/>
  <c r="C37" i="26"/>
  <c r="D37" i="26"/>
  <c r="E37" i="26"/>
  <c r="F37" i="26"/>
  <c r="G37" i="26"/>
  <c r="H37" i="26"/>
  <c r="I37" i="26"/>
  <c r="J37" i="26"/>
  <c r="K37" i="26"/>
  <c r="L37" i="26"/>
  <c r="M37" i="26"/>
  <c r="N37" i="26"/>
  <c r="O37" i="26"/>
  <c r="P37" i="26"/>
  <c r="Q37" i="26"/>
  <c r="R37" i="26"/>
  <c r="S37" i="26"/>
  <c r="T37" i="26"/>
  <c r="U37" i="26"/>
  <c r="V37" i="26"/>
  <c r="W37" i="26"/>
  <c r="A38" i="26"/>
  <c r="B38" i="26"/>
  <c r="C38" i="26"/>
  <c r="D38" i="26"/>
  <c r="E38" i="26"/>
  <c r="F38" i="26"/>
  <c r="G38" i="26"/>
  <c r="H38" i="26"/>
  <c r="I38" i="26"/>
  <c r="J38" i="26"/>
  <c r="K38" i="26"/>
  <c r="L38" i="26"/>
  <c r="M38" i="26"/>
  <c r="N38" i="26"/>
  <c r="O38" i="26"/>
  <c r="P38" i="26"/>
  <c r="Q38" i="26"/>
  <c r="R38" i="26"/>
  <c r="S38" i="26"/>
  <c r="T38" i="26"/>
  <c r="U38" i="26"/>
  <c r="V38" i="26"/>
  <c r="W38" i="26"/>
  <c r="A39" i="26"/>
  <c r="B39" i="26"/>
  <c r="C39" i="26"/>
  <c r="D39" i="26"/>
  <c r="E39" i="26"/>
  <c r="F39" i="26"/>
  <c r="G39" i="26"/>
  <c r="H39" i="26"/>
  <c r="I39" i="26"/>
  <c r="J39" i="26"/>
  <c r="K39" i="26"/>
  <c r="L39" i="26"/>
  <c r="M39" i="26"/>
  <c r="N39" i="26"/>
  <c r="O39" i="26"/>
  <c r="P39" i="26"/>
  <c r="Q39" i="26"/>
  <c r="R39" i="26"/>
  <c r="S39" i="26"/>
  <c r="T39" i="26"/>
  <c r="U39" i="26"/>
  <c r="V39" i="26"/>
  <c r="W39" i="26"/>
  <c r="A40" i="26"/>
  <c r="B40" i="26"/>
  <c r="C40" i="26"/>
  <c r="D40" i="26"/>
  <c r="E40" i="26"/>
  <c r="F40" i="26"/>
  <c r="G40" i="26"/>
  <c r="H40" i="26"/>
  <c r="I40" i="26"/>
  <c r="J40" i="26"/>
  <c r="K40" i="26"/>
  <c r="L40" i="26"/>
  <c r="M40" i="26"/>
  <c r="N40" i="26"/>
  <c r="O40" i="26"/>
  <c r="P40" i="26"/>
  <c r="Q40" i="26"/>
  <c r="R40" i="26"/>
  <c r="S40" i="26"/>
  <c r="T40" i="26"/>
  <c r="U40" i="26"/>
  <c r="V40" i="26"/>
  <c r="W40" i="26"/>
  <c r="A41" i="26"/>
  <c r="B41" i="26"/>
  <c r="C41" i="26"/>
  <c r="D41" i="26"/>
  <c r="E41" i="26"/>
  <c r="F41" i="26"/>
  <c r="G41" i="26"/>
  <c r="H41" i="26"/>
  <c r="I41" i="26"/>
  <c r="J41" i="26"/>
  <c r="K41" i="26"/>
  <c r="L41" i="26"/>
  <c r="M41" i="26"/>
  <c r="N41" i="26"/>
  <c r="O41" i="26"/>
  <c r="P41" i="26"/>
  <c r="Q41" i="26"/>
  <c r="R41" i="26"/>
  <c r="S41" i="26"/>
  <c r="T41" i="26"/>
  <c r="U41" i="26"/>
  <c r="V41" i="26"/>
  <c r="W41" i="26"/>
  <c r="A42" i="26"/>
  <c r="B42" i="26"/>
  <c r="C42" i="26"/>
  <c r="D42" i="26"/>
  <c r="E42" i="26"/>
  <c r="F42" i="26"/>
  <c r="G42" i="26"/>
  <c r="H42" i="26"/>
  <c r="I42" i="26"/>
  <c r="J42" i="26"/>
  <c r="K42" i="26"/>
  <c r="L42" i="26"/>
  <c r="M42" i="26"/>
  <c r="N42" i="26"/>
  <c r="O42" i="26"/>
  <c r="P42" i="26"/>
  <c r="Q42" i="26"/>
  <c r="R42" i="26"/>
  <c r="S42" i="26"/>
  <c r="T42" i="26"/>
  <c r="U42" i="26"/>
  <c r="V42" i="26"/>
  <c r="W42" i="26"/>
  <c r="A43" i="26"/>
  <c r="B43" i="26"/>
  <c r="C43" i="26"/>
  <c r="D43" i="26"/>
  <c r="E43" i="26"/>
  <c r="F43" i="26"/>
  <c r="G43" i="26"/>
  <c r="H43" i="26"/>
  <c r="I43" i="26"/>
  <c r="J43" i="26"/>
  <c r="K43" i="26"/>
  <c r="L43" i="26"/>
  <c r="M43" i="26"/>
  <c r="N43" i="26"/>
  <c r="O43" i="26"/>
  <c r="P43" i="26"/>
  <c r="Q43" i="26"/>
  <c r="R43" i="26"/>
  <c r="S43" i="26"/>
  <c r="T43" i="26"/>
  <c r="U43" i="26"/>
  <c r="V43" i="26"/>
  <c r="W43" i="26"/>
  <c r="A44" i="26"/>
  <c r="B44" i="26"/>
  <c r="C44" i="26"/>
  <c r="D44" i="26"/>
  <c r="E44" i="26"/>
  <c r="F44" i="26"/>
  <c r="G44" i="26"/>
  <c r="H44" i="26"/>
  <c r="I44" i="26"/>
  <c r="J44" i="26"/>
  <c r="K44" i="26"/>
  <c r="L44" i="26"/>
  <c r="M44" i="26"/>
  <c r="N44" i="26"/>
  <c r="O44" i="26"/>
  <c r="P44" i="26"/>
  <c r="Q44" i="26"/>
  <c r="R44" i="26"/>
  <c r="S44" i="26"/>
  <c r="T44" i="26"/>
  <c r="U44" i="26"/>
  <c r="V44" i="26"/>
  <c r="W44" i="26"/>
  <c r="A45" i="26"/>
  <c r="B45" i="26"/>
  <c r="C45" i="26"/>
  <c r="D45" i="26"/>
  <c r="E45" i="26"/>
  <c r="F45" i="26"/>
  <c r="G45" i="26"/>
  <c r="H45" i="26"/>
  <c r="I45" i="26"/>
  <c r="J45" i="26"/>
  <c r="K45" i="26"/>
  <c r="L45" i="26"/>
  <c r="M45" i="26"/>
  <c r="N45" i="26"/>
  <c r="O45" i="26"/>
  <c r="P45" i="26"/>
  <c r="Q45" i="26"/>
  <c r="R45" i="26"/>
  <c r="S45" i="26"/>
  <c r="T45" i="26"/>
  <c r="U45" i="26"/>
  <c r="V45" i="26"/>
  <c r="W45" i="26"/>
  <c r="A46" i="26"/>
  <c r="B46" i="26"/>
  <c r="C46" i="26"/>
  <c r="D46" i="26"/>
  <c r="E46" i="26"/>
  <c r="F46" i="26"/>
  <c r="G46" i="26"/>
  <c r="H46" i="26"/>
  <c r="I46" i="26"/>
  <c r="J46" i="26"/>
  <c r="K46" i="26"/>
  <c r="L46" i="26"/>
  <c r="M46" i="26"/>
  <c r="N46" i="26"/>
  <c r="O46" i="26"/>
  <c r="P46" i="26"/>
  <c r="Q46" i="26"/>
  <c r="R46" i="26"/>
  <c r="S46" i="26"/>
  <c r="T46" i="26"/>
  <c r="U46" i="26"/>
  <c r="V46" i="26"/>
  <c r="W46" i="26"/>
  <c r="A47" i="26"/>
  <c r="B47" i="26"/>
  <c r="C47" i="26"/>
  <c r="D47" i="26"/>
  <c r="E47" i="26"/>
  <c r="F47" i="26"/>
  <c r="G47" i="26"/>
  <c r="H47" i="26"/>
  <c r="I47" i="26"/>
  <c r="J47" i="26"/>
  <c r="K47" i="26"/>
  <c r="L47" i="26"/>
  <c r="M47" i="26"/>
  <c r="N47" i="26"/>
  <c r="O47" i="26"/>
  <c r="P47" i="26"/>
  <c r="Q47" i="26"/>
  <c r="R47" i="26"/>
  <c r="S47" i="26"/>
  <c r="T47" i="26"/>
  <c r="U47" i="26"/>
  <c r="V47" i="26"/>
  <c r="W47" i="26"/>
  <c r="A48" i="26"/>
  <c r="B48" i="26"/>
  <c r="C48" i="26"/>
  <c r="D48" i="26"/>
  <c r="E48" i="26"/>
  <c r="F48" i="26"/>
  <c r="G48" i="26"/>
  <c r="H48" i="26"/>
  <c r="I48" i="26"/>
  <c r="J48" i="26"/>
  <c r="K48" i="26"/>
  <c r="L48" i="26"/>
  <c r="M48" i="26"/>
  <c r="N48" i="26"/>
  <c r="O48" i="26"/>
  <c r="P48" i="26"/>
  <c r="Q48" i="26"/>
  <c r="R48" i="26"/>
  <c r="S48" i="26"/>
  <c r="T48" i="26"/>
  <c r="U48" i="26"/>
  <c r="V48" i="26"/>
  <c r="W48" i="26"/>
  <c r="A49" i="26"/>
  <c r="B49" i="26"/>
  <c r="C49" i="26"/>
  <c r="D49" i="26"/>
  <c r="E49" i="26"/>
  <c r="F49" i="26"/>
  <c r="G49" i="26"/>
  <c r="H49" i="26"/>
  <c r="I49" i="26"/>
  <c r="J49" i="26"/>
  <c r="K49" i="26"/>
  <c r="L49" i="26"/>
  <c r="M49" i="26"/>
  <c r="N49" i="26"/>
  <c r="O49" i="26"/>
  <c r="P49" i="26"/>
  <c r="Q49" i="26"/>
  <c r="R49" i="26"/>
  <c r="S49" i="26"/>
  <c r="T49" i="26"/>
  <c r="U49" i="26"/>
  <c r="V49" i="26"/>
  <c r="W49" i="26"/>
  <c r="A50" i="26"/>
  <c r="B50" i="26"/>
  <c r="C50" i="26"/>
  <c r="D50" i="26"/>
  <c r="E50" i="26"/>
  <c r="F50" i="26"/>
  <c r="G50" i="26"/>
  <c r="H50" i="26"/>
  <c r="I50" i="26"/>
  <c r="J50" i="26"/>
  <c r="K50" i="26"/>
  <c r="L50" i="26"/>
  <c r="M50" i="26"/>
  <c r="N50" i="26"/>
  <c r="O50" i="26"/>
  <c r="P50" i="26"/>
  <c r="Q50" i="26"/>
  <c r="R50" i="26"/>
  <c r="S50" i="26"/>
  <c r="T50" i="26"/>
  <c r="U50" i="26"/>
  <c r="V50" i="26"/>
  <c r="W50" i="26"/>
  <c r="A51" i="26"/>
  <c r="B51" i="26"/>
  <c r="C51" i="26"/>
  <c r="D51" i="26"/>
  <c r="E51" i="26"/>
  <c r="F51" i="26"/>
  <c r="G51" i="26"/>
  <c r="H51" i="26"/>
  <c r="I51" i="26"/>
  <c r="J51" i="26"/>
  <c r="K51" i="26"/>
  <c r="L51" i="26"/>
  <c r="M51" i="26"/>
  <c r="N51" i="26"/>
  <c r="O51" i="26"/>
  <c r="P51" i="26"/>
  <c r="Q51" i="26"/>
  <c r="R51" i="26"/>
  <c r="S51" i="26"/>
  <c r="T51" i="26"/>
  <c r="U51" i="26"/>
  <c r="V51" i="26"/>
  <c r="W51" i="26"/>
  <c r="A52" i="26"/>
  <c r="B52" i="26"/>
  <c r="C52" i="26"/>
  <c r="D52" i="26"/>
  <c r="E52" i="26"/>
  <c r="F52" i="26"/>
  <c r="G52" i="26"/>
  <c r="H52" i="26"/>
  <c r="I52" i="26"/>
  <c r="J52" i="26"/>
  <c r="K52" i="26"/>
  <c r="L52" i="26"/>
  <c r="M52" i="26"/>
  <c r="N52" i="26"/>
  <c r="O52" i="26"/>
  <c r="P52" i="26"/>
  <c r="Q52" i="26"/>
  <c r="R52" i="26"/>
  <c r="S52" i="26"/>
  <c r="T52" i="26"/>
  <c r="U52" i="26"/>
  <c r="V52" i="26"/>
  <c r="W52" i="26"/>
  <c r="A53" i="26"/>
  <c r="B53" i="26"/>
  <c r="C53" i="26"/>
  <c r="D53" i="26"/>
  <c r="E53" i="26"/>
  <c r="F53" i="26"/>
  <c r="G53" i="26"/>
  <c r="H53" i="26"/>
  <c r="I53" i="26"/>
  <c r="J53" i="26"/>
  <c r="K53" i="26"/>
  <c r="L53" i="26"/>
  <c r="M53" i="26"/>
  <c r="N53" i="26"/>
  <c r="O53" i="26"/>
  <c r="P53" i="26"/>
  <c r="Q53" i="26"/>
  <c r="R53" i="26"/>
  <c r="S53" i="26"/>
  <c r="T53" i="26"/>
  <c r="U53" i="26"/>
  <c r="V53" i="26"/>
  <c r="W53" i="26"/>
  <c r="A54" i="26"/>
  <c r="B54" i="26"/>
  <c r="C54" i="26"/>
  <c r="D54" i="26"/>
  <c r="E54" i="26"/>
  <c r="F54" i="26"/>
  <c r="G54" i="26"/>
  <c r="H54" i="26"/>
  <c r="I54" i="26"/>
  <c r="J54" i="26"/>
  <c r="K54" i="26"/>
  <c r="L54" i="26"/>
  <c r="M54" i="26"/>
  <c r="N54" i="26"/>
  <c r="O54" i="26"/>
  <c r="P54" i="26"/>
  <c r="Q54" i="26"/>
  <c r="R54" i="26"/>
  <c r="S54" i="26"/>
  <c r="T54" i="26"/>
  <c r="U54" i="26"/>
  <c r="V54" i="26"/>
  <c r="W54" i="26"/>
  <c r="A55" i="26"/>
  <c r="B55" i="26"/>
  <c r="C55" i="26"/>
  <c r="D55" i="26"/>
  <c r="E55" i="26"/>
  <c r="F55" i="26"/>
  <c r="G55" i="26"/>
  <c r="H55" i="26"/>
  <c r="I55" i="26"/>
  <c r="J55" i="26"/>
  <c r="K55" i="26"/>
  <c r="L55" i="26"/>
  <c r="M55" i="26"/>
  <c r="N55" i="26"/>
  <c r="O55" i="26"/>
  <c r="P55" i="26"/>
  <c r="Q55" i="26"/>
  <c r="R55" i="26"/>
  <c r="S55" i="26"/>
  <c r="T55" i="26"/>
  <c r="U55" i="26"/>
  <c r="V55" i="26"/>
  <c r="W55" i="26"/>
  <c r="A56" i="26"/>
  <c r="B56" i="26"/>
  <c r="C56" i="26"/>
  <c r="D56" i="26"/>
  <c r="E56" i="26"/>
  <c r="F56" i="26"/>
  <c r="G56" i="26"/>
  <c r="H56" i="26"/>
  <c r="I56" i="26"/>
  <c r="J56" i="26"/>
  <c r="K56" i="26"/>
  <c r="L56" i="26"/>
  <c r="M56" i="26"/>
  <c r="N56" i="26"/>
  <c r="O56" i="26"/>
  <c r="P56" i="26"/>
  <c r="Q56" i="26"/>
  <c r="R56" i="26"/>
  <c r="S56" i="26"/>
  <c r="T56" i="26"/>
  <c r="U56" i="26"/>
  <c r="V56" i="26"/>
  <c r="W56" i="26"/>
  <c r="A57" i="26"/>
  <c r="B57" i="26"/>
  <c r="C57" i="26"/>
  <c r="D57" i="26"/>
  <c r="E57" i="26"/>
  <c r="F57" i="26"/>
  <c r="G57" i="26"/>
  <c r="H57" i="26"/>
  <c r="I57" i="26"/>
  <c r="J57" i="26"/>
  <c r="K57" i="26"/>
  <c r="L57" i="26"/>
  <c r="M57" i="26"/>
  <c r="N57" i="26"/>
  <c r="O57" i="26"/>
  <c r="P57" i="26"/>
  <c r="Q57" i="26"/>
  <c r="R57" i="26"/>
  <c r="S57" i="26"/>
  <c r="T57" i="26"/>
  <c r="U57" i="26"/>
  <c r="V57" i="26"/>
  <c r="W57" i="26"/>
  <c r="A58" i="26"/>
  <c r="B58" i="26"/>
  <c r="C58" i="26"/>
  <c r="D58" i="26"/>
  <c r="E58" i="26"/>
  <c r="F58" i="26"/>
  <c r="G58" i="26"/>
  <c r="H58" i="26"/>
  <c r="I58" i="26"/>
  <c r="J58" i="26"/>
  <c r="K58" i="26"/>
  <c r="L58" i="26"/>
  <c r="M58" i="26"/>
  <c r="N58" i="26"/>
  <c r="O58" i="26"/>
  <c r="P58" i="26"/>
  <c r="Q58" i="26"/>
  <c r="R58" i="26"/>
  <c r="S58" i="26"/>
  <c r="T58" i="26"/>
  <c r="U58" i="26"/>
  <c r="V58" i="26"/>
  <c r="W58" i="26"/>
  <c r="A59" i="26"/>
  <c r="B59" i="26"/>
  <c r="C59" i="26"/>
  <c r="D59" i="26"/>
  <c r="E59" i="26"/>
  <c r="F59" i="26"/>
  <c r="G59" i="26"/>
  <c r="H59" i="26"/>
  <c r="I59" i="26"/>
  <c r="J59" i="26"/>
  <c r="K59" i="26"/>
  <c r="L59" i="26"/>
  <c r="M59" i="26"/>
  <c r="N59" i="26"/>
  <c r="O59" i="26"/>
  <c r="P59" i="26"/>
  <c r="Q59" i="26"/>
  <c r="R59" i="26"/>
  <c r="S59" i="26"/>
  <c r="T59" i="26"/>
  <c r="U59" i="26"/>
  <c r="V59" i="26"/>
  <c r="W59" i="26"/>
  <c r="A60" i="26"/>
  <c r="B60" i="26"/>
  <c r="C60" i="26"/>
  <c r="D60" i="26"/>
  <c r="E60" i="26"/>
  <c r="F60" i="26"/>
  <c r="G60" i="26"/>
  <c r="H60" i="26"/>
  <c r="I60" i="26"/>
  <c r="J60" i="26"/>
  <c r="K60" i="26"/>
  <c r="L60" i="26"/>
  <c r="M60" i="26"/>
  <c r="N60" i="26"/>
  <c r="O60" i="26"/>
  <c r="P60" i="26"/>
  <c r="Q60" i="26"/>
  <c r="R60" i="26"/>
  <c r="S60" i="26"/>
  <c r="T60" i="26"/>
  <c r="U60" i="26"/>
  <c r="V60" i="26"/>
  <c r="W60" i="26"/>
  <c r="A61" i="26"/>
  <c r="B61" i="26"/>
  <c r="C61" i="26"/>
  <c r="D61" i="26"/>
  <c r="E61" i="26"/>
  <c r="F61" i="26"/>
  <c r="G61" i="26"/>
  <c r="H61" i="26"/>
  <c r="I61" i="26"/>
  <c r="J61" i="26"/>
  <c r="K61" i="26"/>
  <c r="L61" i="26"/>
  <c r="M61" i="26"/>
  <c r="N61" i="26"/>
  <c r="O61" i="26"/>
  <c r="P61" i="26"/>
  <c r="Q61" i="26"/>
  <c r="R61" i="26"/>
  <c r="S61" i="26"/>
  <c r="T61" i="26"/>
  <c r="U61" i="26"/>
  <c r="V61" i="26"/>
  <c r="W61" i="26"/>
  <c r="A62" i="26"/>
  <c r="B62" i="26"/>
  <c r="C62" i="26"/>
  <c r="D62" i="26"/>
  <c r="E62" i="26"/>
  <c r="F62" i="26"/>
  <c r="G62" i="26"/>
  <c r="H62" i="26"/>
  <c r="I62" i="26"/>
  <c r="J62" i="26"/>
  <c r="K62" i="26"/>
  <c r="L62" i="26"/>
  <c r="M62" i="26"/>
  <c r="N62" i="26"/>
  <c r="O62" i="26"/>
  <c r="P62" i="26"/>
  <c r="Q62" i="26"/>
  <c r="R62" i="26"/>
  <c r="S62" i="26"/>
  <c r="T62" i="26"/>
  <c r="U62" i="26"/>
  <c r="V62" i="26"/>
  <c r="W62" i="26"/>
  <c r="A63" i="26"/>
  <c r="B63" i="26"/>
  <c r="C63" i="26"/>
  <c r="D63" i="26"/>
  <c r="E63" i="26"/>
  <c r="F63" i="26"/>
  <c r="G63" i="26"/>
  <c r="H63" i="26"/>
  <c r="I63" i="26"/>
  <c r="J63" i="26"/>
  <c r="K63" i="26"/>
  <c r="L63" i="26"/>
  <c r="M63" i="26"/>
  <c r="N63" i="26"/>
  <c r="O63" i="26"/>
  <c r="P63" i="26"/>
  <c r="Q63" i="26"/>
  <c r="R63" i="26"/>
  <c r="S63" i="26"/>
  <c r="T63" i="26"/>
  <c r="U63" i="26"/>
  <c r="V63" i="26"/>
  <c r="W63" i="26"/>
  <c r="A64" i="26"/>
  <c r="B64" i="26"/>
  <c r="C64" i="26"/>
  <c r="D64" i="26"/>
  <c r="E64" i="26"/>
  <c r="F64" i="26"/>
  <c r="G64" i="26"/>
  <c r="H64" i="26"/>
  <c r="I64" i="26"/>
  <c r="J64" i="26"/>
  <c r="K64" i="26"/>
  <c r="L64" i="26"/>
  <c r="M64" i="26"/>
  <c r="N64" i="26"/>
  <c r="O64" i="26"/>
  <c r="P64" i="26"/>
  <c r="Q64" i="26"/>
  <c r="R64" i="26"/>
  <c r="S64" i="26"/>
  <c r="T64" i="26"/>
  <c r="U64" i="26"/>
  <c r="V64" i="26"/>
  <c r="W64" i="26"/>
  <c r="A65" i="26"/>
  <c r="B65" i="26"/>
  <c r="C65" i="26"/>
  <c r="D65" i="26"/>
  <c r="E65" i="26"/>
  <c r="F65" i="26"/>
  <c r="G65" i="26"/>
  <c r="H65" i="26"/>
  <c r="I65" i="26"/>
  <c r="J65" i="26"/>
  <c r="K65" i="26"/>
  <c r="L65" i="26"/>
  <c r="M65" i="26"/>
  <c r="N65" i="26"/>
  <c r="O65" i="26"/>
  <c r="P65" i="26"/>
  <c r="Q65" i="26"/>
  <c r="R65" i="26"/>
  <c r="S65" i="26"/>
  <c r="T65" i="26"/>
  <c r="U65" i="26"/>
  <c r="V65" i="26"/>
  <c r="W65" i="26"/>
  <c r="A66" i="26"/>
  <c r="B66" i="26"/>
  <c r="C66" i="26"/>
  <c r="D66" i="26"/>
  <c r="E66" i="26"/>
  <c r="F66" i="26"/>
  <c r="G66" i="26"/>
  <c r="H66" i="26"/>
  <c r="I66" i="26"/>
  <c r="J66" i="26"/>
  <c r="K66" i="26"/>
  <c r="L66" i="26"/>
  <c r="M66" i="26"/>
  <c r="N66" i="26"/>
  <c r="O66" i="26"/>
  <c r="P66" i="26"/>
  <c r="Q66" i="26"/>
  <c r="R66" i="26"/>
  <c r="S66" i="26"/>
  <c r="T66" i="26"/>
  <c r="U66" i="26"/>
  <c r="V66" i="26"/>
  <c r="W66" i="26"/>
  <c r="A67" i="26"/>
  <c r="B67" i="26"/>
  <c r="C67" i="26"/>
  <c r="D67" i="26"/>
  <c r="E67" i="26"/>
  <c r="F67" i="26"/>
  <c r="G67" i="26"/>
  <c r="H67" i="26"/>
  <c r="I67" i="26"/>
  <c r="J67" i="26"/>
  <c r="K67" i="26"/>
  <c r="L67" i="26"/>
  <c r="M67" i="26"/>
  <c r="N67" i="26"/>
  <c r="O67" i="26"/>
  <c r="P67" i="26"/>
  <c r="Q67" i="26"/>
  <c r="R67" i="26"/>
  <c r="S67" i="26"/>
  <c r="T67" i="26"/>
  <c r="U67" i="26"/>
  <c r="V67" i="26"/>
  <c r="W67" i="26"/>
  <c r="A68" i="26"/>
  <c r="B68" i="26"/>
  <c r="C68" i="26"/>
  <c r="D68" i="26"/>
  <c r="E68" i="26"/>
  <c r="F68" i="26"/>
  <c r="G68" i="26"/>
  <c r="H68" i="26"/>
  <c r="I68" i="26"/>
  <c r="J68" i="26"/>
  <c r="K68" i="26"/>
  <c r="L68" i="26"/>
  <c r="M68" i="26"/>
  <c r="N68" i="26"/>
  <c r="O68" i="26"/>
  <c r="P68" i="26"/>
  <c r="Q68" i="26"/>
  <c r="R68" i="26"/>
  <c r="S68" i="26"/>
  <c r="T68" i="26"/>
  <c r="U68" i="26"/>
  <c r="V68" i="26"/>
  <c r="W68" i="26"/>
  <c r="A69" i="26"/>
  <c r="B69" i="26"/>
  <c r="C69" i="26"/>
  <c r="D69" i="26"/>
  <c r="E69" i="26"/>
  <c r="F69" i="26"/>
  <c r="G69" i="26"/>
  <c r="H69" i="26"/>
  <c r="I69" i="26"/>
  <c r="J69" i="26"/>
  <c r="K69" i="26"/>
  <c r="L69" i="26"/>
  <c r="M69" i="26"/>
  <c r="N69" i="26"/>
  <c r="O69" i="26"/>
  <c r="P69" i="26"/>
  <c r="Q69" i="26"/>
  <c r="R69" i="26"/>
  <c r="S69" i="26"/>
  <c r="T69" i="26"/>
  <c r="U69" i="26"/>
  <c r="V69" i="26"/>
  <c r="W69" i="26"/>
  <c r="A70" i="26"/>
  <c r="B70" i="26"/>
  <c r="C70" i="26"/>
  <c r="D70" i="26"/>
  <c r="E70" i="26"/>
  <c r="F70" i="26"/>
  <c r="G70" i="26"/>
  <c r="H70" i="26"/>
  <c r="I70" i="26"/>
  <c r="J70" i="26"/>
  <c r="K70" i="26"/>
  <c r="L70" i="26"/>
  <c r="M70" i="26"/>
  <c r="N70" i="26"/>
  <c r="O70" i="26"/>
  <c r="P70" i="26"/>
  <c r="Q70" i="26"/>
  <c r="R70" i="26"/>
  <c r="S70" i="26"/>
  <c r="T70" i="26"/>
  <c r="U70" i="26"/>
  <c r="V70" i="26"/>
  <c r="W70" i="26"/>
  <c r="A71" i="26"/>
  <c r="B71" i="26"/>
  <c r="C71" i="26"/>
  <c r="D71" i="26"/>
  <c r="E71" i="26"/>
  <c r="F71" i="26"/>
  <c r="G71" i="26"/>
  <c r="H71" i="26"/>
  <c r="I71" i="26"/>
  <c r="J71" i="26"/>
  <c r="K71" i="26"/>
  <c r="L71" i="26"/>
  <c r="M71" i="26"/>
  <c r="N71" i="26"/>
  <c r="O71" i="26"/>
  <c r="P71" i="26"/>
  <c r="Q71" i="26"/>
  <c r="R71" i="26"/>
  <c r="S71" i="26"/>
  <c r="T71" i="26"/>
  <c r="U71" i="26"/>
  <c r="V71" i="26"/>
  <c r="W71" i="26"/>
  <c r="A72" i="26"/>
  <c r="B72" i="26"/>
  <c r="C72" i="26"/>
  <c r="D72" i="26"/>
  <c r="E72" i="26"/>
  <c r="F72" i="26"/>
  <c r="G72" i="26"/>
  <c r="H72" i="26"/>
  <c r="I72" i="26"/>
  <c r="J72" i="26"/>
  <c r="K72" i="26"/>
  <c r="L72" i="26"/>
  <c r="M72" i="26"/>
  <c r="N72" i="26"/>
  <c r="O72" i="26"/>
  <c r="P72" i="26"/>
  <c r="Q72" i="26"/>
  <c r="R72" i="26"/>
  <c r="S72" i="26"/>
  <c r="T72" i="26"/>
  <c r="U72" i="26"/>
  <c r="V72" i="26"/>
  <c r="W72" i="26"/>
  <c r="A73" i="26"/>
  <c r="B73" i="26"/>
  <c r="C73" i="26"/>
  <c r="D73" i="26"/>
  <c r="E73" i="26"/>
  <c r="F73" i="26"/>
  <c r="G73" i="26"/>
  <c r="H73" i="26"/>
  <c r="I73" i="26"/>
  <c r="J73" i="26"/>
  <c r="K73" i="26"/>
  <c r="L73" i="26"/>
  <c r="M73" i="26"/>
  <c r="N73" i="26"/>
  <c r="O73" i="26"/>
  <c r="P73" i="26"/>
  <c r="Q73" i="26"/>
  <c r="R73" i="26"/>
  <c r="S73" i="26"/>
  <c r="T73" i="26"/>
  <c r="U73" i="26"/>
  <c r="V73" i="26"/>
  <c r="W73" i="26"/>
  <c r="A74" i="26"/>
  <c r="B74" i="26"/>
  <c r="C74" i="26"/>
  <c r="D74" i="26"/>
  <c r="E74" i="26"/>
  <c r="F74" i="26"/>
  <c r="G74" i="26"/>
  <c r="H74" i="26"/>
  <c r="I74" i="26"/>
  <c r="J74" i="26"/>
  <c r="K74" i="26"/>
  <c r="L74" i="26"/>
  <c r="M74" i="26"/>
  <c r="N74" i="26"/>
  <c r="O74" i="26"/>
  <c r="P74" i="26"/>
  <c r="Q74" i="26"/>
  <c r="R74" i="26"/>
  <c r="S74" i="26"/>
  <c r="T74" i="26"/>
  <c r="U74" i="26"/>
  <c r="V74" i="26"/>
  <c r="W74" i="26"/>
  <c r="A75" i="26"/>
  <c r="B75" i="26"/>
  <c r="C75" i="26"/>
  <c r="D75" i="26"/>
  <c r="E75" i="26"/>
  <c r="F75" i="26"/>
  <c r="G75" i="26"/>
  <c r="H75" i="26"/>
  <c r="I75" i="26"/>
  <c r="J75" i="26"/>
  <c r="K75" i="26"/>
  <c r="L75" i="26"/>
  <c r="M75" i="26"/>
  <c r="N75" i="26"/>
  <c r="O75" i="26"/>
  <c r="P75" i="26"/>
  <c r="Q75" i="26"/>
  <c r="R75" i="26"/>
  <c r="S75" i="26"/>
  <c r="T75" i="26"/>
  <c r="U75" i="26"/>
  <c r="V75" i="26"/>
  <c r="W75" i="26"/>
  <c r="A76" i="26"/>
  <c r="B76" i="26"/>
  <c r="C76" i="26"/>
  <c r="D76" i="26"/>
  <c r="E76" i="26"/>
  <c r="F76" i="26"/>
  <c r="G76" i="26"/>
  <c r="H76" i="26"/>
  <c r="I76" i="26"/>
  <c r="J76" i="26"/>
  <c r="K76" i="26"/>
  <c r="L76" i="26"/>
  <c r="M76" i="26"/>
  <c r="N76" i="26"/>
  <c r="O76" i="26"/>
  <c r="P76" i="26"/>
  <c r="Q76" i="26"/>
  <c r="R76" i="26"/>
  <c r="S76" i="26"/>
  <c r="T76" i="26"/>
  <c r="U76" i="26"/>
  <c r="V76" i="26"/>
  <c r="W76" i="26"/>
  <c r="A77" i="26"/>
  <c r="B77" i="26"/>
  <c r="C77" i="26"/>
  <c r="D77" i="26"/>
  <c r="E77" i="26"/>
  <c r="F77" i="26"/>
  <c r="G77" i="26"/>
  <c r="H77" i="26"/>
  <c r="I77" i="26"/>
  <c r="J77" i="26"/>
  <c r="K77" i="26"/>
  <c r="L77" i="26"/>
  <c r="M77" i="26"/>
  <c r="N77" i="26"/>
  <c r="O77" i="26"/>
  <c r="P77" i="26"/>
  <c r="Q77" i="26"/>
  <c r="R77" i="26"/>
  <c r="S77" i="26"/>
  <c r="T77" i="26"/>
  <c r="U77" i="26"/>
  <c r="V77" i="26"/>
  <c r="W77" i="26"/>
  <c r="A78" i="26"/>
  <c r="B78" i="26"/>
  <c r="C78" i="26"/>
  <c r="D78" i="26"/>
  <c r="E78" i="26"/>
  <c r="F78" i="26"/>
  <c r="G78" i="26"/>
  <c r="H78" i="26"/>
  <c r="I78" i="26"/>
  <c r="J78" i="26"/>
  <c r="K78" i="26"/>
  <c r="L78" i="26"/>
  <c r="M78" i="26"/>
  <c r="N78" i="26"/>
  <c r="O78" i="26"/>
  <c r="P78" i="26"/>
  <c r="Q78" i="26"/>
  <c r="R78" i="26"/>
  <c r="S78" i="26"/>
  <c r="T78" i="26"/>
  <c r="U78" i="26"/>
  <c r="V78" i="26"/>
  <c r="W78" i="26"/>
  <c r="A79" i="26"/>
  <c r="B79" i="26"/>
  <c r="C79" i="26"/>
  <c r="D79" i="26"/>
  <c r="E79" i="26"/>
  <c r="F79" i="26"/>
  <c r="G79" i="26"/>
  <c r="H79" i="26"/>
  <c r="I79" i="26"/>
  <c r="J79" i="26"/>
  <c r="K79" i="26"/>
  <c r="L79" i="26"/>
  <c r="M79" i="26"/>
  <c r="N79" i="26"/>
  <c r="O79" i="26"/>
  <c r="P79" i="26"/>
  <c r="Q79" i="26"/>
  <c r="R79" i="26"/>
  <c r="S79" i="26"/>
  <c r="T79" i="26"/>
  <c r="U79" i="26"/>
  <c r="V79" i="26"/>
  <c r="W79" i="26"/>
  <c r="A80" i="26"/>
  <c r="B80" i="26"/>
  <c r="C80" i="26"/>
  <c r="D80" i="26"/>
  <c r="E80" i="26"/>
  <c r="F80" i="26"/>
  <c r="G80" i="26"/>
  <c r="H80" i="26"/>
  <c r="I80" i="26"/>
  <c r="J80" i="26"/>
  <c r="K80" i="26"/>
  <c r="L80" i="26"/>
  <c r="M80" i="26"/>
  <c r="N80" i="26"/>
  <c r="O80" i="26"/>
  <c r="P80" i="26"/>
  <c r="Q80" i="26"/>
  <c r="R80" i="26"/>
  <c r="S80" i="26"/>
  <c r="T80" i="26"/>
  <c r="U80" i="26"/>
  <c r="V80" i="26"/>
  <c r="W80" i="26"/>
  <c r="A81" i="26"/>
  <c r="B81" i="26"/>
  <c r="C81" i="26"/>
  <c r="D81" i="26"/>
  <c r="E81" i="26"/>
  <c r="F81" i="26"/>
  <c r="G81" i="26"/>
  <c r="H81" i="26"/>
  <c r="I81" i="26"/>
  <c r="J81" i="26"/>
  <c r="K81" i="26"/>
  <c r="L81" i="26"/>
  <c r="M81" i="26"/>
  <c r="N81" i="26"/>
  <c r="O81" i="26"/>
  <c r="P81" i="26"/>
  <c r="Q81" i="26"/>
  <c r="R81" i="26"/>
  <c r="S81" i="26"/>
  <c r="T81" i="26"/>
  <c r="U81" i="26"/>
  <c r="V81" i="26"/>
  <c r="W81" i="26"/>
  <c r="A82" i="26"/>
  <c r="B82" i="26"/>
  <c r="C82" i="26"/>
  <c r="D82" i="26"/>
  <c r="E82" i="26"/>
  <c r="F82" i="26"/>
  <c r="G82" i="26"/>
  <c r="H82" i="26"/>
  <c r="I82" i="26"/>
  <c r="J82" i="26"/>
  <c r="K82" i="26"/>
  <c r="L82" i="26"/>
  <c r="M82" i="26"/>
  <c r="N82" i="26"/>
  <c r="O82" i="26"/>
  <c r="P82" i="26"/>
  <c r="Q82" i="26"/>
  <c r="R82" i="26"/>
  <c r="S82" i="26"/>
  <c r="T82" i="26"/>
  <c r="U82" i="26"/>
  <c r="V82" i="26"/>
  <c r="W82" i="26"/>
  <c r="A83" i="26"/>
  <c r="B83" i="26"/>
  <c r="C83" i="26"/>
  <c r="D83" i="26"/>
  <c r="E83" i="26"/>
  <c r="F83" i="26"/>
  <c r="G83" i="26"/>
  <c r="H83" i="26"/>
  <c r="I83" i="26"/>
  <c r="J83" i="26"/>
  <c r="K83" i="26"/>
  <c r="L83" i="26"/>
  <c r="M83" i="26"/>
  <c r="N83" i="26"/>
  <c r="O83" i="26"/>
  <c r="P83" i="26"/>
  <c r="Q83" i="26"/>
  <c r="R83" i="26"/>
  <c r="S83" i="26"/>
  <c r="T83" i="26"/>
  <c r="U83" i="26"/>
  <c r="V83" i="26"/>
  <c r="W83" i="26"/>
  <c r="A84" i="26"/>
  <c r="B84" i="26"/>
  <c r="C84" i="26"/>
  <c r="D84" i="26"/>
  <c r="E84" i="26"/>
  <c r="F84" i="26"/>
  <c r="G84" i="26"/>
  <c r="H84" i="26"/>
  <c r="I84" i="26"/>
  <c r="J84" i="26"/>
  <c r="K84" i="26"/>
  <c r="L84" i="26"/>
  <c r="M84" i="26"/>
  <c r="N84" i="26"/>
  <c r="O84" i="26"/>
  <c r="P84" i="26"/>
  <c r="Q84" i="26"/>
  <c r="R84" i="26"/>
  <c r="S84" i="26"/>
  <c r="T84" i="26"/>
  <c r="U84" i="26"/>
  <c r="V84" i="26"/>
  <c r="W84" i="26"/>
  <c r="A85" i="26"/>
  <c r="B85" i="26"/>
  <c r="C85" i="26"/>
  <c r="D85" i="26"/>
  <c r="E85" i="26"/>
  <c r="F85" i="26"/>
  <c r="G85" i="26"/>
  <c r="H85" i="26"/>
  <c r="I85" i="26"/>
  <c r="J85" i="26"/>
  <c r="K85" i="26"/>
  <c r="L85" i="26"/>
  <c r="M85" i="26"/>
  <c r="N85" i="26"/>
  <c r="O85" i="26"/>
  <c r="P85" i="26"/>
  <c r="Q85" i="26"/>
  <c r="R85" i="26"/>
  <c r="S85" i="26"/>
  <c r="T85" i="26"/>
  <c r="U85" i="26"/>
  <c r="V85" i="26"/>
  <c r="W85" i="26"/>
  <c r="A86" i="26"/>
  <c r="B86" i="26"/>
  <c r="C86" i="26"/>
  <c r="D86" i="26"/>
  <c r="E86" i="26"/>
  <c r="F86" i="26"/>
  <c r="G86" i="26"/>
  <c r="H86" i="26"/>
  <c r="I86" i="26"/>
  <c r="J86" i="26"/>
  <c r="K86" i="26"/>
  <c r="L86" i="26"/>
  <c r="M86" i="26"/>
  <c r="N86" i="26"/>
  <c r="O86" i="26"/>
  <c r="P86" i="26"/>
  <c r="Q86" i="26"/>
  <c r="R86" i="26"/>
  <c r="S86" i="26"/>
  <c r="T86" i="26"/>
  <c r="U86" i="26"/>
  <c r="V86" i="26"/>
  <c r="W86" i="26"/>
  <c r="A87" i="26"/>
  <c r="B87" i="26"/>
  <c r="C87" i="26"/>
  <c r="D87" i="26"/>
  <c r="E87" i="26"/>
  <c r="F87" i="26"/>
  <c r="G87" i="26"/>
  <c r="H87" i="26"/>
  <c r="I87" i="26"/>
  <c r="J87" i="26"/>
  <c r="K87" i="26"/>
  <c r="L87" i="26"/>
  <c r="M87" i="26"/>
  <c r="N87" i="26"/>
  <c r="O87" i="26"/>
  <c r="P87" i="26"/>
  <c r="Q87" i="26"/>
  <c r="R87" i="26"/>
  <c r="S87" i="26"/>
  <c r="T87" i="26"/>
  <c r="U87" i="26"/>
  <c r="V87" i="26"/>
  <c r="W87" i="26"/>
  <c r="A88" i="26"/>
  <c r="B88" i="26"/>
  <c r="C88" i="26"/>
  <c r="D88" i="26"/>
  <c r="E88" i="26"/>
  <c r="F88" i="26"/>
  <c r="G88" i="26"/>
  <c r="H88" i="26"/>
  <c r="I88" i="26"/>
  <c r="J88" i="26"/>
  <c r="K88" i="26"/>
  <c r="L88" i="26"/>
  <c r="M88" i="26"/>
  <c r="N88" i="26"/>
  <c r="O88" i="26"/>
  <c r="P88" i="26"/>
  <c r="Q88" i="26"/>
  <c r="R88" i="26"/>
  <c r="S88" i="26"/>
  <c r="T88" i="26"/>
  <c r="U88" i="26"/>
  <c r="V88" i="26"/>
  <c r="W88" i="26"/>
  <c r="A89" i="26"/>
  <c r="B89" i="26"/>
  <c r="C89" i="26"/>
  <c r="D89" i="26"/>
  <c r="E89" i="26"/>
  <c r="F89" i="26"/>
  <c r="G89" i="26"/>
  <c r="H89" i="26"/>
  <c r="I89" i="26"/>
  <c r="J89" i="26"/>
  <c r="K89" i="26"/>
  <c r="L89" i="26"/>
  <c r="M89" i="26"/>
  <c r="N89" i="26"/>
  <c r="O89" i="26"/>
  <c r="P89" i="26"/>
  <c r="Q89" i="26"/>
  <c r="R89" i="26"/>
  <c r="S89" i="26"/>
  <c r="T89" i="26"/>
  <c r="U89" i="26"/>
  <c r="V89" i="26"/>
  <c r="W89" i="26"/>
  <c r="A90" i="26"/>
  <c r="B90" i="26"/>
  <c r="C90" i="26"/>
  <c r="D90" i="26"/>
  <c r="E90" i="26"/>
  <c r="F90" i="26"/>
  <c r="G90" i="26"/>
  <c r="H90" i="26"/>
  <c r="I90" i="26"/>
  <c r="J90" i="26"/>
  <c r="K90" i="26"/>
  <c r="L90" i="26"/>
  <c r="M90" i="26"/>
  <c r="N90" i="26"/>
  <c r="O90" i="26"/>
  <c r="P90" i="26"/>
  <c r="Q90" i="26"/>
  <c r="R90" i="26"/>
  <c r="S90" i="26"/>
  <c r="T90" i="26"/>
  <c r="U90" i="26"/>
  <c r="V90" i="26"/>
  <c r="W90" i="26"/>
  <c r="A91" i="26"/>
  <c r="B91" i="26"/>
  <c r="C91" i="26"/>
  <c r="D91" i="26"/>
  <c r="E91" i="26"/>
  <c r="F91" i="26"/>
  <c r="G91" i="26"/>
  <c r="H91" i="26"/>
  <c r="I91" i="26"/>
  <c r="J91" i="26"/>
  <c r="K91" i="26"/>
  <c r="L91" i="26"/>
  <c r="M91" i="26"/>
  <c r="N91" i="26"/>
  <c r="O91" i="26"/>
  <c r="P91" i="26"/>
  <c r="Q91" i="26"/>
  <c r="R91" i="26"/>
  <c r="S91" i="26"/>
  <c r="T91" i="26"/>
  <c r="U91" i="26"/>
  <c r="V91" i="26"/>
  <c r="W91" i="26"/>
  <c r="A92" i="26"/>
  <c r="B92" i="26"/>
  <c r="C92" i="26"/>
  <c r="D92" i="26"/>
  <c r="E92" i="26"/>
  <c r="F92" i="26"/>
  <c r="G92" i="26"/>
  <c r="H92" i="26"/>
  <c r="I92" i="26"/>
  <c r="J92" i="26"/>
  <c r="K92" i="26"/>
  <c r="L92" i="26"/>
  <c r="M92" i="26"/>
  <c r="N92" i="26"/>
  <c r="O92" i="26"/>
  <c r="P92" i="26"/>
  <c r="Q92" i="26"/>
  <c r="R92" i="26"/>
  <c r="S92" i="26"/>
  <c r="T92" i="26"/>
  <c r="U92" i="26"/>
  <c r="V92" i="26"/>
  <c r="W92" i="26"/>
  <c r="A93" i="26"/>
  <c r="B93" i="26"/>
  <c r="C93" i="26"/>
  <c r="D93" i="26"/>
  <c r="E93" i="26"/>
  <c r="F93" i="26"/>
  <c r="G93" i="26"/>
  <c r="H93" i="26"/>
  <c r="I93" i="26"/>
  <c r="J93" i="26"/>
  <c r="K93" i="26"/>
  <c r="L93" i="26"/>
  <c r="M93" i="26"/>
  <c r="N93" i="26"/>
  <c r="O93" i="26"/>
  <c r="P93" i="26"/>
  <c r="Q93" i="26"/>
  <c r="R93" i="26"/>
  <c r="S93" i="26"/>
  <c r="T93" i="26"/>
  <c r="U93" i="26"/>
  <c r="V93" i="26"/>
  <c r="W93" i="26"/>
  <c r="A94" i="26"/>
  <c r="B94" i="26"/>
  <c r="C94" i="26"/>
  <c r="D94" i="26"/>
  <c r="E94" i="26"/>
  <c r="F94" i="26"/>
  <c r="G94" i="26"/>
  <c r="H94" i="26"/>
  <c r="I94" i="26"/>
  <c r="J94" i="26"/>
  <c r="K94" i="26"/>
  <c r="L94" i="26"/>
  <c r="M94" i="26"/>
  <c r="N94" i="26"/>
  <c r="O94" i="26"/>
  <c r="P94" i="26"/>
  <c r="Q94" i="26"/>
  <c r="R94" i="26"/>
  <c r="S94" i="26"/>
  <c r="T94" i="26"/>
  <c r="U94" i="26"/>
  <c r="V94" i="26"/>
  <c r="W94" i="26"/>
  <c r="A95" i="26"/>
  <c r="B95" i="26"/>
  <c r="C95" i="26"/>
  <c r="D95" i="26"/>
  <c r="E95" i="26"/>
  <c r="F95" i="26"/>
  <c r="G95" i="26"/>
  <c r="H95" i="26"/>
  <c r="I95" i="26"/>
  <c r="J95" i="26"/>
  <c r="K95" i="26"/>
  <c r="L95" i="26"/>
  <c r="M95" i="26"/>
  <c r="N95" i="26"/>
  <c r="O95" i="26"/>
  <c r="P95" i="26"/>
  <c r="Q95" i="26"/>
  <c r="R95" i="26"/>
  <c r="S95" i="26"/>
  <c r="T95" i="26"/>
  <c r="U95" i="26"/>
  <c r="V95" i="26"/>
  <c r="W95" i="26"/>
  <c r="A96" i="26"/>
  <c r="B96" i="26"/>
  <c r="C96" i="26"/>
  <c r="D96" i="26"/>
  <c r="E96" i="26"/>
  <c r="F96" i="26"/>
  <c r="G96" i="26"/>
  <c r="H96" i="26"/>
  <c r="I96" i="26"/>
  <c r="J96" i="26"/>
  <c r="K96" i="26"/>
  <c r="L96" i="26"/>
  <c r="M96" i="26"/>
  <c r="N96" i="26"/>
  <c r="O96" i="26"/>
  <c r="P96" i="26"/>
  <c r="Q96" i="26"/>
  <c r="R96" i="26"/>
  <c r="S96" i="26"/>
  <c r="T96" i="26"/>
  <c r="U96" i="26"/>
  <c r="V96" i="26"/>
  <c r="W96" i="26"/>
  <c r="A97" i="26"/>
  <c r="B97" i="26"/>
  <c r="C97" i="26"/>
  <c r="D97" i="26"/>
  <c r="E97" i="26"/>
  <c r="F97" i="26"/>
  <c r="G97" i="26"/>
  <c r="H97" i="26"/>
  <c r="I97" i="26"/>
  <c r="J97" i="26"/>
  <c r="K97" i="26"/>
  <c r="L97" i="26"/>
  <c r="M97" i="26"/>
  <c r="N97" i="26"/>
  <c r="O97" i="26"/>
  <c r="P97" i="26"/>
  <c r="Q97" i="26"/>
  <c r="R97" i="26"/>
  <c r="S97" i="26"/>
  <c r="T97" i="26"/>
  <c r="U97" i="26"/>
  <c r="V97" i="26"/>
  <c r="W97" i="26"/>
  <c r="A98" i="26"/>
  <c r="B98" i="26"/>
  <c r="C98" i="26"/>
  <c r="D98" i="26"/>
  <c r="E98" i="26"/>
  <c r="F98" i="26"/>
  <c r="G98" i="26"/>
  <c r="H98" i="26"/>
  <c r="I98" i="26"/>
  <c r="J98" i="26"/>
  <c r="K98" i="26"/>
  <c r="L98" i="26"/>
  <c r="M98" i="26"/>
  <c r="N98" i="26"/>
  <c r="O98" i="26"/>
  <c r="P98" i="26"/>
  <c r="Q98" i="26"/>
  <c r="R98" i="26"/>
  <c r="S98" i="26"/>
  <c r="T98" i="26"/>
  <c r="U98" i="26"/>
  <c r="V98" i="26"/>
  <c r="W98" i="26"/>
  <c r="A99" i="26"/>
  <c r="B99" i="26"/>
  <c r="C99" i="26"/>
  <c r="D99" i="26"/>
  <c r="E99" i="26"/>
  <c r="F99" i="26"/>
  <c r="G99" i="26"/>
  <c r="H99" i="26"/>
  <c r="I99" i="26"/>
  <c r="J99" i="26"/>
  <c r="K99" i="26"/>
  <c r="L99" i="26"/>
  <c r="M99" i="26"/>
  <c r="N99" i="26"/>
  <c r="O99" i="26"/>
  <c r="P99" i="26"/>
  <c r="Q99" i="26"/>
  <c r="R99" i="26"/>
  <c r="S99" i="26"/>
  <c r="T99" i="26"/>
  <c r="U99" i="26"/>
  <c r="V99" i="26"/>
  <c r="W99" i="26"/>
  <c r="A100" i="26"/>
  <c r="B100" i="26"/>
  <c r="C100" i="26"/>
  <c r="D100" i="26"/>
  <c r="E100" i="26"/>
  <c r="F100" i="26"/>
  <c r="G100" i="26"/>
  <c r="H100" i="26"/>
  <c r="I100" i="26"/>
  <c r="J100" i="26"/>
  <c r="K100" i="26"/>
  <c r="L100" i="26"/>
  <c r="M100" i="26"/>
  <c r="N100" i="26"/>
  <c r="O100" i="26"/>
  <c r="P100" i="26"/>
  <c r="Q100" i="26"/>
  <c r="R100" i="26"/>
  <c r="S100" i="26"/>
  <c r="T100" i="26"/>
  <c r="U100" i="26"/>
  <c r="V100" i="26"/>
  <c r="W100" i="26"/>
  <c r="A101" i="26"/>
  <c r="B101" i="26"/>
  <c r="C101" i="26"/>
  <c r="D101" i="26"/>
  <c r="E101" i="26"/>
  <c r="F101" i="26"/>
  <c r="G101" i="26"/>
  <c r="H101" i="26"/>
  <c r="I101" i="26"/>
  <c r="J101" i="26"/>
  <c r="K101" i="26"/>
  <c r="L101" i="26"/>
  <c r="M101" i="26"/>
  <c r="N101" i="26"/>
  <c r="O101" i="26"/>
  <c r="P101" i="26"/>
  <c r="Q101" i="26"/>
  <c r="R101" i="26"/>
  <c r="S101" i="26"/>
  <c r="T101" i="26"/>
  <c r="U101" i="26"/>
  <c r="V101" i="26"/>
  <c r="W101" i="26"/>
  <c r="A102" i="26"/>
  <c r="B102" i="26"/>
  <c r="C102" i="26"/>
  <c r="D102" i="26"/>
  <c r="E102" i="26"/>
  <c r="F102" i="26"/>
  <c r="G102" i="26"/>
  <c r="H102" i="26"/>
  <c r="I102" i="26"/>
  <c r="J102" i="26"/>
  <c r="K102" i="26"/>
  <c r="L102" i="26"/>
  <c r="M102" i="26"/>
  <c r="N102" i="26"/>
  <c r="O102" i="26"/>
  <c r="P102" i="26"/>
  <c r="Q102" i="26"/>
  <c r="R102" i="26"/>
  <c r="S102" i="26"/>
  <c r="T102" i="26"/>
  <c r="U102" i="26"/>
  <c r="V102" i="26"/>
  <c r="W102" i="26"/>
  <c r="A104" i="26"/>
  <c r="B104" i="26"/>
  <c r="C104" i="26"/>
  <c r="D104" i="26"/>
  <c r="E104" i="26"/>
  <c r="F104" i="26"/>
  <c r="G104" i="26"/>
  <c r="H104" i="26"/>
  <c r="I104" i="26"/>
  <c r="J104" i="26"/>
  <c r="K104" i="26"/>
  <c r="L104" i="26"/>
  <c r="M104" i="26"/>
  <c r="N104" i="26"/>
  <c r="O104" i="26"/>
  <c r="P104" i="26"/>
  <c r="Q104" i="26"/>
  <c r="R104" i="26"/>
  <c r="S104" i="26"/>
  <c r="T104" i="26"/>
  <c r="U104" i="26"/>
  <c r="V104" i="26"/>
  <c r="W104" i="26"/>
  <c r="A105" i="26"/>
  <c r="B105" i="26"/>
  <c r="C105" i="26"/>
  <c r="D105" i="26"/>
  <c r="E105" i="26"/>
  <c r="F105" i="26"/>
  <c r="G105" i="26"/>
  <c r="H105" i="26"/>
  <c r="I105" i="26"/>
  <c r="J105" i="26"/>
  <c r="K105" i="26"/>
  <c r="L105" i="26"/>
  <c r="M105" i="26"/>
  <c r="N105" i="26"/>
  <c r="O105" i="26"/>
  <c r="P105" i="26"/>
  <c r="Q105" i="26"/>
  <c r="R105" i="26"/>
  <c r="S105" i="26"/>
  <c r="T105" i="26"/>
  <c r="U105" i="26"/>
  <c r="V105" i="26"/>
  <c r="W105" i="26"/>
  <c r="A106" i="26"/>
  <c r="B106" i="26"/>
  <c r="C106" i="26"/>
  <c r="D106" i="26"/>
  <c r="E106" i="26"/>
  <c r="F106" i="26"/>
  <c r="G106" i="26"/>
  <c r="H106" i="26"/>
  <c r="I106" i="26"/>
  <c r="J106" i="26"/>
  <c r="K106" i="26"/>
  <c r="L106" i="26"/>
  <c r="M106" i="26"/>
  <c r="N106" i="26"/>
  <c r="O106" i="26"/>
  <c r="P106" i="26"/>
  <c r="Q106" i="26"/>
  <c r="R106" i="26"/>
  <c r="S106" i="26"/>
  <c r="T106" i="26"/>
  <c r="U106" i="26"/>
  <c r="V106" i="26"/>
  <c r="W106" i="26"/>
  <c r="A107" i="26"/>
  <c r="B107" i="26"/>
  <c r="C107" i="26"/>
  <c r="D107" i="26"/>
  <c r="E107" i="26"/>
  <c r="F107" i="26"/>
  <c r="G107" i="26"/>
  <c r="H107" i="26"/>
  <c r="I107" i="26"/>
  <c r="J107" i="26"/>
  <c r="K107" i="26"/>
  <c r="L107" i="26"/>
  <c r="M107" i="26"/>
  <c r="N107" i="26"/>
  <c r="O107" i="26"/>
  <c r="P107" i="26"/>
  <c r="Q107" i="26"/>
  <c r="R107" i="26"/>
  <c r="S107" i="26"/>
  <c r="T107" i="26"/>
  <c r="U107" i="26"/>
  <c r="V107" i="26"/>
  <c r="W107" i="26"/>
  <c r="A108" i="26"/>
  <c r="B108" i="26"/>
  <c r="C108" i="26"/>
  <c r="D108" i="26"/>
  <c r="E108" i="26"/>
  <c r="F108" i="26"/>
  <c r="G108" i="26"/>
  <c r="H108" i="26"/>
  <c r="I108" i="26"/>
  <c r="J108" i="26"/>
  <c r="K108" i="26"/>
  <c r="L108" i="26"/>
  <c r="M108" i="26"/>
  <c r="N108" i="26"/>
  <c r="O108" i="26"/>
  <c r="P108" i="26"/>
  <c r="Q108" i="26"/>
  <c r="R108" i="26"/>
  <c r="S108" i="26"/>
  <c r="T108" i="26"/>
  <c r="U108" i="26"/>
  <c r="V108" i="26"/>
  <c r="W108" i="26"/>
  <c r="A109" i="26"/>
  <c r="B109" i="26"/>
  <c r="C109" i="26"/>
  <c r="D109" i="26"/>
  <c r="E109" i="26"/>
  <c r="F109" i="26"/>
  <c r="G109" i="26"/>
  <c r="H109" i="26"/>
  <c r="I109" i="26"/>
  <c r="J109" i="26"/>
  <c r="K109" i="26"/>
  <c r="L109" i="26"/>
  <c r="M109" i="26"/>
  <c r="N109" i="26"/>
  <c r="O109" i="26"/>
  <c r="P109" i="26"/>
  <c r="Q109" i="26"/>
  <c r="R109" i="26"/>
  <c r="S109" i="26"/>
  <c r="T109" i="26"/>
  <c r="U109" i="26"/>
  <c r="V109" i="26"/>
  <c r="W109" i="26"/>
  <c r="A110" i="26"/>
  <c r="B110" i="26"/>
  <c r="C110" i="26"/>
  <c r="D110" i="26"/>
  <c r="E110" i="26"/>
  <c r="F110" i="26"/>
  <c r="G110" i="26"/>
  <c r="H110" i="26"/>
  <c r="I110" i="26"/>
  <c r="J110" i="26"/>
  <c r="K110" i="26"/>
  <c r="L110" i="26"/>
  <c r="M110" i="26"/>
  <c r="N110" i="26"/>
  <c r="O110" i="26"/>
  <c r="P110" i="26"/>
  <c r="Q110" i="26"/>
  <c r="R110" i="26"/>
  <c r="S110" i="26"/>
  <c r="T110" i="26"/>
  <c r="U110" i="26"/>
  <c r="V110" i="26"/>
  <c r="W110" i="26"/>
  <c r="A111" i="26"/>
  <c r="B111" i="26"/>
  <c r="C111" i="26"/>
  <c r="D111" i="26"/>
  <c r="E111" i="26"/>
  <c r="F111" i="26"/>
  <c r="G111" i="26"/>
  <c r="H111" i="26"/>
  <c r="I111" i="26"/>
  <c r="J111" i="26"/>
  <c r="K111" i="26"/>
  <c r="L111" i="26"/>
  <c r="M111" i="26"/>
  <c r="N111" i="26"/>
  <c r="O111" i="26"/>
  <c r="P111" i="26"/>
  <c r="Q111" i="26"/>
  <c r="R111" i="26"/>
  <c r="S111" i="26"/>
  <c r="T111" i="26"/>
  <c r="U111" i="26"/>
  <c r="V111" i="26"/>
  <c r="W111" i="26"/>
  <c r="A112" i="26"/>
  <c r="B112" i="26"/>
  <c r="C112" i="26"/>
  <c r="D112" i="26"/>
  <c r="E112" i="26"/>
  <c r="F112" i="26"/>
  <c r="G112" i="26"/>
  <c r="H112" i="26"/>
  <c r="I112" i="26"/>
  <c r="J112" i="26"/>
  <c r="K112" i="26"/>
  <c r="L112" i="26"/>
  <c r="M112" i="26"/>
  <c r="N112" i="26"/>
  <c r="O112" i="26"/>
  <c r="P112" i="26"/>
  <c r="Q112" i="26"/>
  <c r="R112" i="26"/>
  <c r="S112" i="26"/>
  <c r="T112" i="26"/>
  <c r="U112" i="26"/>
  <c r="V112" i="26"/>
  <c r="W112" i="26"/>
  <c r="A113" i="26"/>
  <c r="B113" i="26"/>
  <c r="C113" i="26"/>
  <c r="D113" i="26"/>
  <c r="E113" i="26"/>
  <c r="F113" i="26"/>
  <c r="G113" i="26"/>
  <c r="H113" i="26"/>
  <c r="I113" i="26"/>
  <c r="J113" i="26"/>
  <c r="K113" i="26"/>
  <c r="L113" i="26"/>
  <c r="M113" i="26"/>
  <c r="N113" i="26"/>
  <c r="O113" i="26"/>
  <c r="P113" i="26"/>
  <c r="Q113" i="26"/>
  <c r="R113" i="26"/>
  <c r="S113" i="26"/>
  <c r="T113" i="26"/>
  <c r="U113" i="26"/>
  <c r="V113" i="26"/>
  <c r="W113" i="26"/>
  <c r="A114" i="26"/>
  <c r="B114" i="26"/>
  <c r="C114" i="26"/>
  <c r="D114" i="26"/>
  <c r="E114" i="26"/>
  <c r="F114" i="26"/>
  <c r="G114" i="26"/>
  <c r="H114" i="26"/>
  <c r="I114" i="26"/>
  <c r="J114" i="26"/>
  <c r="K114" i="26"/>
  <c r="L114" i="26"/>
  <c r="M114" i="26"/>
  <c r="N114" i="26"/>
  <c r="O114" i="26"/>
  <c r="P114" i="26"/>
  <c r="Q114" i="26"/>
  <c r="R114" i="26"/>
  <c r="S114" i="26"/>
  <c r="T114" i="26"/>
  <c r="U114" i="26"/>
  <c r="V114" i="26"/>
  <c r="W114" i="26"/>
  <c r="J1" i="91"/>
  <c r="E2" i="91" s="1"/>
  <c r="J1" i="92"/>
  <c r="E2" i="92" s="1"/>
  <c r="J1" i="93"/>
  <c r="E2" i="93" s="1"/>
  <c r="J1" i="94"/>
  <c r="E2" i="94" s="1"/>
  <c r="J1" i="95"/>
  <c r="E2" i="95" s="1"/>
  <c r="J1" i="96"/>
  <c r="J1" i="97"/>
  <c r="E1" i="97" s="1"/>
  <c r="J1" i="98"/>
  <c r="E2" i="98" s="1"/>
  <c r="J1" i="99"/>
  <c r="E2" i="99" s="1"/>
  <c r="J1" i="100"/>
  <c r="E2" i="100" s="1"/>
  <c r="J1" i="101"/>
  <c r="E2" i="101" s="1"/>
  <c r="J1" i="102"/>
  <c r="E2" i="102" s="1"/>
  <c r="J1" i="103"/>
  <c r="E2" i="103" s="1"/>
  <c r="J1" i="104"/>
  <c r="E1" i="104" s="1"/>
  <c r="J1" i="105"/>
  <c r="E1" i="105" s="1"/>
  <c r="J1" i="106"/>
  <c r="E2" i="106" s="1"/>
  <c r="J1" i="107"/>
  <c r="E2" i="107" s="1"/>
  <c r="J1" i="90"/>
  <c r="E2" i="90" s="1"/>
  <c r="J1" i="89"/>
  <c r="E2" i="89" s="1"/>
  <c r="J1" i="5"/>
  <c r="Y99" i="26" l="1"/>
  <c r="Y106" i="26"/>
  <c r="Y108" i="26"/>
  <c r="Y94" i="26"/>
  <c r="Y95" i="26"/>
  <c r="Y114" i="26"/>
  <c r="Y111" i="26"/>
  <c r="Y102" i="26"/>
  <c r="Y104" i="26"/>
  <c r="Y113" i="26"/>
  <c r="Y101" i="26"/>
  <c r="Y96" i="26"/>
  <c r="Y97" i="26"/>
  <c r="Y109" i="26"/>
  <c r="Y98" i="26"/>
  <c r="Y112" i="26"/>
  <c r="Y100" i="26"/>
  <c r="Y93" i="26"/>
  <c r="Y105" i="26"/>
  <c r="Y107" i="26"/>
  <c r="Y110" i="26"/>
  <c r="E2" i="104"/>
  <c r="E1" i="106"/>
  <c r="E1" i="101"/>
  <c r="E1" i="98"/>
  <c r="Y86" i="26"/>
  <c r="Y78" i="26"/>
  <c r="Y70" i="26"/>
  <c r="Y62" i="26"/>
  <c r="Y54" i="26"/>
  <c r="Y46" i="26"/>
  <c r="Y38" i="26"/>
  <c r="Y30" i="26"/>
  <c r="Y22" i="26"/>
  <c r="Y14" i="26"/>
  <c r="Y87" i="26"/>
  <c r="Y79" i="26"/>
  <c r="Y71" i="26"/>
  <c r="Y63" i="26"/>
  <c r="Y55" i="26"/>
  <c r="Y47" i="26"/>
  <c r="Y39" i="26"/>
  <c r="Y31" i="26"/>
  <c r="Y23" i="26"/>
  <c r="Y15" i="26"/>
  <c r="Y88" i="26"/>
  <c r="Y80" i="26"/>
  <c r="Y72" i="26"/>
  <c r="Y64" i="26"/>
  <c r="Y56" i="26"/>
  <c r="Y48" i="26"/>
  <c r="Y40" i="26"/>
  <c r="Y32" i="26"/>
  <c r="Y24" i="26"/>
  <c r="Y16" i="26"/>
  <c r="Y8" i="26"/>
  <c r="Y89" i="26"/>
  <c r="Y81" i="26"/>
  <c r="Y73" i="26"/>
  <c r="Y65" i="26"/>
  <c r="Y57" i="26"/>
  <c r="Y49" i="26"/>
  <c r="Y41" i="26"/>
  <c r="Y33" i="26"/>
  <c r="Y25" i="26"/>
  <c r="Y17" i="26"/>
  <c r="Y9" i="26"/>
  <c r="Y90" i="26"/>
  <c r="Y82" i="26"/>
  <c r="Y74" i="26"/>
  <c r="Y66" i="26"/>
  <c r="Y58" i="26"/>
  <c r="Y50" i="26"/>
  <c r="Y42" i="26"/>
  <c r="Y34" i="26"/>
  <c r="Y26" i="26"/>
  <c r="Y18" i="26"/>
  <c r="Y10" i="26"/>
  <c r="Y91" i="26"/>
  <c r="Y83" i="26"/>
  <c r="Y75" i="26"/>
  <c r="Y67" i="26"/>
  <c r="Y59" i="26"/>
  <c r="Y51" i="26"/>
  <c r="Y43" i="26"/>
  <c r="Y35" i="26"/>
  <c r="Y27" i="26"/>
  <c r="Y19" i="26"/>
  <c r="Y11" i="26"/>
  <c r="Y92" i="26"/>
  <c r="Y84" i="26"/>
  <c r="Y76" i="26"/>
  <c r="Y68" i="26"/>
  <c r="Y60" i="26"/>
  <c r="Y52" i="26"/>
  <c r="Y44" i="26"/>
  <c r="Y36" i="26"/>
  <c r="Y28" i="26"/>
  <c r="Y20" i="26"/>
  <c r="Y12" i="26"/>
  <c r="E1" i="96"/>
  <c r="E2" i="96"/>
  <c r="Y85" i="26"/>
  <c r="Y77" i="26"/>
  <c r="Y69" i="26"/>
  <c r="Y61" i="26"/>
  <c r="Y53" i="26"/>
  <c r="Y45" i="26"/>
  <c r="Y37" i="26"/>
  <c r="Y29" i="26"/>
  <c r="Y21" i="26"/>
  <c r="Y13" i="26"/>
  <c r="E1" i="92"/>
  <c r="E1" i="107"/>
  <c r="E2" i="105"/>
  <c r="E1" i="99"/>
  <c r="E2" i="97"/>
  <c r="E1" i="91"/>
  <c r="E1" i="90"/>
  <c r="E1" i="100"/>
  <c r="E1" i="93"/>
  <c r="E1" i="102"/>
  <c r="E1" i="94"/>
  <c r="E1" i="103"/>
  <c r="E1" i="95"/>
  <c r="E1" i="89"/>
  <c r="AJ33" i="26" l="1"/>
  <c r="O16" i="4" s="1"/>
  <c r="AI33" i="26"/>
  <c r="N16" i="4" s="1"/>
  <c r="AJ35" i="26"/>
  <c r="O18" i="4" s="1"/>
  <c r="P17" i="4"/>
  <c r="AK33" i="26"/>
  <c r="P16" i="4" s="1"/>
  <c r="N17" i="4"/>
  <c r="O17" i="4"/>
  <c r="AI35" i="26"/>
  <c r="AK26" i="26"/>
  <c r="P9" i="4" s="1"/>
  <c r="AJ26" i="26"/>
  <c r="O9" i="4" s="1"/>
  <c r="AI26" i="26"/>
  <c r="AK35" i="26"/>
  <c r="P18" i="4" s="1"/>
  <c r="AK32" i="26"/>
  <c r="P15" i="4" s="1"/>
  <c r="AJ32" i="26"/>
  <c r="O15" i="4" s="1"/>
  <c r="AI32" i="26"/>
  <c r="AK31" i="26"/>
  <c r="P14" i="4" s="1"/>
  <c r="AJ31" i="26"/>
  <c r="O14" i="4" s="1"/>
  <c r="AI31" i="26"/>
  <c r="AJ30" i="26"/>
  <c r="O13" i="4" s="1"/>
  <c r="AI30" i="26"/>
  <c r="AK30" i="26"/>
  <c r="P13" i="4" s="1"/>
  <c r="AJ29" i="26"/>
  <c r="O12" i="4" s="1"/>
  <c r="AI29" i="26"/>
  <c r="AK29" i="26"/>
  <c r="P12" i="4" s="1"/>
  <c r="AI28" i="26"/>
  <c r="AJ28" i="26"/>
  <c r="O11" i="4" s="1"/>
  <c r="AK28" i="26"/>
  <c r="P11" i="4" s="1"/>
  <c r="AK27" i="26"/>
  <c r="P10" i="4" s="1"/>
  <c r="AJ27" i="26"/>
  <c r="O10" i="4" s="1"/>
  <c r="AI27" i="26"/>
  <c r="AI25" i="26"/>
  <c r="AK25" i="26"/>
  <c r="P8" i="4" s="1"/>
  <c r="AJ25" i="26"/>
  <c r="O8" i="4" s="1"/>
  <c r="AJ24" i="26"/>
  <c r="O7" i="4" s="1"/>
  <c r="AK24" i="26"/>
  <c r="P7" i="4" s="1"/>
  <c r="AI24" i="26"/>
  <c r="AK23" i="26"/>
  <c r="P6" i="4" s="1"/>
  <c r="AJ23" i="26"/>
  <c r="O6" i="4" s="1"/>
  <c r="AI23" i="26"/>
  <c r="AJ22" i="26"/>
  <c r="O5" i="4" s="1"/>
  <c r="AI22" i="26"/>
  <c r="AK22" i="26"/>
  <c r="P5" i="4" s="1"/>
  <c r="W6" i="26"/>
  <c r="W7" i="26"/>
  <c r="D7" i="26"/>
  <c r="V7" i="26"/>
  <c r="U7" i="26"/>
  <c r="T7" i="26"/>
  <c r="S7" i="26"/>
  <c r="R7" i="26"/>
  <c r="Q7" i="26"/>
  <c r="P7" i="26"/>
  <c r="O7" i="26"/>
  <c r="N7" i="26"/>
  <c r="M7" i="26"/>
  <c r="L7" i="26"/>
  <c r="K7" i="26"/>
  <c r="J7" i="26"/>
  <c r="I7" i="26"/>
  <c r="H7" i="26"/>
  <c r="G7" i="26"/>
  <c r="F7" i="26"/>
  <c r="E7" i="26"/>
  <c r="AL33" i="26" l="1"/>
  <c r="Q16" i="4" s="1"/>
  <c r="AL28" i="26"/>
  <c r="Q11" i="4" s="1"/>
  <c r="N11" i="4"/>
  <c r="AL35" i="26"/>
  <c r="Q18" i="4" s="1"/>
  <c r="N18" i="4"/>
  <c r="N8" i="4"/>
  <c r="AL25" i="26"/>
  <c r="Q8" i="4" s="1"/>
  <c r="AL27" i="26"/>
  <c r="Q10" i="4" s="1"/>
  <c r="N10" i="4"/>
  <c r="AL29" i="26"/>
  <c r="Q12" i="4" s="1"/>
  <c r="N12" i="4"/>
  <c r="AL34" i="26"/>
  <c r="Q17" i="4" s="1"/>
  <c r="N15" i="4"/>
  <c r="AL32" i="26"/>
  <c r="Q15" i="4" s="1"/>
  <c r="N7" i="4"/>
  <c r="AL24" i="26"/>
  <c r="Q7" i="4" s="1"/>
  <c r="N13" i="4"/>
  <c r="AL30" i="26"/>
  <c r="Q13" i="4" s="1"/>
  <c r="N9" i="4"/>
  <c r="AL26" i="26"/>
  <c r="Q9" i="4" s="1"/>
  <c r="AL31" i="26"/>
  <c r="Q14" i="4" s="1"/>
  <c r="N14" i="4"/>
  <c r="N6" i="4"/>
  <c r="AL23" i="26"/>
  <c r="Q6" i="4" s="1"/>
  <c r="N5" i="4"/>
  <c r="AL22" i="26"/>
  <c r="Q5" i="4" s="1"/>
  <c r="T2" i="26"/>
  <c r="T3" i="26"/>
  <c r="T1" i="26"/>
  <c r="R3" i="26"/>
  <c r="R1" i="26"/>
  <c r="R2" i="26"/>
  <c r="S3" i="26"/>
  <c r="S1" i="26"/>
  <c r="S2" i="26"/>
  <c r="U2" i="26"/>
  <c r="U3" i="26"/>
  <c r="U1" i="26"/>
  <c r="J3" i="26"/>
  <c r="J1" i="26"/>
  <c r="J2" i="26"/>
  <c r="V2" i="26"/>
  <c r="V3" i="26"/>
  <c r="V1" i="26"/>
  <c r="F2" i="26"/>
  <c r="F3" i="26"/>
  <c r="F1" i="26"/>
  <c r="D2" i="26"/>
  <c r="D1" i="26"/>
  <c r="D3" i="26"/>
  <c r="L2" i="26"/>
  <c r="L3" i="26"/>
  <c r="L1" i="26"/>
  <c r="M2" i="26"/>
  <c r="M3" i="26"/>
  <c r="M1" i="26"/>
  <c r="O1" i="26"/>
  <c r="O2" i="26"/>
  <c r="O3" i="26"/>
  <c r="H1" i="26"/>
  <c r="H2" i="26"/>
  <c r="H3" i="26"/>
  <c r="P1" i="26"/>
  <c r="P2" i="26"/>
  <c r="P3" i="26"/>
  <c r="W1" i="26"/>
  <c r="W2" i="26"/>
  <c r="W3" i="26"/>
  <c r="K3" i="26"/>
  <c r="K1" i="26"/>
  <c r="K2" i="26"/>
  <c r="E2" i="26"/>
  <c r="E3" i="26"/>
  <c r="E1" i="26"/>
  <c r="N2" i="26"/>
  <c r="N3" i="26"/>
  <c r="N1" i="26"/>
  <c r="G1" i="26"/>
  <c r="G2" i="26"/>
  <c r="G3" i="26"/>
  <c r="I3" i="26"/>
  <c r="I1" i="26"/>
  <c r="I2" i="26"/>
  <c r="Q3" i="26"/>
  <c r="Q1" i="26"/>
  <c r="Q2" i="26"/>
  <c r="B6" i="3"/>
  <c r="C6" i="3"/>
  <c r="D6" i="3"/>
  <c r="E6" i="3"/>
  <c r="B7" i="3"/>
  <c r="C7" i="3"/>
  <c r="D7" i="3"/>
  <c r="E7" i="3"/>
  <c r="B8" i="3"/>
  <c r="C8" i="3"/>
  <c r="D8" i="3"/>
  <c r="E8" i="3"/>
  <c r="B9" i="3"/>
  <c r="C9" i="3"/>
  <c r="D9" i="3"/>
  <c r="E9" i="3"/>
  <c r="B10" i="3"/>
  <c r="C10" i="3"/>
  <c r="D10" i="3"/>
  <c r="E10" i="3"/>
  <c r="B11" i="3"/>
  <c r="C11" i="3"/>
  <c r="D11" i="3"/>
  <c r="E11" i="3"/>
  <c r="B12" i="3"/>
  <c r="C12" i="3"/>
  <c r="D12" i="3"/>
  <c r="E12" i="3"/>
  <c r="B13" i="3"/>
  <c r="C13" i="3"/>
  <c r="D13" i="3"/>
  <c r="E13" i="3"/>
  <c r="B14" i="3"/>
  <c r="C14" i="3"/>
  <c r="D14" i="3"/>
  <c r="E14" i="3"/>
  <c r="B15" i="3"/>
  <c r="C15" i="3"/>
  <c r="D15" i="3"/>
  <c r="E15" i="3"/>
  <c r="B16" i="3"/>
  <c r="C16" i="3"/>
  <c r="D16" i="3"/>
  <c r="E16" i="3"/>
  <c r="B17" i="3"/>
  <c r="C17" i="3"/>
  <c r="D17" i="3"/>
  <c r="E17" i="3"/>
  <c r="B18" i="3"/>
  <c r="C18" i="3"/>
  <c r="D18" i="3"/>
  <c r="E18" i="3"/>
  <c r="B19" i="3"/>
  <c r="C19" i="3"/>
  <c r="D19" i="3"/>
  <c r="E19" i="3"/>
  <c r="B20" i="3"/>
  <c r="C20" i="3"/>
  <c r="D20" i="3"/>
  <c r="E20" i="3"/>
  <c r="B21" i="3"/>
  <c r="C21" i="3"/>
  <c r="D21" i="3"/>
  <c r="E21" i="3"/>
  <c r="B22" i="3"/>
  <c r="C22" i="3"/>
  <c r="D22" i="3"/>
  <c r="E22" i="3"/>
  <c r="B23" i="3"/>
  <c r="C23" i="3"/>
  <c r="D23" i="3"/>
  <c r="E23" i="3"/>
  <c r="B24" i="3"/>
  <c r="C24" i="3"/>
  <c r="D24" i="3"/>
  <c r="E24" i="3"/>
  <c r="B25" i="3"/>
  <c r="C25" i="3"/>
  <c r="D25" i="3"/>
  <c r="E25" i="3"/>
  <c r="B26" i="3"/>
  <c r="C26" i="3"/>
  <c r="D26" i="3"/>
  <c r="E26" i="3"/>
  <c r="B27" i="3"/>
  <c r="C27" i="3"/>
  <c r="D27" i="3"/>
  <c r="E27" i="3"/>
  <c r="B28" i="3"/>
  <c r="C28" i="3"/>
  <c r="D28" i="3"/>
  <c r="E28" i="3"/>
  <c r="B29" i="3"/>
  <c r="C29" i="3"/>
  <c r="D29" i="3"/>
  <c r="E29" i="3"/>
  <c r="B30" i="3"/>
  <c r="C30" i="3"/>
  <c r="D30" i="3"/>
  <c r="E30" i="3"/>
  <c r="B31" i="3"/>
  <c r="C31" i="3"/>
  <c r="D31" i="3"/>
  <c r="E31" i="3"/>
  <c r="B32" i="3"/>
  <c r="C32" i="3"/>
  <c r="D32" i="3"/>
  <c r="E32" i="3"/>
  <c r="B33" i="3"/>
  <c r="C33" i="3"/>
  <c r="D33" i="3"/>
  <c r="E33" i="3"/>
  <c r="B34" i="3"/>
  <c r="C34" i="3"/>
  <c r="D34" i="3"/>
  <c r="E34" i="3"/>
  <c r="B35" i="3"/>
  <c r="C35" i="3"/>
  <c r="D35" i="3"/>
  <c r="E35" i="3"/>
  <c r="B36" i="3"/>
  <c r="C36" i="3"/>
  <c r="D36" i="3"/>
  <c r="E36" i="3"/>
  <c r="B37" i="3"/>
  <c r="C37" i="3"/>
  <c r="D37" i="3"/>
  <c r="E37" i="3"/>
  <c r="B38" i="3"/>
  <c r="C38" i="3"/>
  <c r="D38" i="3"/>
  <c r="E38" i="3"/>
  <c r="B39" i="3"/>
  <c r="C39" i="3"/>
  <c r="D39" i="3"/>
  <c r="E39" i="3"/>
  <c r="B40" i="3"/>
  <c r="C40" i="3"/>
  <c r="D40" i="3"/>
  <c r="E40" i="3"/>
  <c r="B41" i="3"/>
  <c r="C41" i="3"/>
  <c r="D41" i="3"/>
  <c r="E41" i="3"/>
  <c r="B42" i="3"/>
  <c r="C42" i="3"/>
  <c r="D42" i="3"/>
  <c r="E42" i="3"/>
  <c r="B43" i="3"/>
  <c r="C43" i="3"/>
  <c r="D43" i="3"/>
  <c r="E43" i="3"/>
  <c r="B44" i="3"/>
  <c r="C44" i="3"/>
  <c r="D44" i="3"/>
  <c r="E44" i="3"/>
  <c r="B45" i="3"/>
  <c r="C45" i="3"/>
  <c r="D45" i="3"/>
  <c r="E45" i="3"/>
  <c r="B46" i="3"/>
  <c r="C46" i="3"/>
  <c r="D46" i="3"/>
  <c r="E46" i="3"/>
  <c r="B47" i="3"/>
  <c r="C47" i="3"/>
  <c r="D47" i="3"/>
  <c r="E47" i="3"/>
  <c r="B48" i="3"/>
  <c r="C48" i="3"/>
  <c r="D48" i="3"/>
  <c r="E48" i="3"/>
  <c r="B49" i="3"/>
  <c r="C49" i="3"/>
  <c r="D49" i="3"/>
  <c r="E49" i="3"/>
  <c r="B50" i="3"/>
  <c r="C50" i="3"/>
  <c r="D50" i="3"/>
  <c r="E50" i="3"/>
  <c r="B51" i="3"/>
  <c r="C51" i="3"/>
  <c r="D51" i="3"/>
  <c r="E51" i="3"/>
  <c r="B52" i="3"/>
  <c r="C52" i="3"/>
  <c r="D52" i="3"/>
  <c r="E52" i="3"/>
  <c r="B53" i="3"/>
  <c r="C53" i="3"/>
  <c r="D53" i="3"/>
  <c r="E53" i="3"/>
  <c r="B54" i="3"/>
  <c r="C54" i="3"/>
  <c r="D54" i="3"/>
  <c r="E54" i="3"/>
  <c r="B55" i="3"/>
  <c r="C55" i="3"/>
  <c r="D55" i="3"/>
  <c r="E55" i="3"/>
  <c r="B56" i="3"/>
  <c r="C56" i="3"/>
  <c r="D56" i="3"/>
  <c r="E56" i="3"/>
  <c r="B57" i="3"/>
  <c r="C57" i="3"/>
  <c r="D57" i="3"/>
  <c r="E57" i="3"/>
  <c r="B58" i="3"/>
  <c r="C58" i="3"/>
  <c r="D58" i="3"/>
  <c r="E58" i="3"/>
  <c r="B59" i="3"/>
  <c r="C59" i="3"/>
  <c r="D59" i="3"/>
  <c r="E59" i="3"/>
  <c r="B60" i="3"/>
  <c r="C60" i="3"/>
  <c r="D60" i="3"/>
  <c r="E60" i="3"/>
  <c r="B61" i="3"/>
  <c r="C61" i="3"/>
  <c r="D61" i="3"/>
  <c r="E61" i="3"/>
  <c r="B62" i="3"/>
  <c r="C62" i="3"/>
  <c r="D62" i="3"/>
  <c r="E62" i="3"/>
  <c r="B63" i="3"/>
  <c r="C63" i="3"/>
  <c r="D63" i="3"/>
  <c r="E63" i="3"/>
  <c r="B64" i="3"/>
  <c r="C64" i="3"/>
  <c r="D64" i="3"/>
  <c r="E64" i="3"/>
  <c r="B65" i="3"/>
  <c r="C65" i="3"/>
  <c r="D65" i="3"/>
  <c r="E65" i="3"/>
  <c r="B66" i="3"/>
  <c r="C66" i="3"/>
  <c r="D66" i="3"/>
  <c r="E66" i="3"/>
  <c r="B67" i="3"/>
  <c r="C67" i="3"/>
  <c r="D67" i="3"/>
  <c r="E67" i="3"/>
  <c r="B68" i="3"/>
  <c r="C68" i="3"/>
  <c r="D68" i="3"/>
  <c r="E68" i="3"/>
  <c r="B69" i="3"/>
  <c r="C69" i="3"/>
  <c r="D69" i="3"/>
  <c r="E69" i="3"/>
  <c r="B70" i="3"/>
  <c r="C70" i="3"/>
  <c r="D70" i="3"/>
  <c r="E70" i="3"/>
  <c r="B71" i="3"/>
  <c r="C71" i="3"/>
  <c r="D71" i="3"/>
  <c r="E71" i="3"/>
  <c r="B72" i="3"/>
  <c r="C72" i="3"/>
  <c r="D72" i="3"/>
  <c r="E72" i="3"/>
  <c r="B73" i="3"/>
  <c r="C73" i="3"/>
  <c r="D73" i="3"/>
  <c r="E73" i="3"/>
  <c r="B74" i="3"/>
  <c r="C74" i="3"/>
  <c r="D74" i="3"/>
  <c r="E74" i="3"/>
  <c r="B75" i="3"/>
  <c r="C75" i="3"/>
  <c r="D75" i="3"/>
  <c r="E75" i="3"/>
  <c r="B76" i="3"/>
  <c r="C76" i="3"/>
  <c r="D76" i="3"/>
  <c r="E76" i="3"/>
  <c r="B77" i="3"/>
  <c r="C77" i="3"/>
  <c r="D77" i="3"/>
  <c r="E77" i="3"/>
  <c r="B78" i="3"/>
  <c r="C78" i="3"/>
  <c r="D78" i="3"/>
  <c r="E78" i="3"/>
  <c r="B79" i="3"/>
  <c r="C79" i="3"/>
  <c r="D79" i="3"/>
  <c r="E79" i="3"/>
  <c r="B80" i="3"/>
  <c r="C80" i="3"/>
  <c r="D80" i="3"/>
  <c r="E80" i="3"/>
  <c r="B81" i="3"/>
  <c r="C81" i="3"/>
  <c r="D81" i="3"/>
  <c r="E81" i="3"/>
  <c r="B82" i="3"/>
  <c r="C82" i="3"/>
  <c r="D82" i="3"/>
  <c r="E82" i="3"/>
  <c r="B83" i="3"/>
  <c r="C83" i="3"/>
  <c r="D83" i="3"/>
  <c r="E83" i="3"/>
  <c r="B84" i="3"/>
  <c r="C84" i="3"/>
  <c r="D84" i="3"/>
  <c r="E84" i="3"/>
  <c r="B85" i="3"/>
  <c r="C85" i="3"/>
  <c r="D85" i="3"/>
  <c r="E85" i="3"/>
  <c r="B86" i="3"/>
  <c r="C86" i="3"/>
  <c r="D86" i="3"/>
  <c r="E86" i="3"/>
  <c r="B87" i="3"/>
  <c r="C87" i="3"/>
  <c r="D87" i="3"/>
  <c r="E87" i="3"/>
  <c r="B88" i="3"/>
  <c r="C88" i="3"/>
  <c r="D88" i="3"/>
  <c r="E88" i="3"/>
  <c r="B89" i="3"/>
  <c r="C89" i="3"/>
  <c r="D89" i="3"/>
  <c r="E89" i="3"/>
  <c r="B90" i="3"/>
  <c r="C90" i="3"/>
  <c r="D90" i="3"/>
  <c r="E90" i="3"/>
  <c r="B91" i="3"/>
  <c r="C91" i="3"/>
  <c r="D91" i="3"/>
  <c r="E91" i="3"/>
  <c r="B92" i="3"/>
  <c r="C92" i="3"/>
  <c r="D92" i="3"/>
  <c r="E92" i="3"/>
  <c r="B93" i="3"/>
  <c r="C93" i="3"/>
  <c r="D93" i="3"/>
  <c r="E93" i="3"/>
  <c r="B94" i="3"/>
  <c r="C94" i="3"/>
  <c r="D94" i="3"/>
  <c r="E94" i="3"/>
  <c r="B95" i="3"/>
  <c r="C95" i="3"/>
  <c r="D95" i="3"/>
  <c r="E95" i="3"/>
  <c r="B96" i="3"/>
  <c r="C96" i="3"/>
  <c r="D96" i="3"/>
  <c r="E96" i="3"/>
  <c r="B97" i="3"/>
  <c r="C97" i="3"/>
  <c r="D97" i="3"/>
  <c r="E97" i="3"/>
  <c r="B98" i="3"/>
  <c r="C98" i="3"/>
  <c r="D98" i="3"/>
  <c r="E98" i="3"/>
  <c r="B99" i="3"/>
  <c r="C99" i="3"/>
  <c r="D99" i="3"/>
  <c r="E99" i="3"/>
  <c r="B100" i="3"/>
  <c r="C100" i="3"/>
  <c r="D100" i="3"/>
  <c r="E100" i="3"/>
  <c r="B101" i="3"/>
  <c r="C101" i="3"/>
  <c r="D101" i="3"/>
  <c r="E101" i="3"/>
  <c r="B102" i="3"/>
  <c r="C102" i="3"/>
  <c r="D102" i="3"/>
  <c r="E102" i="3"/>
  <c r="B103" i="3"/>
  <c r="C103" i="3"/>
  <c r="D103" i="3"/>
  <c r="E103" i="3"/>
  <c r="B104" i="3"/>
  <c r="C104" i="3"/>
  <c r="D104" i="3"/>
  <c r="E104" i="3"/>
  <c r="B105" i="3"/>
  <c r="C105" i="3"/>
  <c r="D105" i="3"/>
  <c r="E105" i="3"/>
  <c r="B106" i="3"/>
  <c r="C106" i="3"/>
  <c r="D106" i="3"/>
  <c r="E106" i="3"/>
  <c r="B107" i="3"/>
  <c r="C107" i="3"/>
  <c r="D107" i="3"/>
  <c r="E107" i="3"/>
  <c r="B108" i="3"/>
  <c r="C108" i="3"/>
  <c r="D108" i="3"/>
  <c r="E108" i="3"/>
  <c r="B109" i="3"/>
  <c r="C109" i="3"/>
  <c r="D109" i="3"/>
  <c r="E109" i="3"/>
  <c r="B110" i="3"/>
  <c r="C110" i="3"/>
  <c r="D110" i="3"/>
  <c r="E110" i="3"/>
  <c r="E5" i="3"/>
  <c r="C5" i="3"/>
  <c r="D5" i="3"/>
  <c r="C7" i="26"/>
  <c r="B7" i="26"/>
  <c r="A7" i="26"/>
  <c r="V6" i="26"/>
  <c r="U6" i="26"/>
  <c r="T6" i="26"/>
  <c r="S6" i="26"/>
  <c r="R6" i="26"/>
  <c r="Q6" i="26"/>
  <c r="P6" i="26"/>
  <c r="O6" i="26"/>
  <c r="N6" i="26"/>
  <c r="M6" i="26"/>
  <c r="L6" i="26"/>
  <c r="K6" i="26"/>
  <c r="J6" i="26"/>
  <c r="I6" i="26"/>
  <c r="H6" i="26"/>
  <c r="G6" i="26"/>
  <c r="F6" i="26"/>
  <c r="E6" i="26"/>
  <c r="D6" i="26"/>
  <c r="E1" i="5" l="1"/>
  <c r="G6" i="4"/>
  <c r="G7" i="4"/>
  <c r="G8" i="4"/>
  <c r="G9" i="4"/>
  <c r="G10" i="4"/>
  <c r="G11" i="4"/>
  <c r="G12" i="4"/>
  <c r="G13" i="4"/>
  <c r="G14" i="4"/>
  <c r="G15" i="4"/>
  <c r="G16" i="4"/>
  <c r="G17" i="4"/>
  <c r="G18" i="4"/>
  <c r="G19" i="4"/>
  <c r="G20" i="4"/>
  <c r="G21" i="4"/>
  <c r="G22" i="4"/>
  <c r="G23" i="4"/>
  <c r="A4" i="5"/>
  <c r="E4" i="5"/>
  <c r="D4" i="5"/>
  <c r="C4" i="5"/>
  <c r="B5" i="3"/>
  <c r="G5" i="4"/>
  <c r="G4" i="4"/>
  <c r="R8" i="3" l="1"/>
  <c r="T8" i="3"/>
  <c r="M8" i="3"/>
  <c r="U8" i="3"/>
  <c r="O8" i="3"/>
  <c r="L8" i="3"/>
  <c r="G8" i="3"/>
  <c r="W8" i="3"/>
  <c r="V8" i="3"/>
  <c r="N8" i="3"/>
  <c r="I8" i="3"/>
  <c r="K8" i="3"/>
  <c r="H8" i="3"/>
  <c r="P8" i="3"/>
  <c r="J8" i="3"/>
  <c r="X8" i="3"/>
  <c r="Q8" i="3"/>
  <c r="S8" i="3"/>
  <c r="L12" i="3"/>
  <c r="V12" i="3"/>
  <c r="H12" i="3"/>
  <c r="T12" i="3"/>
  <c r="M12" i="3"/>
  <c r="R12" i="3"/>
  <c r="K12" i="3"/>
  <c r="W12" i="3"/>
  <c r="I12" i="3"/>
  <c r="N12" i="3"/>
  <c r="S12" i="3"/>
  <c r="U12" i="3"/>
  <c r="Q12" i="3"/>
  <c r="P12" i="3"/>
  <c r="J12" i="3"/>
  <c r="X12" i="3"/>
  <c r="O12" i="3"/>
  <c r="S16" i="3"/>
  <c r="O16" i="3"/>
  <c r="W16" i="3"/>
  <c r="L16" i="3"/>
  <c r="N16" i="3"/>
  <c r="M16" i="3"/>
  <c r="H16" i="3"/>
  <c r="X16" i="3"/>
  <c r="G16" i="3"/>
  <c r="V16" i="3"/>
  <c r="U16" i="3"/>
  <c r="T16" i="3"/>
  <c r="P16" i="3"/>
  <c r="I16" i="3"/>
  <c r="Q16" i="3"/>
  <c r="K16" i="3"/>
  <c r="J16" i="3"/>
  <c r="R16" i="3"/>
  <c r="S20" i="3"/>
  <c r="N20" i="3"/>
  <c r="V20" i="3"/>
  <c r="H20" i="3"/>
  <c r="P20" i="3"/>
  <c r="L20" i="3"/>
  <c r="G20" i="3"/>
  <c r="X20" i="3"/>
  <c r="W20" i="3"/>
  <c r="U20" i="3"/>
  <c r="T20" i="3"/>
  <c r="O20" i="3"/>
  <c r="M20" i="3"/>
  <c r="I20" i="3"/>
  <c r="J20" i="3"/>
  <c r="K20" i="3"/>
  <c r="Q20" i="3"/>
  <c r="R20" i="3"/>
  <c r="U24" i="3"/>
  <c r="Q24" i="3"/>
  <c r="P24" i="3"/>
  <c r="X24" i="3"/>
  <c r="J24" i="3"/>
  <c r="I24" i="3"/>
  <c r="W24" i="3"/>
  <c r="R24" i="3"/>
  <c r="G24" i="3"/>
  <c r="N24" i="3"/>
  <c r="H24" i="3"/>
  <c r="V24" i="3"/>
  <c r="O24" i="3"/>
  <c r="K24" i="3"/>
  <c r="M24" i="3"/>
  <c r="L24" i="3"/>
  <c r="T24" i="3"/>
  <c r="S24" i="3"/>
  <c r="S28" i="3"/>
  <c r="R28" i="3"/>
  <c r="I28" i="3"/>
  <c r="Q28" i="3"/>
  <c r="H28" i="3"/>
  <c r="W28" i="3"/>
  <c r="N28" i="3"/>
  <c r="V28" i="3"/>
  <c r="M28" i="3"/>
  <c r="U28" i="3"/>
  <c r="L28" i="3"/>
  <c r="T28" i="3"/>
  <c r="J28" i="3"/>
  <c r="X28" i="3"/>
  <c r="P28" i="3"/>
  <c r="O28" i="3"/>
  <c r="G28" i="3"/>
  <c r="K28" i="3"/>
  <c r="K32" i="3"/>
  <c r="U32" i="3"/>
  <c r="W32" i="3"/>
  <c r="R32" i="3"/>
  <c r="G32" i="3"/>
  <c r="M32" i="3"/>
  <c r="J32" i="3"/>
  <c r="P32" i="3"/>
  <c r="I32" i="3"/>
  <c r="N32" i="3"/>
  <c r="O32" i="3"/>
  <c r="L32" i="3"/>
  <c r="X32" i="3"/>
  <c r="V32" i="3"/>
  <c r="S32" i="3"/>
  <c r="H32" i="3"/>
  <c r="Q32" i="3"/>
  <c r="T32" i="3"/>
  <c r="W36" i="3"/>
  <c r="P36" i="3"/>
  <c r="Q36" i="3"/>
  <c r="S36" i="3"/>
  <c r="N36" i="3"/>
  <c r="V36" i="3"/>
  <c r="O36" i="3"/>
  <c r="K36" i="3"/>
  <c r="X36" i="3"/>
  <c r="H36" i="3"/>
  <c r="R36" i="3"/>
  <c r="G36" i="3"/>
  <c r="I36" i="3"/>
  <c r="U36" i="3"/>
  <c r="M36" i="3"/>
  <c r="T36" i="3"/>
  <c r="L36" i="3"/>
  <c r="U40" i="3"/>
  <c r="H40" i="3"/>
  <c r="I40" i="3"/>
  <c r="K40" i="3"/>
  <c r="W40" i="3"/>
  <c r="V40" i="3"/>
  <c r="N40" i="3"/>
  <c r="G40" i="3"/>
  <c r="T40" i="3"/>
  <c r="M40" i="3"/>
  <c r="S40" i="3"/>
  <c r="L40" i="3"/>
  <c r="X40" i="3"/>
  <c r="J40" i="3"/>
  <c r="R40" i="3"/>
  <c r="Q40" i="3"/>
  <c r="O40" i="3"/>
  <c r="P44" i="3"/>
  <c r="L44" i="3"/>
  <c r="K44" i="3"/>
  <c r="X44" i="3"/>
  <c r="R44" i="3"/>
  <c r="N44" i="3"/>
  <c r="S44" i="3"/>
  <c r="O44" i="3"/>
  <c r="G44" i="3"/>
  <c r="M44" i="3"/>
  <c r="V44" i="3"/>
  <c r="Q44" i="3"/>
  <c r="H44" i="3"/>
  <c r="I44" i="3"/>
  <c r="T44" i="3"/>
  <c r="W44" i="3"/>
  <c r="U44" i="3"/>
  <c r="J44" i="3"/>
  <c r="X48" i="3"/>
  <c r="V48" i="3"/>
  <c r="T48" i="3"/>
  <c r="L48" i="3"/>
  <c r="J48" i="3"/>
  <c r="H48" i="3"/>
  <c r="N48" i="3"/>
  <c r="O48" i="3"/>
  <c r="G48" i="3"/>
  <c r="R48" i="3"/>
  <c r="M48" i="3"/>
  <c r="Q48" i="3"/>
  <c r="I48" i="3"/>
  <c r="W48" i="3"/>
  <c r="U48" i="3"/>
  <c r="K48" i="3"/>
  <c r="P48" i="3"/>
  <c r="S48" i="3"/>
  <c r="L52" i="3"/>
  <c r="T52" i="3"/>
  <c r="S52" i="3"/>
  <c r="R52" i="3"/>
  <c r="J52" i="3"/>
  <c r="H52" i="3"/>
  <c r="V52" i="3"/>
  <c r="I52" i="3"/>
  <c r="U52" i="3"/>
  <c r="P52" i="3"/>
  <c r="M52" i="3"/>
  <c r="Q52" i="3"/>
  <c r="K52" i="3"/>
  <c r="W52" i="3"/>
  <c r="X52" i="3"/>
  <c r="O52" i="3"/>
  <c r="G52" i="3"/>
  <c r="N52" i="3"/>
  <c r="U56" i="3"/>
  <c r="H56" i="3"/>
  <c r="I56" i="3"/>
  <c r="K56" i="3"/>
  <c r="W56" i="3"/>
  <c r="V56" i="3"/>
  <c r="T56" i="3"/>
  <c r="P56" i="3"/>
  <c r="M56" i="3"/>
  <c r="L56" i="3"/>
  <c r="N56" i="3"/>
  <c r="X56" i="3"/>
  <c r="J56" i="3"/>
  <c r="S56" i="3"/>
  <c r="Q56" i="3"/>
  <c r="R56" i="3"/>
  <c r="O56" i="3"/>
  <c r="P60" i="3"/>
  <c r="R60" i="3"/>
  <c r="G60" i="3"/>
  <c r="X60" i="3"/>
  <c r="Q60" i="3"/>
  <c r="L60" i="3"/>
  <c r="S60" i="3"/>
  <c r="I60" i="3"/>
  <c r="N60" i="3"/>
  <c r="O60" i="3"/>
  <c r="J60" i="3"/>
  <c r="H60" i="3"/>
  <c r="V60" i="3"/>
  <c r="W60" i="3"/>
  <c r="U60" i="3"/>
  <c r="M60" i="3"/>
  <c r="T60" i="3"/>
  <c r="K60" i="3"/>
  <c r="R64" i="3"/>
  <c r="K64" i="3"/>
  <c r="P64" i="3"/>
  <c r="G64" i="3"/>
  <c r="S64" i="3"/>
  <c r="Q64" i="3"/>
  <c r="U64" i="3"/>
  <c r="I64" i="3"/>
  <c r="M64" i="3"/>
  <c r="O64" i="3"/>
  <c r="L64" i="3"/>
  <c r="H64" i="3"/>
  <c r="W64" i="3"/>
  <c r="V64" i="3"/>
  <c r="N64" i="3"/>
  <c r="J64" i="3"/>
  <c r="X64" i="3"/>
  <c r="T64" i="3"/>
  <c r="R68" i="3"/>
  <c r="P68" i="3"/>
  <c r="K68" i="3"/>
  <c r="N68" i="3"/>
  <c r="H68" i="3"/>
  <c r="W68" i="3"/>
  <c r="T68" i="3"/>
  <c r="X68" i="3"/>
  <c r="O68" i="3"/>
  <c r="L68" i="3"/>
  <c r="V68" i="3"/>
  <c r="J68" i="3"/>
  <c r="Q68" i="3"/>
  <c r="I68" i="3"/>
  <c r="G68" i="3"/>
  <c r="U68" i="3"/>
  <c r="M68" i="3"/>
  <c r="S68" i="3"/>
  <c r="W72" i="3"/>
  <c r="U72" i="3"/>
  <c r="J72" i="3"/>
  <c r="Q72" i="3"/>
  <c r="X72" i="3"/>
  <c r="I72" i="3"/>
  <c r="V72" i="3"/>
  <c r="H72" i="3"/>
  <c r="T72" i="3"/>
  <c r="R72" i="3"/>
  <c r="P72" i="3"/>
  <c r="N72" i="3"/>
  <c r="M72" i="3"/>
  <c r="L72" i="3"/>
  <c r="G72" i="3"/>
  <c r="O72" i="3"/>
  <c r="K72" i="3"/>
  <c r="S72" i="3"/>
  <c r="W76" i="3"/>
  <c r="P76" i="3"/>
  <c r="V76" i="3"/>
  <c r="L76" i="3"/>
  <c r="Q76" i="3"/>
  <c r="N76" i="3"/>
  <c r="M76" i="3"/>
  <c r="J76" i="3"/>
  <c r="X76" i="3"/>
  <c r="I76" i="3"/>
  <c r="U76" i="3"/>
  <c r="H76" i="3"/>
  <c r="T76" i="3"/>
  <c r="R76" i="3"/>
  <c r="S76" i="3"/>
  <c r="O76" i="3"/>
  <c r="K76" i="3"/>
  <c r="G76" i="3"/>
  <c r="W80" i="3"/>
  <c r="U80" i="3"/>
  <c r="J80" i="3"/>
  <c r="Q80" i="3"/>
  <c r="X80" i="3"/>
  <c r="I80" i="3"/>
  <c r="V80" i="3"/>
  <c r="H80" i="3"/>
  <c r="T80" i="3"/>
  <c r="R80" i="3"/>
  <c r="P80" i="3"/>
  <c r="N80" i="3"/>
  <c r="M80" i="3"/>
  <c r="L80" i="3"/>
  <c r="K80" i="3"/>
  <c r="S80" i="3"/>
  <c r="G80" i="3"/>
  <c r="O80" i="3"/>
  <c r="W84" i="3"/>
  <c r="P84" i="3"/>
  <c r="V84" i="3"/>
  <c r="L84" i="3"/>
  <c r="Q84" i="3"/>
  <c r="N84" i="3"/>
  <c r="M84" i="3"/>
  <c r="J84" i="3"/>
  <c r="X84" i="3"/>
  <c r="I84" i="3"/>
  <c r="U84" i="3"/>
  <c r="H84" i="3"/>
  <c r="T84" i="3"/>
  <c r="R84" i="3"/>
  <c r="S84" i="3"/>
  <c r="K84" i="3"/>
  <c r="G84" i="3"/>
  <c r="O84" i="3"/>
  <c r="W88" i="3"/>
  <c r="N88" i="3"/>
  <c r="U88" i="3"/>
  <c r="J88" i="3"/>
  <c r="R88" i="3"/>
  <c r="H88" i="3"/>
  <c r="Q88" i="3"/>
  <c r="P88" i="3"/>
  <c r="M88" i="3"/>
  <c r="I88" i="3"/>
  <c r="T88" i="3"/>
  <c r="L88" i="3"/>
  <c r="X88" i="3"/>
  <c r="V88" i="3"/>
  <c r="K88" i="3"/>
  <c r="S88" i="3"/>
  <c r="O88" i="3"/>
  <c r="G88" i="3"/>
  <c r="W92" i="3"/>
  <c r="T92" i="3"/>
  <c r="I92" i="3"/>
  <c r="P92" i="3"/>
  <c r="X92" i="3"/>
  <c r="M92" i="3"/>
  <c r="V92" i="3"/>
  <c r="L92" i="3"/>
  <c r="Q92" i="3"/>
  <c r="R92" i="3"/>
  <c r="U92" i="3"/>
  <c r="N92" i="3"/>
  <c r="J92" i="3"/>
  <c r="H92" i="3"/>
  <c r="S92" i="3"/>
  <c r="O92" i="3"/>
  <c r="K92" i="3"/>
  <c r="G92" i="3"/>
  <c r="W96" i="3"/>
  <c r="N96" i="3"/>
  <c r="U96" i="3"/>
  <c r="J96" i="3"/>
  <c r="R96" i="3"/>
  <c r="H96" i="3"/>
  <c r="Q96" i="3"/>
  <c r="P96" i="3"/>
  <c r="M96" i="3"/>
  <c r="I96" i="3"/>
  <c r="T96" i="3"/>
  <c r="L96" i="3"/>
  <c r="X96" i="3"/>
  <c r="V96" i="3"/>
  <c r="K96" i="3"/>
  <c r="G96" i="3"/>
  <c r="S96" i="3"/>
  <c r="O96" i="3"/>
  <c r="T100" i="3"/>
  <c r="X100" i="3"/>
  <c r="N100" i="3"/>
  <c r="U100" i="3"/>
  <c r="I100" i="3"/>
  <c r="Q100" i="3"/>
  <c r="G100" i="3"/>
  <c r="P100" i="3"/>
  <c r="R100" i="3"/>
  <c r="M100" i="3"/>
  <c r="J100" i="3"/>
  <c r="H100" i="3"/>
  <c r="V100" i="3"/>
  <c r="W100" i="3"/>
  <c r="O100" i="3"/>
  <c r="S100" i="3"/>
  <c r="L100" i="3"/>
  <c r="K100" i="3"/>
  <c r="T104" i="3"/>
  <c r="V104" i="3"/>
  <c r="J104" i="3"/>
  <c r="Q104" i="3"/>
  <c r="G104" i="3"/>
  <c r="P104" i="3"/>
  <c r="O104" i="3"/>
  <c r="X104" i="3"/>
  <c r="N104" i="3"/>
  <c r="U104" i="3"/>
  <c r="M104" i="3"/>
  <c r="I104" i="3"/>
  <c r="H104" i="3"/>
  <c r="W104" i="3"/>
  <c r="R104" i="3"/>
  <c r="K104" i="3"/>
  <c r="S104" i="3"/>
  <c r="L104" i="3"/>
  <c r="T108" i="3"/>
  <c r="U108" i="3"/>
  <c r="I108" i="3"/>
  <c r="P108" i="3"/>
  <c r="O108" i="3"/>
  <c r="X108" i="3"/>
  <c r="N108" i="3"/>
  <c r="W108" i="3"/>
  <c r="M108" i="3"/>
  <c r="V108" i="3"/>
  <c r="R108" i="3"/>
  <c r="Q108" i="3"/>
  <c r="J108" i="3"/>
  <c r="H108" i="3"/>
  <c r="G108" i="3"/>
  <c r="S108" i="3"/>
  <c r="L108" i="3"/>
  <c r="K108" i="3"/>
  <c r="Q9" i="3"/>
  <c r="K9" i="3"/>
  <c r="O9" i="3"/>
  <c r="U9" i="3"/>
  <c r="P9" i="3"/>
  <c r="M9" i="3"/>
  <c r="R9" i="3"/>
  <c r="W9" i="3"/>
  <c r="V9" i="3"/>
  <c r="H9" i="3"/>
  <c r="N9" i="3"/>
  <c r="S9" i="3"/>
  <c r="T9" i="3"/>
  <c r="J9" i="3"/>
  <c r="X9" i="3"/>
  <c r="G9" i="3"/>
  <c r="I9" i="3"/>
  <c r="J13" i="3"/>
  <c r="T13" i="3"/>
  <c r="I13" i="3"/>
  <c r="H13" i="3"/>
  <c r="X13" i="3"/>
  <c r="S13" i="3"/>
  <c r="R13" i="3"/>
  <c r="Q13" i="3"/>
  <c r="L13" i="3"/>
  <c r="N13" i="3"/>
  <c r="W13" i="3"/>
  <c r="P13" i="3"/>
  <c r="O13" i="3"/>
  <c r="K13" i="3"/>
  <c r="U13" i="3"/>
  <c r="M13" i="3"/>
  <c r="G13" i="3"/>
  <c r="P17" i="3"/>
  <c r="W17" i="3"/>
  <c r="N17" i="3"/>
  <c r="I17" i="3"/>
  <c r="K17" i="3"/>
  <c r="R17" i="3"/>
  <c r="S17" i="3"/>
  <c r="O17" i="3"/>
  <c r="G17" i="3"/>
  <c r="V17" i="3"/>
  <c r="U17" i="3"/>
  <c r="T17" i="3"/>
  <c r="H17" i="3"/>
  <c r="Q17" i="3"/>
  <c r="J17" i="3"/>
  <c r="X17" i="3"/>
  <c r="U21" i="3"/>
  <c r="R21" i="3"/>
  <c r="Q21" i="3"/>
  <c r="N21" i="3"/>
  <c r="V21" i="3"/>
  <c r="H21" i="3"/>
  <c r="J21" i="3"/>
  <c r="I21" i="3"/>
  <c r="G21" i="3"/>
  <c r="X21" i="3"/>
  <c r="W21" i="3"/>
  <c r="P21" i="3"/>
  <c r="O21" i="3"/>
  <c r="T21" i="3"/>
  <c r="S21" i="3"/>
  <c r="L21" i="3"/>
  <c r="M21" i="3"/>
  <c r="K21" i="3"/>
  <c r="R25" i="3"/>
  <c r="N25" i="3"/>
  <c r="X25" i="3"/>
  <c r="O25" i="3"/>
  <c r="G25" i="3"/>
  <c r="S25" i="3"/>
  <c r="V25" i="3"/>
  <c r="I25" i="3"/>
  <c r="L25" i="3"/>
  <c r="J25" i="3"/>
  <c r="U25" i="3"/>
  <c r="Q25" i="3"/>
  <c r="P25" i="3"/>
  <c r="H25" i="3"/>
  <c r="K25" i="3"/>
  <c r="W25" i="3"/>
  <c r="M25" i="3"/>
  <c r="T25" i="3"/>
  <c r="U29" i="3"/>
  <c r="R29" i="3"/>
  <c r="G29" i="3"/>
  <c r="Q29" i="3"/>
  <c r="N29" i="3"/>
  <c r="X29" i="3"/>
  <c r="J29" i="3"/>
  <c r="W29" i="3"/>
  <c r="I29" i="3"/>
  <c r="V29" i="3"/>
  <c r="H29" i="3"/>
  <c r="O29" i="3"/>
  <c r="P29" i="3"/>
  <c r="L29" i="3"/>
  <c r="K29" i="3"/>
  <c r="S29" i="3"/>
  <c r="T29" i="3"/>
  <c r="M29" i="3"/>
  <c r="M33" i="3"/>
  <c r="O33" i="3"/>
  <c r="J33" i="3"/>
  <c r="W33" i="3"/>
  <c r="H33" i="3"/>
  <c r="R33" i="3"/>
  <c r="K33" i="3"/>
  <c r="L33" i="3"/>
  <c r="G33" i="3"/>
  <c r="S33" i="3"/>
  <c r="U33" i="3"/>
  <c r="X33" i="3"/>
  <c r="N33" i="3"/>
  <c r="V33" i="3"/>
  <c r="Q33" i="3"/>
  <c r="I33" i="3"/>
  <c r="P33" i="3"/>
  <c r="T37" i="3"/>
  <c r="O37" i="3"/>
  <c r="N37" i="3"/>
  <c r="K37" i="3"/>
  <c r="X37" i="3"/>
  <c r="H37" i="3"/>
  <c r="V37" i="3"/>
  <c r="G37" i="3"/>
  <c r="S37" i="3"/>
  <c r="R37" i="3"/>
  <c r="P37" i="3"/>
  <c r="W37" i="3"/>
  <c r="J37" i="3"/>
  <c r="M37" i="3"/>
  <c r="Q37" i="3"/>
  <c r="I37" i="3"/>
  <c r="L37" i="3"/>
  <c r="U37" i="3"/>
  <c r="U41" i="3"/>
  <c r="X41" i="3"/>
  <c r="L41" i="3"/>
  <c r="W41" i="3"/>
  <c r="J41" i="3"/>
  <c r="V41" i="3"/>
  <c r="H41" i="3"/>
  <c r="T41" i="3"/>
  <c r="G41" i="3"/>
  <c r="R41" i="3"/>
  <c r="P41" i="3"/>
  <c r="O41" i="3"/>
  <c r="N41" i="3"/>
  <c r="Q41" i="3"/>
  <c r="S41" i="3"/>
  <c r="M41" i="3"/>
  <c r="K41" i="3"/>
  <c r="U45" i="3"/>
  <c r="N45" i="3"/>
  <c r="X45" i="3"/>
  <c r="L45" i="3"/>
  <c r="W45" i="3"/>
  <c r="J45" i="3"/>
  <c r="V45" i="3"/>
  <c r="H45" i="3"/>
  <c r="T45" i="3"/>
  <c r="G45" i="3"/>
  <c r="R45" i="3"/>
  <c r="P45" i="3"/>
  <c r="O45" i="3"/>
  <c r="I45" i="3"/>
  <c r="S45" i="3"/>
  <c r="Q45" i="3"/>
  <c r="K45" i="3"/>
  <c r="M45" i="3"/>
  <c r="U49" i="3"/>
  <c r="V49" i="3"/>
  <c r="H49" i="3"/>
  <c r="T49" i="3"/>
  <c r="G49" i="3"/>
  <c r="R49" i="3"/>
  <c r="P49" i="3"/>
  <c r="O49" i="3"/>
  <c r="N49" i="3"/>
  <c r="X49" i="3"/>
  <c r="L49" i="3"/>
  <c r="W49" i="3"/>
  <c r="J49" i="3"/>
  <c r="I49" i="3"/>
  <c r="Q49" i="3"/>
  <c r="S49" i="3"/>
  <c r="M49" i="3"/>
  <c r="K49" i="3"/>
  <c r="U53" i="3"/>
  <c r="O53" i="3"/>
  <c r="N53" i="3"/>
  <c r="X53" i="3"/>
  <c r="L53" i="3"/>
  <c r="W53" i="3"/>
  <c r="J53" i="3"/>
  <c r="V53" i="3"/>
  <c r="H53" i="3"/>
  <c r="T53" i="3"/>
  <c r="G53" i="3"/>
  <c r="R53" i="3"/>
  <c r="P53" i="3"/>
  <c r="S53" i="3"/>
  <c r="I53" i="3"/>
  <c r="Q53" i="3"/>
  <c r="K53" i="3"/>
  <c r="M53" i="3"/>
  <c r="U57" i="3"/>
  <c r="V57" i="3"/>
  <c r="H57" i="3"/>
  <c r="P57" i="3"/>
  <c r="L57" i="3"/>
  <c r="J57" i="3"/>
  <c r="X57" i="3"/>
  <c r="G57" i="3"/>
  <c r="W57" i="3"/>
  <c r="T57" i="3"/>
  <c r="R57" i="3"/>
  <c r="O57" i="3"/>
  <c r="N57" i="3"/>
  <c r="Q57" i="3"/>
  <c r="S57" i="3"/>
  <c r="I57" i="3"/>
  <c r="M57" i="3"/>
  <c r="K57" i="3"/>
  <c r="U61" i="3"/>
  <c r="P61" i="3"/>
  <c r="X61" i="3"/>
  <c r="L61" i="3"/>
  <c r="H61" i="3"/>
  <c r="W61" i="3"/>
  <c r="G61" i="3"/>
  <c r="V61" i="3"/>
  <c r="F61" i="3"/>
  <c r="T61" i="3"/>
  <c r="R61" i="3"/>
  <c r="O61" i="3"/>
  <c r="N61" i="3"/>
  <c r="J61" i="3"/>
  <c r="S61" i="3"/>
  <c r="I61" i="3"/>
  <c r="K61" i="3"/>
  <c r="Q61" i="3"/>
  <c r="U65" i="3"/>
  <c r="O65" i="3"/>
  <c r="W65" i="3"/>
  <c r="J65" i="3"/>
  <c r="L65" i="3"/>
  <c r="H65" i="3"/>
  <c r="X65" i="3"/>
  <c r="G65" i="3"/>
  <c r="V65" i="3"/>
  <c r="T65" i="3"/>
  <c r="R65" i="3"/>
  <c r="P65" i="3"/>
  <c r="N65" i="3"/>
  <c r="Q65" i="3"/>
  <c r="S65" i="3"/>
  <c r="M65" i="3"/>
  <c r="I65" i="3"/>
  <c r="U69" i="3"/>
  <c r="N69" i="3"/>
  <c r="V69" i="3"/>
  <c r="H69" i="3"/>
  <c r="L69" i="3"/>
  <c r="J69" i="3"/>
  <c r="X69" i="3"/>
  <c r="G69" i="3"/>
  <c r="W69" i="3"/>
  <c r="T69" i="3"/>
  <c r="R69" i="3"/>
  <c r="P69" i="3"/>
  <c r="O69" i="3"/>
  <c r="S69" i="3"/>
  <c r="I69" i="3"/>
  <c r="K69" i="3"/>
  <c r="M69" i="3"/>
  <c r="Q69" i="3"/>
  <c r="S73" i="3"/>
  <c r="V73" i="3"/>
  <c r="L73" i="3"/>
  <c r="R73" i="3"/>
  <c r="H73" i="3"/>
  <c r="Q73" i="3"/>
  <c r="P73" i="3"/>
  <c r="N73" i="3"/>
  <c r="M73" i="3"/>
  <c r="J73" i="3"/>
  <c r="X73" i="3"/>
  <c r="I73" i="3"/>
  <c r="U73" i="3"/>
  <c r="T73" i="3"/>
  <c r="O73" i="3"/>
  <c r="W73" i="3"/>
  <c r="K73" i="3"/>
  <c r="G73" i="3"/>
  <c r="S77" i="3"/>
  <c r="Q77" i="3"/>
  <c r="X77" i="3"/>
  <c r="M77" i="3"/>
  <c r="L77" i="3"/>
  <c r="J77" i="3"/>
  <c r="V77" i="3"/>
  <c r="I77" i="3"/>
  <c r="U77" i="3"/>
  <c r="H77" i="3"/>
  <c r="T77" i="3"/>
  <c r="R77" i="3"/>
  <c r="P77" i="3"/>
  <c r="N77" i="3"/>
  <c r="G77" i="3"/>
  <c r="K77" i="3"/>
  <c r="W77" i="3"/>
  <c r="O77" i="3"/>
  <c r="S81" i="3"/>
  <c r="V81" i="3"/>
  <c r="L81" i="3"/>
  <c r="R81" i="3"/>
  <c r="H81" i="3"/>
  <c r="Q81" i="3"/>
  <c r="P81" i="3"/>
  <c r="N81" i="3"/>
  <c r="M81" i="3"/>
  <c r="J81" i="3"/>
  <c r="X81" i="3"/>
  <c r="I81" i="3"/>
  <c r="U81" i="3"/>
  <c r="T81" i="3"/>
  <c r="O81" i="3"/>
  <c r="G81" i="3"/>
  <c r="W81" i="3"/>
  <c r="S85" i="3"/>
  <c r="V85" i="3"/>
  <c r="Q85" i="3"/>
  <c r="P85" i="3"/>
  <c r="X85" i="3"/>
  <c r="M85" i="3"/>
  <c r="L85" i="3"/>
  <c r="J85" i="3"/>
  <c r="I85" i="3"/>
  <c r="H85" i="3"/>
  <c r="U85" i="3"/>
  <c r="T85" i="3"/>
  <c r="R85" i="3"/>
  <c r="N85" i="3"/>
  <c r="G85" i="3"/>
  <c r="O85" i="3"/>
  <c r="K85" i="3"/>
  <c r="S89" i="3"/>
  <c r="P89" i="3"/>
  <c r="V89" i="3"/>
  <c r="L89" i="3"/>
  <c r="T89" i="3"/>
  <c r="I89" i="3"/>
  <c r="R89" i="3"/>
  <c r="H89" i="3"/>
  <c r="Q89" i="3"/>
  <c r="N89" i="3"/>
  <c r="J89" i="3"/>
  <c r="X89" i="3"/>
  <c r="U89" i="3"/>
  <c r="M89" i="3"/>
  <c r="O89" i="3"/>
  <c r="W89" i="3"/>
  <c r="K89" i="3"/>
  <c r="S93" i="3"/>
  <c r="U93" i="3"/>
  <c r="J93" i="3"/>
  <c r="Q93" i="3"/>
  <c r="N93" i="3"/>
  <c r="X93" i="3"/>
  <c r="M93" i="3"/>
  <c r="T93" i="3"/>
  <c r="I93" i="3"/>
  <c r="H93" i="3"/>
  <c r="V93" i="3"/>
  <c r="R93" i="3"/>
  <c r="P93" i="3"/>
  <c r="L93" i="3"/>
  <c r="G93" i="3"/>
  <c r="W93" i="3"/>
  <c r="O93" i="3"/>
  <c r="K93" i="3"/>
  <c r="S97" i="3"/>
  <c r="P97" i="3"/>
  <c r="V97" i="3"/>
  <c r="L97" i="3"/>
  <c r="T97" i="3"/>
  <c r="I97" i="3"/>
  <c r="R97" i="3"/>
  <c r="H97" i="3"/>
  <c r="X97" i="3"/>
  <c r="Q97" i="3"/>
  <c r="N97" i="3"/>
  <c r="J97" i="3"/>
  <c r="U97" i="3"/>
  <c r="M97" i="3"/>
  <c r="O97" i="3"/>
  <c r="G97" i="3"/>
  <c r="W97" i="3"/>
  <c r="K97" i="3"/>
  <c r="V101" i="3"/>
  <c r="Q101" i="3"/>
  <c r="R101" i="3"/>
  <c r="W101" i="3"/>
  <c r="J101" i="3"/>
  <c r="O101" i="3"/>
  <c r="M101" i="3"/>
  <c r="T101" i="3"/>
  <c r="G101" i="3"/>
  <c r="L101" i="3"/>
  <c r="I101" i="3"/>
  <c r="S101" i="3"/>
  <c r="N101" i="3"/>
  <c r="X101" i="3"/>
  <c r="K101" i="3"/>
  <c r="U101" i="3"/>
  <c r="H101" i="3"/>
  <c r="P101" i="3"/>
  <c r="U105" i="3"/>
  <c r="K105" i="3"/>
  <c r="I105" i="3"/>
  <c r="V105" i="3"/>
  <c r="S105" i="3"/>
  <c r="L105" i="3"/>
  <c r="O105" i="3"/>
  <c r="N105" i="3"/>
  <c r="X105" i="3"/>
  <c r="Q105" i="3"/>
  <c r="R105" i="3"/>
  <c r="P105" i="3"/>
  <c r="W105" i="3"/>
  <c r="H105" i="3"/>
  <c r="G105" i="3"/>
  <c r="M105" i="3"/>
  <c r="T105" i="3"/>
  <c r="J105" i="3"/>
  <c r="V109" i="3"/>
  <c r="R109" i="3"/>
  <c r="Q109" i="3"/>
  <c r="I109" i="3"/>
  <c r="W109" i="3"/>
  <c r="S109" i="3"/>
  <c r="K109" i="3"/>
  <c r="L109" i="3"/>
  <c r="O109" i="3"/>
  <c r="M109" i="3"/>
  <c r="N109" i="3"/>
  <c r="J109" i="3"/>
  <c r="X109" i="3"/>
  <c r="T109" i="3"/>
  <c r="U109" i="3"/>
  <c r="G109" i="3"/>
  <c r="P109" i="3"/>
  <c r="S6" i="3"/>
  <c r="T6" i="3"/>
  <c r="M6" i="3"/>
  <c r="V6" i="3"/>
  <c r="U6" i="3"/>
  <c r="O6" i="3"/>
  <c r="N6" i="3"/>
  <c r="G6" i="3"/>
  <c r="W6" i="3"/>
  <c r="L6" i="3"/>
  <c r="P6" i="3"/>
  <c r="J6" i="3"/>
  <c r="Q6" i="3"/>
  <c r="H6" i="3"/>
  <c r="K6" i="3"/>
  <c r="X6" i="3"/>
  <c r="R6" i="3"/>
  <c r="I6" i="3"/>
  <c r="L10" i="3"/>
  <c r="K10" i="3"/>
  <c r="U10" i="3"/>
  <c r="R10" i="3"/>
  <c r="M10" i="3"/>
  <c r="J10" i="3"/>
  <c r="V10" i="3"/>
  <c r="T10" i="3"/>
  <c r="S10" i="3"/>
  <c r="G10" i="3"/>
  <c r="P10" i="3"/>
  <c r="H10" i="3"/>
  <c r="Q10" i="3"/>
  <c r="I10" i="3"/>
  <c r="X10" i="3"/>
  <c r="W10" i="3"/>
  <c r="N10" i="3"/>
  <c r="S14" i="3"/>
  <c r="U14" i="3"/>
  <c r="G14" i="3"/>
  <c r="O14" i="3"/>
  <c r="X14" i="3"/>
  <c r="H14" i="3"/>
  <c r="W14" i="3"/>
  <c r="V14" i="3"/>
  <c r="T14" i="3"/>
  <c r="P14" i="3"/>
  <c r="L14" i="3"/>
  <c r="N14" i="3"/>
  <c r="M14" i="3"/>
  <c r="Q14" i="3"/>
  <c r="R14" i="3"/>
  <c r="I14" i="3"/>
  <c r="J14" i="3"/>
  <c r="K14" i="3"/>
  <c r="S18" i="3"/>
  <c r="W18" i="3"/>
  <c r="T18" i="3"/>
  <c r="N18" i="3"/>
  <c r="L18" i="3"/>
  <c r="H18" i="3"/>
  <c r="X18" i="3"/>
  <c r="G18" i="3"/>
  <c r="V18" i="3"/>
  <c r="U18" i="3"/>
  <c r="P18" i="3"/>
  <c r="O18" i="3"/>
  <c r="M18" i="3"/>
  <c r="R18" i="3"/>
  <c r="K18" i="3"/>
  <c r="I18" i="3"/>
  <c r="Q18" i="3"/>
  <c r="J18" i="3"/>
  <c r="T22" i="3"/>
  <c r="V22" i="3"/>
  <c r="L22" i="3"/>
  <c r="Q22" i="3"/>
  <c r="M22" i="3"/>
  <c r="S22" i="3"/>
  <c r="K22" i="3"/>
  <c r="W22" i="3"/>
  <c r="R22" i="3"/>
  <c r="X22" i="3"/>
  <c r="H22" i="3"/>
  <c r="G22" i="3"/>
  <c r="O22" i="3"/>
  <c r="N22" i="3"/>
  <c r="I22" i="3"/>
  <c r="P22" i="3"/>
  <c r="U22" i="3"/>
  <c r="J22" i="3"/>
  <c r="U26" i="3"/>
  <c r="R26" i="3"/>
  <c r="G26" i="3"/>
  <c r="Q26" i="3"/>
  <c r="N26" i="3"/>
  <c r="X26" i="3"/>
  <c r="J26" i="3"/>
  <c r="W26" i="3"/>
  <c r="V26" i="3"/>
  <c r="H26" i="3"/>
  <c r="P26" i="3"/>
  <c r="O26" i="3"/>
  <c r="I26" i="3"/>
  <c r="S26" i="3"/>
  <c r="M26" i="3"/>
  <c r="T26" i="3"/>
  <c r="L26" i="3"/>
  <c r="P30" i="3"/>
  <c r="L30" i="3"/>
  <c r="K30" i="3"/>
  <c r="X30" i="3"/>
  <c r="I30" i="3"/>
  <c r="H30" i="3"/>
  <c r="M30" i="3"/>
  <c r="V30" i="3"/>
  <c r="N30" i="3"/>
  <c r="T30" i="3"/>
  <c r="W30" i="3"/>
  <c r="O30" i="3"/>
  <c r="G30" i="3"/>
  <c r="R30" i="3"/>
  <c r="J30" i="3"/>
  <c r="Q30" i="3"/>
  <c r="S30" i="3"/>
  <c r="N34" i="3"/>
  <c r="K34" i="3"/>
  <c r="J34" i="3"/>
  <c r="X34" i="3"/>
  <c r="V34" i="3"/>
  <c r="T34" i="3"/>
  <c r="O34" i="3"/>
  <c r="R34" i="3"/>
  <c r="U34" i="3"/>
  <c r="P34" i="3"/>
  <c r="H34" i="3"/>
  <c r="M34" i="3"/>
  <c r="S34" i="3"/>
  <c r="W34" i="3"/>
  <c r="G34" i="3"/>
  <c r="Q34" i="3"/>
  <c r="I34" i="3"/>
  <c r="L34" i="3"/>
  <c r="X38" i="3"/>
  <c r="H38" i="3"/>
  <c r="G38" i="3"/>
  <c r="V38" i="3"/>
  <c r="T38" i="3"/>
  <c r="S38" i="3"/>
  <c r="R38" i="3"/>
  <c r="P38" i="3"/>
  <c r="J38" i="3"/>
  <c r="L38" i="3"/>
  <c r="W38" i="3"/>
  <c r="O38" i="3"/>
  <c r="N38" i="3"/>
  <c r="M38" i="3"/>
  <c r="K38" i="3"/>
  <c r="Q38" i="3"/>
  <c r="I38" i="3"/>
  <c r="U38" i="3"/>
  <c r="I42" i="3"/>
  <c r="V42" i="3"/>
  <c r="N42" i="3"/>
  <c r="U42" i="3"/>
  <c r="S42" i="3"/>
  <c r="M42" i="3"/>
  <c r="J42" i="3"/>
  <c r="T42" i="3"/>
  <c r="R42" i="3"/>
  <c r="H42" i="3"/>
  <c r="P42" i="3"/>
  <c r="W42" i="3"/>
  <c r="O42" i="3"/>
  <c r="G42" i="3"/>
  <c r="X42" i="3"/>
  <c r="L42" i="3"/>
  <c r="L46" i="3"/>
  <c r="J46" i="3"/>
  <c r="X46" i="3"/>
  <c r="V46" i="3"/>
  <c r="K46" i="3"/>
  <c r="U46" i="3"/>
  <c r="H46" i="3"/>
  <c r="I46" i="3"/>
  <c r="S46" i="3"/>
  <c r="W46" i="3"/>
  <c r="G46" i="3"/>
  <c r="P46" i="3"/>
  <c r="M46" i="3"/>
  <c r="N46" i="3"/>
  <c r="R46" i="3"/>
  <c r="T46" i="3"/>
  <c r="Q46" i="3"/>
  <c r="O46" i="3"/>
  <c r="P50" i="3"/>
  <c r="L50" i="3"/>
  <c r="K50" i="3"/>
  <c r="X50" i="3"/>
  <c r="J50" i="3"/>
  <c r="V50" i="3"/>
  <c r="H50" i="3"/>
  <c r="T50" i="3"/>
  <c r="S50" i="3"/>
  <c r="R50" i="3"/>
  <c r="G50" i="3"/>
  <c r="Q50" i="3"/>
  <c r="I50" i="3"/>
  <c r="O50" i="3"/>
  <c r="U50" i="3"/>
  <c r="M50" i="3"/>
  <c r="N50" i="3"/>
  <c r="W50" i="3"/>
  <c r="X54" i="3"/>
  <c r="H54" i="3"/>
  <c r="V54" i="3"/>
  <c r="T54" i="3"/>
  <c r="S54" i="3"/>
  <c r="R54" i="3"/>
  <c r="P54" i="3"/>
  <c r="L54" i="3"/>
  <c r="J54" i="3"/>
  <c r="W54" i="3"/>
  <c r="K54" i="3"/>
  <c r="M54" i="3"/>
  <c r="N54" i="3"/>
  <c r="I54" i="3"/>
  <c r="O54" i="3"/>
  <c r="G54" i="3"/>
  <c r="U54" i="3"/>
  <c r="Q54" i="3"/>
  <c r="Q58" i="3"/>
  <c r="L58" i="3"/>
  <c r="R58" i="3"/>
  <c r="G58" i="3"/>
  <c r="H58" i="3"/>
  <c r="N58" i="3"/>
  <c r="U58" i="3"/>
  <c r="V58" i="3"/>
  <c r="T58" i="3"/>
  <c r="S58" i="3"/>
  <c r="I58" i="3"/>
  <c r="W58" i="3"/>
  <c r="O58" i="3"/>
  <c r="P58" i="3"/>
  <c r="M58" i="3"/>
  <c r="K58" i="3"/>
  <c r="J58" i="3"/>
  <c r="X58" i="3"/>
  <c r="P62" i="3"/>
  <c r="K62" i="3"/>
  <c r="H62" i="3"/>
  <c r="X62" i="3"/>
  <c r="R62" i="3"/>
  <c r="J62" i="3"/>
  <c r="I62" i="3"/>
  <c r="M62" i="3"/>
  <c r="N62" i="3"/>
  <c r="Q62" i="3"/>
  <c r="U62" i="3"/>
  <c r="T62" i="3"/>
  <c r="L62" i="3"/>
  <c r="W62" i="3"/>
  <c r="S62" i="3"/>
  <c r="O62" i="3"/>
  <c r="G62" i="3"/>
  <c r="V62" i="3"/>
  <c r="P66" i="3"/>
  <c r="J66" i="3"/>
  <c r="K66" i="3"/>
  <c r="H66" i="3"/>
  <c r="X66" i="3"/>
  <c r="R66" i="3"/>
  <c r="W66" i="3"/>
  <c r="T66" i="3"/>
  <c r="O66" i="3"/>
  <c r="G66" i="3"/>
  <c r="V66" i="3"/>
  <c r="N66" i="3"/>
  <c r="U66" i="3"/>
  <c r="M66" i="3"/>
  <c r="Q66" i="3"/>
  <c r="L66" i="3"/>
  <c r="I66" i="3"/>
  <c r="S66" i="3"/>
  <c r="S70" i="3"/>
  <c r="J70" i="3"/>
  <c r="R70" i="3"/>
  <c r="K70" i="3"/>
  <c r="P70" i="3"/>
  <c r="U70" i="3"/>
  <c r="Q70" i="3"/>
  <c r="V70" i="3"/>
  <c r="N70" i="3"/>
  <c r="I70" i="3"/>
  <c r="M70" i="3"/>
  <c r="X70" i="3"/>
  <c r="T70" i="3"/>
  <c r="H70" i="3"/>
  <c r="L70" i="3"/>
  <c r="W70" i="3"/>
  <c r="O70" i="3"/>
  <c r="G70" i="3"/>
  <c r="W74" i="3"/>
  <c r="X74" i="3"/>
  <c r="M74" i="3"/>
  <c r="T74" i="3"/>
  <c r="I74" i="3"/>
  <c r="N74" i="3"/>
  <c r="L74" i="3"/>
  <c r="J74" i="3"/>
  <c r="V74" i="3"/>
  <c r="H74" i="3"/>
  <c r="U74" i="3"/>
  <c r="R74" i="3"/>
  <c r="Q74" i="3"/>
  <c r="P74" i="3"/>
  <c r="G74" i="3"/>
  <c r="S74" i="3"/>
  <c r="K74" i="3"/>
  <c r="O74" i="3"/>
  <c r="W78" i="3"/>
  <c r="R78" i="3"/>
  <c r="H78" i="3"/>
  <c r="N78" i="3"/>
  <c r="U78" i="3"/>
  <c r="T78" i="3"/>
  <c r="Q78" i="3"/>
  <c r="P78" i="3"/>
  <c r="M78" i="3"/>
  <c r="L78" i="3"/>
  <c r="X78" i="3"/>
  <c r="J78" i="3"/>
  <c r="V78" i="3"/>
  <c r="I78" i="3"/>
  <c r="K78" i="3"/>
  <c r="O78" i="3"/>
  <c r="G78" i="3"/>
  <c r="S78" i="3"/>
  <c r="W82" i="3"/>
  <c r="X82" i="3"/>
  <c r="M82" i="3"/>
  <c r="T82" i="3"/>
  <c r="I82" i="3"/>
  <c r="N82" i="3"/>
  <c r="L82" i="3"/>
  <c r="J82" i="3"/>
  <c r="V82" i="3"/>
  <c r="H82" i="3"/>
  <c r="U82" i="3"/>
  <c r="R82" i="3"/>
  <c r="Q82" i="3"/>
  <c r="P82" i="3"/>
  <c r="G82" i="3"/>
  <c r="K82" i="3"/>
  <c r="S82" i="3"/>
  <c r="O82" i="3"/>
  <c r="W86" i="3"/>
  <c r="P86" i="3"/>
  <c r="N86" i="3"/>
  <c r="M86" i="3"/>
  <c r="U86" i="3"/>
  <c r="H86" i="3"/>
  <c r="T86" i="3"/>
  <c r="Q86" i="3"/>
  <c r="R86" i="3"/>
  <c r="L86" i="3"/>
  <c r="J86" i="3"/>
  <c r="I86" i="3"/>
  <c r="X86" i="3"/>
  <c r="V86" i="3"/>
  <c r="K86" i="3"/>
  <c r="S86" i="3"/>
  <c r="G86" i="3"/>
  <c r="O86" i="3"/>
  <c r="W90" i="3"/>
  <c r="Q90" i="3"/>
  <c r="X90" i="3"/>
  <c r="M90" i="3"/>
  <c r="U90" i="3"/>
  <c r="J90" i="3"/>
  <c r="T90" i="3"/>
  <c r="I90" i="3"/>
  <c r="L90" i="3"/>
  <c r="V90" i="3"/>
  <c r="R90" i="3"/>
  <c r="N90" i="3"/>
  <c r="P90" i="3"/>
  <c r="H90" i="3"/>
  <c r="S90" i="3"/>
  <c r="K90" i="3"/>
  <c r="G90" i="3"/>
  <c r="O90" i="3"/>
  <c r="W94" i="3"/>
  <c r="V94" i="3"/>
  <c r="L94" i="3"/>
  <c r="R94" i="3"/>
  <c r="H94" i="3"/>
  <c r="P94" i="3"/>
  <c r="N94" i="3"/>
  <c r="U94" i="3"/>
  <c r="J94" i="3"/>
  <c r="I94" i="3"/>
  <c r="X94" i="3"/>
  <c r="T94" i="3"/>
  <c r="Q94" i="3"/>
  <c r="M94" i="3"/>
  <c r="K94" i="3"/>
  <c r="O94" i="3"/>
  <c r="S94" i="3"/>
  <c r="G94" i="3"/>
  <c r="W98" i="3"/>
  <c r="Q98" i="3"/>
  <c r="X98" i="3"/>
  <c r="M98" i="3"/>
  <c r="U98" i="3"/>
  <c r="J98" i="3"/>
  <c r="T98" i="3"/>
  <c r="I98" i="3"/>
  <c r="L98" i="3"/>
  <c r="V98" i="3"/>
  <c r="R98" i="3"/>
  <c r="N98" i="3"/>
  <c r="P98" i="3"/>
  <c r="H98" i="3"/>
  <c r="G98" i="3"/>
  <c r="K98" i="3"/>
  <c r="S98" i="3"/>
  <c r="O98" i="3"/>
  <c r="T102" i="3"/>
  <c r="U102" i="3"/>
  <c r="I102" i="3"/>
  <c r="P102" i="3"/>
  <c r="O102" i="3"/>
  <c r="X102" i="3"/>
  <c r="N102" i="3"/>
  <c r="W102" i="3"/>
  <c r="M102" i="3"/>
  <c r="R102" i="3"/>
  <c r="J102" i="3"/>
  <c r="H102" i="3"/>
  <c r="G102" i="3"/>
  <c r="V102" i="3"/>
  <c r="Q102" i="3"/>
  <c r="S102" i="3"/>
  <c r="K102" i="3"/>
  <c r="L102" i="3"/>
  <c r="T106" i="3"/>
  <c r="X106" i="3"/>
  <c r="N106" i="3"/>
  <c r="U106" i="3"/>
  <c r="I106" i="3"/>
  <c r="R106" i="3"/>
  <c r="H106" i="3"/>
  <c r="Q106" i="3"/>
  <c r="G106" i="3"/>
  <c r="P106" i="3"/>
  <c r="V106" i="3"/>
  <c r="M106" i="3"/>
  <c r="J106" i="3"/>
  <c r="W106" i="3"/>
  <c r="O106" i="3"/>
  <c r="L106" i="3"/>
  <c r="K106" i="3"/>
  <c r="S106" i="3"/>
  <c r="T110" i="3"/>
  <c r="P110" i="3"/>
  <c r="W110" i="3"/>
  <c r="M110" i="3"/>
  <c r="V110" i="3"/>
  <c r="J110" i="3"/>
  <c r="U110" i="3"/>
  <c r="I110" i="3"/>
  <c r="R110" i="3"/>
  <c r="H110" i="3"/>
  <c r="G110" i="3"/>
  <c r="X110" i="3"/>
  <c r="Q110" i="3"/>
  <c r="O110" i="3"/>
  <c r="N110" i="3"/>
  <c r="K110" i="3"/>
  <c r="S110" i="3"/>
  <c r="L110" i="3"/>
  <c r="W7" i="3"/>
  <c r="X7" i="3"/>
  <c r="I7" i="3"/>
  <c r="H7" i="3"/>
  <c r="Q7" i="3"/>
  <c r="P7" i="3"/>
  <c r="R7" i="3"/>
  <c r="K7" i="3"/>
  <c r="V7" i="3"/>
  <c r="G7" i="3"/>
  <c r="S7" i="3"/>
  <c r="O7" i="3"/>
  <c r="U7" i="3"/>
  <c r="J7" i="3"/>
  <c r="L7" i="3"/>
  <c r="T7" i="3"/>
  <c r="N7" i="3"/>
  <c r="M7" i="3"/>
  <c r="T11" i="3"/>
  <c r="U11" i="3"/>
  <c r="G11" i="3"/>
  <c r="O11" i="3"/>
  <c r="N11" i="3"/>
  <c r="M11" i="3"/>
  <c r="I11" i="3"/>
  <c r="X11" i="3"/>
  <c r="H11" i="3"/>
  <c r="W11" i="3"/>
  <c r="V11" i="3"/>
  <c r="Q11" i="3"/>
  <c r="P11" i="3"/>
  <c r="J11" i="3"/>
  <c r="K11" i="3"/>
  <c r="L11" i="3"/>
  <c r="S11" i="3"/>
  <c r="R11" i="3"/>
  <c r="L15" i="3"/>
  <c r="S15" i="3"/>
  <c r="I15" i="3"/>
  <c r="H15" i="3"/>
  <c r="T15" i="3"/>
  <c r="Q15" i="3"/>
  <c r="R15" i="3"/>
  <c r="G15" i="3"/>
  <c r="X15" i="3"/>
  <c r="U15" i="3"/>
  <c r="M15" i="3"/>
  <c r="V15" i="3"/>
  <c r="N15" i="3"/>
  <c r="J15" i="3"/>
  <c r="K15" i="3"/>
  <c r="P15" i="3"/>
  <c r="W15" i="3"/>
  <c r="P19" i="3"/>
  <c r="S19" i="3"/>
  <c r="X19" i="3"/>
  <c r="U19" i="3"/>
  <c r="T19" i="3"/>
  <c r="L19" i="3"/>
  <c r="G19" i="3"/>
  <c r="V19" i="3"/>
  <c r="H19" i="3"/>
  <c r="K19" i="3"/>
  <c r="Q19" i="3"/>
  <c r="M19" i="3"/>
  <c r="R19" i="3"/>
  <c r="J19" i="3"/>
  <c r="W19" i="3"/>
  <c r="I19" i="3"/>
  <c r="O19" i="3"/>
  <c r="N19" i="3"/>
  <c r="S23" i="3"/>
  <c r="N23" i="3"/>
  <c r="M23" i="3"/>
  <c r="O23" i="3"/>
  <c r="X23" i="3"/>
  <c r="R23" i="3"/>
  <c r="P23" i="3"/>
  <c r="W23" i="3"/>
  <c r="G23" i="3"/>
  <c r="T23" i="3"/>
  <c r="L23" i="3"/>
  <c r="J23" i="3"/>
  <c r="Q23" i="3"/>
  <c r="K23" i="3"/>
  <c r="I23" i="3"/>
  <c r="U23" i="3"/>
  <c r="H23" i="3"/>
  <c r="V23" i="3"/>
  <c r="M27" i="3"/>
  <c r="R27" i="3"/>
  <c r="S27" i="3"/>
  <c r="K27" i="3"/>
  <c r="O27" i="3"/>
  <c r="X27" i="3"/>
  <c r="N27" i="3"/>
  <c r="P27" i="3"/>
  <c r="W27" i="3"/>
  <c r="Q27" i="3"/>
  <c r="I27" i="3"/>
  <c r="U27" i="3"/>
  <c r="H27" i="3"/>
  <c r="G27" i="3"/>
  <c r="T27" i="3"/>
  <c r="L27" i="3"/>
  <c r="J27" i="3"/>
  <c r="S31" i="3"/>
  <c r="U31" i="3"/>
  <c r="L31" i="3"/>
  <c r="T31" i="3"/>
  <c r="J31" i="3"/>
  <c r="R31" i="3"/>
  <c r="P31" i="3"/>
  <c r="G31" i="3"/>
  <c r="X31" i="3"/>
  <c r="O31" i="3"/>
  <c r="W31" i="3"/>
  <c r="N31" i="3"/>
  <c r="V31" i="3"/>
  <c r="M31" i="3"/>
  <c r="Q31" i="3"/>
  <c r="I31" i="3"/>
  <c r="H31" i="3"/>
  <c r="K31" i="3"/>
  <c r="W35" i="3"/>
  <c r="V35" i="3"/>
  <c r="O35" i="3"/>
  <c r="L35" i="3"/>
  <c r="K35" i="3"/>
  <c r="Q35" i="3"/>
  <c r="P35" i="3"/>
  <c r="S35" i="3"/>
  <c r="U35" i="3"/>
  <c r="H35" i="3"/>
  <c r="I35" i="3"/>
  <c r="T35" i="3"/>
  <c r="J35" i="3"/>
  <c r="R35" i="3"/>
  <c r="X35" i="3"/>
  <c r="N35" i="3"/>
  <c r="M35" i="3"/>
  <c r="U39" i="3"/>
  <c r="T39" i="3"/>
  <c r="G39" i="3"/>
  <c r="R39" i="3"/>
  <c r="P39" i="3"/>
  <c r="O39" i="3"/>
  <c r="N39" i="3"/>
  <c r="X39" i="3"/>
  <c r="L39" i="3"/>
  <c r="W39" i="3"/>
  <c r="J39" i="3"/>
  <c r="V39" i="3"/>
  <c r="H39" i="3"/>
  <c r="Q39" i="3"/>
  <c r="M39" i="3"/>
  <c r="I39" i="3"/>
  <c r="K39" i="3"/>
  <c r="S39" i="3"/>
  <c r="U43" i="3"/>
  <c r="P43" i="3"/>
  <c r="O43" i="3"/>
  <c r="N43" i="3"/>
  <c r="X43" i="3"/>
  <c r="L43" i="3"/>
  <c r="W43" i="3"/>
  <c r="J43" i="3"/>
  <c r="V43" i="3"/>
  <c r="H43" i="3"/>
  <c r="T43" i="3"/>
  <c r="G43" i="3"/>
  <c r="R43" i="3"/>
  <c r="I43" i="3"/>
  <c r="K43" i="3"/>
  <c r="Q43" i="3"/>
  <c r="S43" i="3"/>
  <c r="M43" i="3"/>
  <c r="U47" i="3"/>
  <c r="X47" i="3"/>
  <c r="L47" i="3"/>
  <c r="W47" i="3"/>
  <c r="J47" i="3"/>
  <c r="V47" i="3"/>
  <c r="H47" i="3"/>
  <c r="T47" i="3"/>
  <c r="G47" i="3"/>
  <c r="R47" i="3"/>
  <c r="P47" i="3"/>
  <c r="O47" i="3"/>
  <c r="N47" i="3"/>
  <c r="I47" i="3"/>
  <c r="M47" i="3"/>
  <c r="Q47" i="3"/>
  <c r="K47" i="3"/>
  <c r="S47" i="3"/>
  <c r="U51" i="3"/>
  <c r="V51" i="3"/>
  <c r="H51" i="3"/>
  <c r="T51" i="3"/>
  <c r="G51" i="3"/>
  <c r="R51" i="3"/>
  <c r="P51" i="3"/>
  <c r="O51" i="3"/>
  <c r="N51" i="3"/>
  <c r="X51" i="3"/>
  <c r="L51" i="3"/>
  <c r="W51" i="3"/>
  <c r="J51" i="3"/>
  <c r="K51" i="3"/>
  <c r="I51" i="3"/>
  <c r="S51" i="3"/>
  <c r="M51" i="3"/>
  <c r="U55" i="3"/>
  <c r="R55" i="3"/>
  <c r="P55" i="3"/>
  <c r="O55" i="3"/>
  <c r="N55" i="3"/>
  <c r="X55" i="3"/>
  <c r="L55" i="3"/>
  <c r="W55" i="3"/>
  <c r="J55" i="3"/>
  <c r="V55" i="3"/>
  <c r="H55" i="3"/>
  <c r="T55" i="3"/>
  <c r="G55" i="3"/>
  <c r="I55" i="3"/>
  <c r="M55" i="3"/>
  <c r="Q55" i="3"/>
  <c r="K55" i="3"/>
  <c r="S55" i="3"/>
  <c r="U59" i="3"/>
  <c r="N59" i="3"/>
  <c r="V59" i="3"/>
  <c r="H59" i="3"/>
  <c r="L59" i="3"/>
  <c r="J59" i="3"/>
  <c r="X59" i="3"/>
  <c r="G59" i="3"/>
  <c r="W59" i="3"/>
  <c r="T59" i="3"/>
  <c r="R59" i="3"/>
  <c r="P59" i="3"/>
  <c r="O59" i="3"/>
  <c r="K59" i="3"/>
  <c r="I59" i="3"/>
  <c r="Q59" i="3"/>
  <c r="S59" i="3"/>
  <c r="M59" i="3"/>
  <c r="U63" i="3"/>
  <c r="N63" i="3"/>
  <c r="V63" i="3"/>
  <c r="H63" i="3"/>
  <c r="P63" i="3"/>
  <c r="O63" i="3"/>
  <c r="L63" i="3"/>
  <c r="J63" i="3"/>
  <c r="X63" i="3"/>
  <c r="G63" i="3"/>
  <c r="W63" i="3"/>
  <c r="T63" i="3"/>
  <c r="R63" i="3"/>
  <c r="I63" i="3"/>
  <c r="M63" i="3"/>
  <c r="Q63" i="3"/>
  <c r="K63" i="3"/>
  <c r="S63" i="3"/>
  <c r="U67" i="3"/>
  <c r="X67" i="3"/>
  <c r="L67" i="3"/>
  <c r="T67" i="3"/>
  <c r="G67" i="3"/>
  <c r="P67" i="3"/>
  <c r="O67" i="3"/>
  <c r="N67" i="3"/>
  <c r="J67" i="3"/>
  <c r="H67" i="3"/>
  <c r="W67" i="3"/>
  <c r="V67" i="3"/>
  <c r="R67" i="3"/>
  <c r="K67" i="3"/>
  <c r="M67" i="3"/>
  <c r="I67" i="3"/>
  <c r="Q67" i="3"/>
  <c r="S67" i="3"/>
  <c r="T71" i="3"/>
  <c r="P71" i="3"/>
  <c r="H71" i="3"/>
  <c r="G71" i="3"/>
  <c r="X71" i="3"/>
  <c r="U71" i="3"/>
  <c r="R71" i="3"/>
  <c r="Q71" i="3"/>
  <c r="M71" i="3"/>
  <c r="J71" i="3"/>
  <c r="I71" i="3"/>
  <c r="N71" i="3"/>
  <c r="O71" i="3"/>
  <c r="L71" i="3"/>
  <c r="V71" i="3"/>
  <c r="S71" i="3"/>
  <c r="K71" i="3"/>
  <c r="W71" i="3"/>
  <c r="S75" i="3"/>
  <c r="N75" i="3"/>
  <c r="U75" i="3"/>
  <c r="J75" i="3"/>
  <c r="V75" i="3"/>
  <c r="H75" i="3"/>
  <c r="T75" i="3"/>
  <c r="R75" i="3"/>
  <c r="Q75" i="3"/>
  <c r="P75" i="3"/>
  <c r="M75" i="3"/>
  <c r="L75" i="3"/>
  <c r="X75" i="3"/>
  <c r="I75" i="3"/>
  <c r="G75" i="3"/>
  <c r="O75" i="3"/>
  <c r="W75" i="3"/>
  <c r="K75" i="3"/>
  <c r="S79" i="3"/>
  <c r="T79" i="3"/>
  <c r="I79" i="3"/>
  <c r="P79" i="3"/>
  <c r="N79" i="3"/>
  <c r="M79" i="3"/>
  <c r="L79" i="3"/>
  <c r="X79" i="3"/>
  <c r="J79" i="3"/>
  <c r="V79" i="3"/>
  <c r="H79" i="3"/>
  <c r="U79" i="3"/>
  <c r="R79" i="3"/>
  <c r="Q79" i="3"/>
  <c r="K79" i="3"/>
  <c r="W79" i="3"/>
  <c r="G79" i="3"/>
  <c r="O79" i="3"/>
  <c r="S83" i="3"/>
  <c r="N83" i="3"/>
  <c r="U83" i="3"/>
  <c r="J83" i="3"/>
  <c r="V83" i="3"/>
  <c r="H83" i="3"/>
  <c r="T83" i="3"/>
  <c r="R83" i="3"/>
  <c r="Q83" i="3"/>
  <c r="P83" i="3"/>
  <c r="M83" i="3"/>
  <c r="L83" i="3"/>
  <c r="X83" i="3"/>
  <c r="I83" i="3"/>
  <c r="G83" i="3"/>
  <c r="O83" i="3"/>
  <c r="W83" i="3"/>
  <c r="K83" i="3"/>
  <c r="S87" i="3"/>
  <c r="X87" i="3"/>
  <c r="T87" i="3"/>
  <c r="Q87" i="3"/>
  <c r="P87" i="3"/>
  <c r="I87" i="3"/>
  <c r="N87" i="3"/>
  <c r="M87" i="3"/>
  <c r="J87" i="3"/>
  <c r="V87" i="3"/>
  <c r="U87" i="3"/>
  <c r="R87" i="3"/>
  <c r="L87" i="3"/>
  <c r="H87" i="3"/>
  <c r="W87" i="3"/>
  <c r="K87" i="3"/>
  <c r="O87" i="3"/>
  <c r="G87" i="3"/>
  <c r="S91" i="3"/>
  <c r="R91" i="3"/>
  <c r="H91" i="3"/>
  <c r="N91" i="3"/>
  <c r="V91" i="3"/>
  <c r="L91" i="3"/>
  <c r="U91" i="3"/>
  <c r="J91" i="3"/>
  <c r="M91" i="3"/>
  <c r="X91" i="3"/>
  <c r="T91" i="3"/>
  <c r="P91" i="3"/>
  <c r="Q91" i="3"/>
  <c r="I91" i="3"/>
  <c r="G91" i="3"/>
  <c r="O91" i="3"/>
  <c r="W91" i="3"/>
  <c r="K91" i="3"/>
  <c r="S95" i="3"/>
  <c r="X95" i="3"/>
  <c r="M95" i="3"/>
  <c r="T95" i="3"/>
  <c r="I95" i="3"/>
  <c r="Q95" i="3"/>
  <c r="P95" i="3"/>
  <c r="N95" i="3"/>
  <c r="L95" i="3"/>
  <c r="H95" i="3"/>
  <c r="V95" i="3"/>
  <c r="U95" i="3"/>
  <c r="R95" i="3"/>
  <c r="J95" i="3"/>
  <c r="W95" i="3"/>
  <c r="G95" i="3"/>
  <c r="O95" i="3"/>
  <c r="K95" i="3"/>
  <c r="R99" i="3"/>
  <c r="U99" i="3"/>
  <c r="I99" i="3"/>
  <c r="Q99" i="3"/>
  <c r="M99" i="3"/>
  <c r="K99" i="3"/>
  <c r="N99" i="3"/>
  <c r="S99" i="3"/>
  <c r="T99" i="3"/>
  <c r="J99" i="3"/>
  <c r="G99" i="3"/>
  <c r="V99" i="3"/>
  <c r="P99" i="3"/>
  <c r="H99" i="3"/>
  <c r="X99" i="3"/>
  <c r="W99" i="3"/>
  <c r="O99" i="3"/>
  <c r="V103" i="3"/>
  <c r="Q103" i="3"/>
  <c r="I103" i="3"/>
  <c r="U103" i="3"/>
  <c r="T103" i="3"/>
  <c r="S103" i="3"/>
  <c r="J103" i="3"/>
  <c r="K103" i="3"/>
  <c r="O103" i="3"/>
  <c r="X103" i="3"/>
  <c r="P103" i="3"/>
  <c r="L103" i="3"/>
  <c r="W103" i="3"/>
  <c r="R103" i="3"/>
  <c r="H103" i="3"/>
  <c r="G103" i="3"/>
  <c r="M103" i="3"/>
  <c r="N103" i="3"/>
  <c r="N107" i="3"/>
  <c r="M107" i="3"/>
  <c r="P107" i="3"/>
  <c r="K107" i="3"/>
  <c r="G107" i="3"/>
  <c r="I107" i="3"/>
  <c r="V107" i="3"/>
  <c r="R107" i="3"/>
  <c r="X107" i="3"/>
  <c r="U107" i="3"/>
  <c r="Q107" i="3"/>
  <c r="H107" i="3"/>
  <c r="W107" i="3"/>
  <c r="O107" i="3"/>
  <c r="L107" i="3"/>
  <c r="T107" i="3"/>
  <c r="J107" i="3"/>
  <c r="S107" i="3"/>
  <c r="E2" i="5"/>
  <c r="F67" i="3" l="1"/>
  <c r="G35" i="3"/>
  <c r="F27" i="3"/>
  <c r="F23" i="3"/>
  <c r="F11" i="3"/>
  <c r="F54" i="3"/>
  <c r="Q42" i="3"/>
  <c r="F34" i="3"/>
  <c r="U30" i="3"/>
  <c r="G89" i="3"/>
  <c r="K81" i="3"/>
  <c r="K65" i="3"/>
  <c r="F33" i="3"/>
  <c r="F17" i="3"/>
  <c r="F13" i="3"/>
  <c r="S5" i="3"/>
  <c r="L5" i="3"/>
  <c r="F44" i="3"/>
  <c r="J36" i="3"/>
  <c r="F8" i="3"/>
  <c r="F95" i="3"/>
  <c r="F19" i="3"/>
  <c r="F110" i="3"/>
  <c r="F70" i="3"/>
  <c r="F62" i="3"/>
  <c r="F42" i="3"/>
  <c r="O10" i="3"/>
  <c r="F10" i="3"/>
  <c r="F6" i="3"/>
  <c r="F41" i="3"/>
  <c r="V13" i="3"/>
  <c r="O5" i="3"/>
  <c r="H5" i="3"/>
  <c r="F104" i="3"/>
  <c r="G56" i="3"/>
  <c r="F28" i="3"/>
  <c r="F79" i="3"/>
  <c r="F59" i="3"/>
  <c r="Q51" i="3"/>
  <c r="V27" i="3"/>
  <c r="F65" i="3"/>
  <c r="F57" i="3"/>
  <c r="I41" i="3"/>
  <c r="L17" i="3"/>
  <c r="K5" i="3"/>
  <c r="Q5" i="3"/>
  <c r="F92" i="3"/>
  <c r="G12" i="3"/>
  <c r="L99" i="3"/>
  <c r="F87" i="3"/>
  <c r="F83" i="3"/>
  <c r="F75" i="3"/>
  <c r="F71" i="3"/>
  <c r="F39" i="3"/>
  <c r="F35" i="3"/>
  <c r="O15" i="3"/>
  <c r="F86" i="3"/>
  <c r="F82" i="3"/>
  <c r="F74" i="3"/>
  <c r="F26" i="3"/>
  <c r="F22" i="3"/>
  <c r="F97" i="3"/>
  <c r="F93" i="3"/>
  <c r="F89" i="3"/>
  <c r="F53" i="3"/>
  <c r="F29" i="3"/>
  <c r="L9" i="3"/>
  <c r="R5" i="3"/>
  <c r="F100" i="3"/>
  <c r="F80" i="3"/>
  <c r="F72" i="3"/>
  <c r="F68" i="3"/>
  <c r="F20" i="3"/>
  <c r="F103" i="3"/>
  <c r="F99" i="3"/>
  <c r="F63" i="3"/>
  <c r="F31" i="3"/>
  <c r="F58" i="3"/>
  <c r="F30" i="3"/>
  <c r="F18" i="3"/>
  <c r="F14" i="3"/>
  <c r="F85" i="3"/>
  <c r="M61" i="3"/>
  <c r="F45" i="3"/>
  <c r="F21" i="3"/>
  <c r="U5" i="3"/>
  <c r="G5" i="3"/>
  <c r="P5" i="3"/>
  <c r="F40" i="3"/>
  <c r="F36" i="3"/>
  <c r="F55" i="3"/>
  <c r="F51" i="3"/>
  <c r="F47" i="3"/>
  <c r="F106" i="3"/>
  <c r="F98" i="3"/>
  <c r="F90" i="3"/>
  <c r="F78" i="3"/>
  <c r="F46" i="3"/>
  <c r="K26" i="3"/>
  <c r="F101" i="3"/>
  <c r="W85" i="3"/>
  <c r="F81" i="3"/>
  <c r="F77" i="3"/>
  <c r="F73" i="3"/>
  <c r="F49" i="3"/>
  <c r="M17" i="3"/>
  <c r="F9" i="3"/>
  <c r="M5" i="3"/>
  <c r="J5" i="3"/>
  <c r="I5" i="3"/>
  <c r="F84" i="3"/>
  <c r="F76" i="3"/>
  <c r="F60" i="3"/>
  <c r="F52" i="3"/>
  <c r="F48" i="3"/>
  <c r="F32" i="3"/>
  <c r="F24" i="3"/>
  <c r="F16" i="3"/>
  <c r="F91" i="3"/>
  <c r="F43" i="3"/>
  <c r="F15" i="3"/>
  <c r="F66" i="3"/>
  <c r="F109" i="3"/>
  <c r="F105" i="3"/>
  <c r="F69" i="3"/>
  <c r="F37" i="3"/>
  <c r="N5" i="3"/>
  <c r="V5" i="3"/>
  <c r="X5" i="3"/>
  <c r="F64" i="3"/>
  <c r="P40" i="3"/>
  <c r="F12" i="3"/>
  <c r="F107" i="3"/>
  <c r="F7" i="3"/>
  <c r="F102" i="3"/>
  <c r="F94" i="3"/>
  <c r="F50" i="3"/>
  <c r="K42" i="3"/>
  <c r="F38" i="3"/>
  <c r="H109" i="3"/>
  <c r="T33" i="3"/>
  <c r="F25" i="3"/>
  <c r="T5" i="3"/>
  <c r="F5" i="3"/>
  <c r="W5" i="3"/>
  <c r="F108" i="3"/>
  <c r="F96" i="3"/>
  <c r="F88" i="3"/>
  <c r="F56" i="3"/>
  <c r="M5" i="26" l="1"/>
  <c r="M4" i="26" s="1"/>
  <c r="O5" i="26"/>
  <c r="O4" i="26" s="1"/>
  <c r="Q5" i="26"/>
  <c r="J17" i="4" s="1"/>
  <c r="K5" i="26"/>
  <c r="K4" i="26" s="1"/>
  <c r="J5" i="26"/>
  <c r="J4" i="26" s="1"/>
  <c r="L5" i="26"/>
  <c r="U5" i="26"/>
  <c r="U4" i="26" s="1"/>
  <c r="H5" i="26"/>
  <c r="E5" i="26"/>
  <c r="E4" i="26" s="1"/>
  <c r="F5" i="26"/>
  <c r="R5" i="26"/>
  <c r="T5" i="26"/>
  <c r="P5" i="26"/>
  <c r="H10" i="4"/>
  <c r="J10" i="4"/>
  <c r="K10" i="4"/>
  <c r="D5" i="26"/>
  <c r="H4" i="4" s="1"/>
  <c r="V5" i="26"/>
  <c r="S5" i="26"/>
  <c r="S4" i="26" s="1"/>
  <c r="J15" i="4"/>
  <c r="G5" i="26"/>
  <c r="N5" i="26"/>
  <c r="I5" i="26"/>
  <c r="I13" i="4"/>
  <c r="I11" i="4" l="1"/>
  <c r="H21" i="4"/>
  <c r="K11" i="4"/>
  <c r="J13" i="4"/>
  <c r="K21" i="4"/>
  <c r="J21" i="4"/>
  <c r="I21" i="4"/>
  <c r="I19" i="4"/>
  <c r="J5" i="4"/>
  <c r="K19" i="4"/>
  <c r="I5" i="4"/>
  <c r="H19" i="4"/>
  <c r="J19" i="4"/>
  <c r="I15" i="4"/>
  <c r="H5" i="4"/>
  <c r="K13" i="4"/>
  <c r="J11" i="4"/>
  <c r="K15" i="4"/>
  <c r="H11" i="4"/>
  <c r="H15" i="4"/>
  <c r="Q4" i="26"/>
  <c r="I17" i="4"/>
  <c r="H17" i="4"/>
  <c r="H13" i="4"/>
  <c r="K5" i="4"/>
  <c r="J4" i="4"/>
  <c r="I10" i="4"/>
  <c r="H12" i="4"/>
  <c r="L4" i="26"/>
  <c r="K12" i="4"/>
  <c r="J12" i="4"/>
  <c r="I12" i="4"/>
  <c r="K16" i="4"/>
  <c r="J16" i="4"/>
  <c r="I16" i="4"/>
  <c r="P4" i="26"/>
  <c r="H16" i="4"/>
  <c r="T4" i="26"/>
  <c r="H20" i="4"/>
  <c r="K20" i="4"/>
  <c r="I20" i="4"/>
  <c r="J20" i="4"/>
  <c r="V4" i="26"/>
  <c r="K18" i="4"/>
  <c r="I18" i="4"/>
  <c r="H18" i="4"/>
  <c r="R4" i="26"/>
  <c r="J18" i="4"/>
  <c r="I4" i="4"/>
  <c r="D4" i="26"/>
  <c r="K4" i="4" s="1"/>
  <c r="J6" i="4"/>
  <c r="K6" i="4"/>
  <c r="F4" i="26"/>
  <c r="I6" i="4"/>
  <c r="H6" i="4"/>
  <c r="H4" i="26"/>
  <c r="I8" i="4"/>
  <c r="K8" i="4"/>
  <c r="J8" i="4"/>
  <c r="H8" i="4"/>
  <c r="N4" i="26"/>
  <c r="J14" i="4"/>
  <c r="H14" i="4"/>
  <c r="K14" i="4"/>
  <c r="I14" i="4"/>
  <c r="K7" i="4"/>
  <c r="J7" i="4"/>
  <c r="H7" i="4"/>
  <c r="G4" i="26"/>
  <c r="I7" i="4"/>
  <c r="I9" i="4"/>
  <c r="J9" i="4"/>
  <c r="K9" i="4"/>
  <c r="I4" i="26"/>
  <c r="H9" i="4"/>
  <c r="K17" i="4"/>
  <c r="Y5" i="3"/>
  <c r="Y60" i="3"/>
  <c r="Z60" i="3"/>
  <c r="Y89" i="3"/>
  <c r="Z89" i="3"/>
  <c r="Y101" i="3"/>
  <c r="Z101" i="3"/>
  <c r="Y105" i="3"/>
  <c r="Z105" i="3"/>
  <c r="Y38" i="3"/>
  <c r="Z38" i="3"/>
  <c r="Y70" i="3"/>
  <c r="Z70" i="3"/>
  <c r="Y78" i="3"/>
  <c r="Z78" i="3"/>
  <c r="Y106" i="3"/>
  <c r="Z106" i="3"/>
  <c r="Y110" i="3"/>
  <c r="Z110" i="3"/>
  <c r="Y19" i="3"/>
  <c r="Z19" i="3"/>
  <c r="Y55" i="3"/>
  <c r="Z55" i="3"/>
  <c r="Y59" i="3"/>
  <c r="Z59" i="3"/>
  <c r="Y75" i="3"/>
  <c r="Z75" i="3"/>
  <c r="Y79" i="3"/>
  <c r="Z79" i="3"/>
  <c r="Y99" i="3"/>
  <c r="Z99" i="3"/>
  <c r="Y8" i="3"/>
  <c r="Z8" i="3"/>
  <c r="Y20" i="3"/>
  <c r="Z20" i="3"/>
  <c r="Y48" i="3"/>
  <c r="Z48" i="3"/>
  <c r="Y72" i="3"/>
  <c r="Z72" i="3"/>
  <c r="Y88" i="3"/>
  <c r="Z88" i="3"/>
  <c r="Y29" i="3"/>
  <c r="Z29" i="3"/>
  <c r="Y10" i="3"/>
  <c r="Z10" i="3"/>
  <c r="Y50" i="3"/>
  <c r="Z50" i="3"/>
  <c r="Y74" i="3"/>
  <c r="Z74" i="3"/>
  <c r="Y11" i="3"/>
  <c r="Z11" i="3"/>
  <c r="Y43" i="3"/>
  <c r="Z43" i="3"/>
  <c r="Y22" i="3"/>
  <c r="Z22" i="3"/>
  <c r="Y16" i="3"/>
  <c r="Z16" i="3"/>
  <c r="Y32" i="3"/>
  <c r="Z32" i="3"/>
  <c r="Y52" i="3"/>
  <c r="Z52" i="3"/>
  <c r="Y64" i="3"/>
  <c r="Z64" i="3"/>
  <c r="Y104" i="3"/>
  <c r="Z104" i="3"/>
  <c r="Y21" i="3"/>
  <c r="Z21" i="3"/>
  <c r="Y81" i="3"/>
  <c r="Z81" i="3"/>
  <c r="Y6" i="3"/>
  <c r="Z6" i="3"/>
  <c r="Y90" i="3"/>
  <c r="Z90" i="3"/>
  <c r="Y12" i="3"/>
  <c r="Z12" i="3"/>
  <c r="Y28" i="3"/>
  <c r="Z28" i="3"/>
  <c r="Y108" i="3"/>
  <c r="Z108" i="3"/>
  <c r="Y9" i="3"/>
  <c r="Z9" i="3"/>
  <c r="Y17" i="3"/>
  <c r="Z17" i="3"/>
  <c r="Y41" i="3"/>
  <c r="Z41" i="3"/>
  <c r="Y77" i="3"/>
  <c r="Z77" i="3"/>
  <c r="Y93" i="3"/>
  <c r="Z93" i="3"/>
  <c r="Y14" i="3"/>
  <c r="Z14" i="3"/>
  <c r="Y102" i="3"/>
  <c r="Z102" i="3"/>
  <c r="Y47" i="3"/>
  <c r="Z47" i="3"/>
  <c r="Y51" i="3"/>
  <c r="Z51" i="3"/>
  <c r="Y71" i="3"/>
  <c r="Z71" i="3"/>
  <c r="Y68" i="3"/>
  <c r="Z68" i="3"/>
  <c r="Y84" i="3"/>
  <c r="Z84" i="3"/>
  <c r="Y92" i="3"/>
  <c r="Z92" i="3"/>
  <c r="Y13" i="3"/>
  <c r="Z13" i="3"/>
  <c r="Y73" i="3"/>
  <c r="Z73" i="3"/>
  <c r="Y85" i="3"/>
  <c r="Z85" i="3"/>
  <c r="Y66" i="3"/>
  <c r="Z66" i="3"/>
  <c r="Y7" i="3"/>
  <c r="Z7" i="3"/>
  <c r="Y27" i="3"/>
  <c r="Z27" i="3"/>
  <c r="Y36" i="3"/>
  <c r="Z36" i="3"/>
  <c r="Y40" i="3"/>
  <c r="Z40" i="3"/>
  <c r="Y44" i="3"/>
  <c r="Z44" i="3"/>
  <c r="Y100" i="3"/>
  <c r="Z100" i="3"/>
  <c r="Y37" i="3"/>
  <c r="Z37" i="3"/>
  <c r="Y53" i="3"/>
  <c r="Z53" i="3"/>
  <c r="Y61" i="3"/>
  <c r="Z61" i="3"/>
  <c r="Y34" i="3"/>
  <c r="Z34" i="3"/>
  <c r="Y46" i="3"/>
  <c r="Z46" i="3"/>
  <c r="Y62" i="3"/>
  <c r="Z62" i="3"/>
  <c r="Y86" i="3"/>
  <c r="Z86" i="3"/>
  <c r="Y98" i="3"/>
  <c r="Z98" i="3"/>
  <c r="Y35" i="3"/>
  <c r="Z35" i="3"/>
  <c r="Y39" i="3"/>
  <c r="Z39" i="3"/>
  <c r="Y87" i="3"/>
  <c r="Z87" i="3"/>
  <c r="Y95" i="3"/>
  <c r="Z95" i="3"/>
  <c r="Y107" i="3"/>
  <c r="Z107" i="3"/>
  <c r="Y15" i="3"/>
  <c r="Z15" i="3"/>
  <c r="Y24" i="3"/>
  <c r="Z24" i="3"/>
  <c r="Y76" i="3"/>
  <c r="Z76" i="3"/>
  <c r="Y25" i="3"/>
  <c r="Z25" i="3"/>
  <c r="Y33" i="3"/>
  <c r="Z33" i="3"/>
  <c r="Y97" i="3"/>
  <c r="Z97" i="3"/>
  <c r="Y109" i="3"/>
  <c r="Z109" i="3"/>
  <c r="Y26" i="3"/>
  <c r="Z26" i="3"/>
  <c r="Y42" i="3"/>
  <c r="Z42" i="3"/>
  <c r="Y58" i="3"/>
  <c r="Z58" i="3"/>
  <c r="Y23" i="3"/>
  <c r="Z23" i="3"/>
  <c r="Y31" i="3"/>
  <c r="Z31" i="3"/>
  <c r="Y63" i="3"/>
  <c r="Z63" i="3"/>
  <c r="Y67" i="3"/>
  <c r="Z67" i="3"/>
  <c r="Y83" i="3"/>
  <c r="Z83" i="3"/>
  <c r="Y91" i="3"/>
  <c r="Z91" i="3"/>
  <c r="Y94" i="3"/>
  <c r="Z94" i="3"/>
  <c r="Y56" i="3"/>
  <c r="Z56" i="3"/>
  <c r="Y80" i="3"/>
  <c r="Z80" i="3"/>
  <c r="Y96" i="3"/>
  <c r="Z96" i="3"/>
  <c r="Y45" i="3"/>
  <c r="Z45" i="3"/>
  <c r="Y49" i="3"/>
  <c r="Z49" i="3"/>
  <c r="Y57" i="3"/>
  <c r="Z57" i="3"/>
  <c r="Y65" i="3"/>
  <c r="Z65" i="3"/>
  <c r="Y69" i="3"/>
  <c r="Z69" i="3"/>
  <c r="Y30" i="3"/>
  <c r="Z30" i="3"/>
  <c r="Y54" i="3"/>
  <c r="Z54" i="3"/>
  <c r="Y82" i="3"/>
  <c r="Z82" i="3"/>
  <c r="Y18" i="3"/>
  <c r="Z18" i="3"/>
  <c r="Z103" i="3"/>
  <c r="Y103" i="3"/>
  <c r="I22" i="4"/>
  <c r="J22" i="4"/>
  <c r="H22" i="4"/>
  <c r="K22" i="4"/>
  <c r="Y7" i="26"/>
  <c r="AJ21" i="26" l="1"/>
  <c r="O4" i="4" s="1"/>
  <c r="AI21" i="26"/>
  <c r="AK21" i="26"/>
  <c r="P4" i="4" s="1"/>
  <c r="Z5" i="3"/>
  <c r="AE12" i="26"/>
  <c r="AD12" i="26"/>
  <c r="AC12" i="26"/>
  <c r="AE11" i="26"/>
  <c r="AD11" i="26"/>
  <c r="AC11" i="26"/>
  <c r="W5" i="26"/>
  <c r="AL21" i="26" l="1"/>
  <c r="Q4" i="4" s="1"/>
  <c r="N4" i="4"/>
  <c r="AD13" i="26"/>
  <c r="AF12" i="26"/>
  <c r="W4" i="26"/>
  <c r="K23" i="4"/>
  <c r="K25" i="4" s="1"/>
  <c r="H23" i="4"/>
  <c r="I23" i="4"/>
  <c r="J23" i="4"/>
  <c r="AE13" i="26"/>
  <c r="AC13" i="26"/>
  <c r="AF11" i="26"/>
  <c r="AF13" i="26" l="1"/>
  <c r="AC21" i="26"/>
  <c r="AD21" i="26"/>
  <c r="AD28" i="26"/>
  <c r="C5" i="4" s="1"/>
  <c r="AC28" i="26"/>
  <c r="A5" i="4" s="1"/>
  <c r="AD22" i="26"/>
  <c r="D10" i="4" s="1"/>
  <c r="AC22" i="26"/>
  <c r="C10" i="4" s="1"/>
  <c r="AC27" i="26" l="1"/>
  <c r="C9" i="4"/>
  <c r="AD27" i="26"/>
  <c r="D9" i="4"/>
</calcChain>
</file>

<file path=xl/sharedStrings.xml><?xml version="1.0" encoding="utf-8"?>
<sst xmlns="http://schemas.openxmlformats.org/spreadsheetml/2006/main" count="3043" uniqueCount="330">
  <si>
    <t>Échantillon évalué</t>
  </si>
  <si>
    <t xml:space="preserve">Date : </t>
  </si>
  <si>
    <t xml:space="preserve">Contexte : </t>
  </si>
  <si>
    <t>Thématiques</t>
  </si>
  <si>
    <t>A</t>
  </si>
  <si>
    <t>AA</t>
  </si>
  <si>
    <t>Chaque tableau de données complexe a-t-il un résumé ?</t>
  </si>
  <si>
    <t>Pour chaque tableau de données complexe ayant un résumé, celui-ci est-il pertinent ?</t>
  </si>
  <si>
    <t>Pour chaque tableau de données ayant un titre, celui-ci est-il pertinent ?</t>
  </si>
  <si>
    <t>Thématique</t>
  </si>
  <si>
    <t>Statut</t>
  </si>
  <si>
    <t>Dérogation</t>
  </si>
  <si>
    <t>Modifications à apporter</t>
  </si>
  <si>
    <t>NT</t>
  </si>
  <si>
    <t>C</t>
  </si>
  <si>
    <t>NC</t>
  </si>
  <si>
    <t>NA</t>
  </si>
  <si>
    <t>Résultats</t>
  </si>
  <si>
    <t>Total App</t>
  </si>
  <si>
    <t>Total</t>
  </si>
  <si>
    <t>Conformité pour chaque niveau</t>
  </si>
  <si>
    <t>Niveau A</t>
  </si>
  <si>
    <t>Niveau légal AA</t>
  </si>
  <si>
    <t>Synthèse</t>
  </si>
  <si>
    <t>Global</t>
  </si>
  <si>
    <t>% C</t>
  </si>
  <si>
    <t>Résultats : moyennes</t>
  </si>
  <si>
    <t>Moyenne</t>
  </si>
  <si>
    <t xml:space="preserve">Niveau évalué : </t>
  </si>
  <si>
    <t>Suivi des correctifs</t>
  </si>
  <si>
    <t>Commentaire</t>
  </si>
  <si>
    <t>Critère RGAA</t>
  </si>
  <si>
    <t>Couleurs</t>
  </si>
  <si>
    <t>Multimédia</t>
  </si>
  <si>
    <t>Structuration</t>
  </si>
  <si>
    <t>Présentation</t>
  </si>
  <si>
    <t>Formulaires</t>
  </si>
  <si>
    <t>Navigation</t>
  </si>
  <si>
    <t>Consultation</t>
  </si>
  <si>
    <t>Calculs RGAA</t>
  </si>
  <si>
    <t>niveau RGAA</t>
  </si>
  <si>
    <t>Conformité par page</t>
  </si>
  <si>
    <t>Ordre</t>
  </si>
  <si>
    <t>Ne pas supprimer les numéros de page.</t>
  </si>
  <si>
    <t>Eléments obligatoires</t>
  </si>
  <si>
    <t>Applications mobiles – GRILLE D'ÉVALUATION</t>
  </si>
  <si>
    <t>N° écran</t>
  </si>
  <si>
    <t>Titre de l'écran</t>
  </si>
  <si>
    <t>Chemin d'accès</t>
  </si>
  <si>
    <t xml:space="preserve">Application :  </t>
  </si>
  <si>
    <t>Critère</t>
  </si>
  <si>
    <t>Niveau</t>
  </si>
  <si>
    <t>Recommandation</t>
  </si>
  <si>
    <t>Chaque élément graphique de décoration est-il ignoré par les technologies d’assistance ?</t>
  </si>
  <si>
    <t>Chaque élément graphique porteur d’information possède-t-il une alternative accessible aux technologies d’assistance ?</t>
  </si>
  <si>
    <t>Pour chaque élément graphique porteur d’information, l’alternative accessible aux technologies d’assistance est-elle pertinente (hors cas particuliers) ?</t>
  </si>
  <si>
    <t>Chaque élément graphique utilisé comme CAPTCHA possède-t-il une alternative ?</t>
  </si>
  <si>
    <t>Chaque élément graphique porteur d’information a-t-il, si nécessaire, une description détaillée ?</t>
  </si>
  <si>
    <t>Pour chaque élément graphique porteur d’information ayant une description détaillée, celle-ci est-elle pertinente ?</t>
  </si>
  <si>
    <t>Dans chaque écran, le contraste entre la couleur du texte et la couleur de son arrière-plan est-il suffisamment élevé (hors cas particuliers) ?</t>
  </si>
  <si>
    <t>Chaque média temporel pré-enregistré seulement audio a-t-il, si nécessaire, une transcription textuelle adjacente clairement identifiable (hors cas particuliers) ?</t>
  </si>
  <si>
    <t>Pour chaque média temporel pré-enregistré, le contenu textuel adjacent permet-il d’identifier clairement le média temporel (hors cas particuliers) ?</t>
  </si>
  <si>
    <t>Chaque média temporel a-t-il, si nécessaire, les fonctionnalités de contrôle de sa consultation ?</t>
  </si>
  <si>
    <t>Pour chaque tableau de données, les entêtes de lignes et de colonnes sont-ils correctement reliés aux cellules de données ?</t>
  </si>
  <si>
    <t>Chaque changement de contexte respecte-t-il une de ces conditions ?</t>
  </si>
  <si>
    <t>Dans chaque écran, les messages de statut sont-ils correctement restitués par les technologies d’assistance ?</t>
  </si>
  <si>
    <t>Dans chaque écran, chaque liste est-elle correctement structurée ?</t>
  </si>
  <si>
    <t>Dans chaque écran, pour chaque élément recevant le focus, la prise de focus est-elle visible ?</t>
  </si>
  <si>
    <t>Dans chaque écran, les contenus additionnels apparaissant à la prise de focus ou au survol d’un composant d’interface sont-ils contrôlables par l’utilisateur (hors cas particuliers) ?</t>
  </si>
  <si>
    <t>Chaque champ de formulaire a-t-il une étiquette visible ?</t>
  </si>
  <si>
    <t>Chaque étiquette associée à un champ de formulaire est-elle pertinente ?</t>
  </si>
  <si>
    <t>Dans chaque formulaire, le contrôle de saisie est-il accompagné, si nécessaire, de suggestions des types, formats de données ou valeurs attendus ?</t>
  </si>
  <si>
    <t>Dans chaque écran, l’ordre de tabulation au clavier est-il cohérent ?</t>
  </si>
  <si>
    <t>Dans chaque écran, la navigation ne doit pas contenir de piège au clavier. Cette règle est-elle respectée ?</t>
  </si>
  <si>
    <t>Dans chaque écran, chaque document bureautique en téléchargement possède-t-il, si nécessaire, une version accessible (hors cas particuliers) ?</t>
  </si>
  <si>
    <t>Dans chaque écran, chaque contenu cryptique (art ASCII, émoticon, syntaxe cryptique) a-t-il une alternative ?</t>
  </si>
  <si>
    <t>Dans chaque écran, pour chaque contenu cryptique (art ASCII, émoticône, syntaxe cryptique) ayant une alternative, cette alternative est-elle pertinente ?</t>
  </si>
  <si>
    <t>Dans chaque écran, les changements brusques de luminosité ou les effets de flash sont-ils correctement utilisés ?</t>
  </si>
  <si>
    <t>Dans chaque écran, le contenu proposé est-il consultable quelle que soit l’orientation de l’écran (portrait ou paysage) (hors cas particuliers) ?</t>
  </si>
  <si>
    <t>Dans chaque écran, les actions déclenchées au moyen d’un dispositif de pointage sur un point unique de l’écran peuvent-elles faire l’objet d’une annulation (hors cas particuliers) ?</t>
  </si>
  <si>
    <t>Dans chaque écran, les fonctionnalités qui impliquent un mouvement de l’appareil ou vers l’appareil peuvent-elles être satisfaites de manière alternative (hors cas particuliers) ?</t>
  </si>
  <si>
    <t>Pour chaque application qui intègre une fonctionnalité de répétition des touches, la répétition est-elle ajustable (hors cas particuliers) ?</t>
  </si>
  <si>
    <t>Eléments graphiques</t>
  </si>
  <si>
    <t>Tableau</t>
  </si>
  <si>
    <t>Composants intéractifs</t>
  </si>
  <si>
    <t>Outils d'édition</t>
  </si>
  <si>
    <t>Documentation et fonctionnalités d'accessibilité</t>
  </si>
  <si>
    <t>Communication en temps réel</t>
  </si>
  <si>
    <t>Ecran</t>
  </si>
  <si>
    <t>E01</t>
  </si>
  <si>
    <t>E02</t>
  </si>
  <si>
    <t>E03</t>
  </si>
  <si>
    <t>E04</t>
  </si>
  <si>
    <t>E05</t>
  </si>
  <si>
    <t>E06</t>
  </si>
  <si>
    <t>E07</t>
  </si>
  <si>
    <t>E08</t>
  </si>
  <si>
    <t>E09</t>
  </si>
  <si>
    <t>E10</t>
  </si>
  <si>
    <t>E11</t>
  </si>
  <si>
    <t>E12</t>
  </si>
  <si>
    <t>E13</t>
  </si>
  <si>
    <t>E14</t>
  </si>
  <si>
    <t>E15</t>
  </si>
  <si>
    <t>E16</t>
  </si>
  <si>
    <t>E17</t>
  </si>
  <si>
    <t>E18</t>
  </si>
  <si>
    <t>E19</t>
  </si>
  <si>
    <t>E20</t>
  </si>
  <si>
    <t>Chemin</t>
  </si>
  <si>
    <t>% conformité par écran</t>
  </si>
  <si>
    <t>total applicable par écran</t>
  </si>
  <si>
    <t>Conformité globale</t>
  </si>
  <si>
    <t>Tableau de bord audit applications mobiles</t>
  </si>
  <si>
    <t>Taux de conformité</t>
  </si>
  <si>
    <t>Résultats par écran</t>
  </si>
  <si>
    <t>1.1</t>
  </si>
  <si>
    <t>1.2</t>
  </si>
  <si>
    <t>1.3</t>
  </si>
  <si>
    <t>1.4</t>
  </si>
  <si>
    <t>Pour chaque élément graphique utilisé comme CAPTCHA ou comme élément graphique de test, l’alternative restituée par les technologies d’assistance permet-elle d’identifier la nature et la fonction de l’élément graphique ?</t>
  </si>
  <si>
    <t>1.5</t>
  </si>
  <si>
    <t>1.6</t>
  </si>
  <si>
    <t>1.7</t>
  </si>
  <si>
    <t>1.8</t>
  </si>
  <si>
    <t>Chaque élément graphique texte porteur d’information, en l’absence d’un mécanisme de remplacement, doit, si possible être remplacé par du texte stylé. Cette règle est-elle respectée (hors cas particuliers) ?</t>
  </si>
  <si>
    <t>1.9</t>
  </si>
  <si>
    <t>Chaque élément graphique légendé est-il correctement restitué par les technologies d’assistance ?</t>
  </si>
  <si>
    <t>2.1</t>
  </si>
  <si>
    <t>Dans chaque écran, l’information ne doit pas être donnée uniquement par la couleur. Cette règle est-elle respectée ?</t>
  </si>
  <si>
    <t>2.2</t>
  </si>
  <si>
    <t>2.3</t>
  </si>
  <si>
    <t>Dans chaque écran, les couleurs utilisées dans les composants d’interface et les éléments graphiques porteurs d’informations sont-elles suffisamment contrastées (hors cas particuliers) ?</t>
  </si>
  <si>
    <t>2.4</t>
  </si>
  <si>
    <t>Le rapport de contraste de chaque mécanisme de remplacement qui permet d’afficher l’écran avec un rapport de contraste conforme est-il suffisamment élevé ?</t>
  </si>
  <si>
    <t>3.1</t>
  </si>
  <si>
    <t>3.2</t>
  </si>
  <si>
    <t>Pour chaque média temporel pré-enregistré seulement audio ayant une transcription textuelle, celle-ci est-elle pertinente (hors cas particuliers) ?</t>
  </si>
  <si>
    <t>3.3</t>
  </si>
  <si>
    <t>Chaque média temporel pré-enregistré seulement vidéo a-t-il, si nécessaire, une alternative (hors cas particuliers) ?</t>
  </si>
  <si>
    <t>3.4</t>
  </si>
  <si>
    <t>Pour chaque média temporel pré-enregistré seulement vidéo ayant une alternative, celle-ci est-elle pertinente (hors cas particuliers) ?</t>
  </si>
  <si>
    <t>3.5</t>
  </si>
  <si>
    <t>Chaque média temporel synchronisé pré-enregistré a-t-il, si nécessaire, une alternative (hors cas particuliers) ?</t>
  </si>
  <si>
    <t>3.6</t>
  </si>
  <si>
    <t>Pour chaque média temporel synchronisé pré-enregistré ayant une alternative, celle-ci est-elle pertinente (hors cas particuliers) ?</t>
  </si>
  <si>
    <t>3.7</t>
  </si>
  <si>
    <t>3.8</t>
  </si>
  <si>
    <t>3.9</t>
  </si>
  <si>
    <t>Chaque média temporel pré-enregistré (seulement vidéo ou synchronisé) a-t-il, si nécessaire, une audiodescription synchronisée (hors cas particuliers) ?</t>
  </si>
  <si>
    <t>3.10</t>
  </si>
  <si>
    <t>Pour chaque média temporel pré-enregistré (seulement vidéo ou synchronisé) ayant une audiodescription synchronisée, celle-ci est-elle pertinente ?</t>
  </si>
  <si>
    <t>3.11</t>
  </si>
  <si>
    <t>3.12</t>
  </si>
  <si>
    <t>Chaque séquence sonore déclenchée automatiquement est-elle contrôlable par l’utilisateur ?</t>
  </si>
  <si>
    <t>3.13</t>
  </si>
  <si>
    <t>3.14</t>
  </si>
  <si>
    <t>3.15</t>
  </si>
  <si>
    <t>3.16</t>
  </si>
  <si>
    <t>3.17</t>
  </si>
  <si>
    <t>Pour chaque média temporel pré-enregistré, la présentation des sous-titres est-elle contrôlable par l’utilisateur (hors cas particuliers) ?</t>
  </si>
  <si>
    <t>3.18</t>
  </si>
  <si>
    <t>4.1</t>
  </si>
  <si>
    <t>4.2</t>
  </si>
  <si>
    <t>4.3</t>
  </si>
  <si>
    <t>4.4</t>
  </si>
  <si>
    <t>4.5</t>
  </si>
  <si>
    <t>5.1</t>
  </si>
  <si>
    <t>Chaque composant d’interface est-il, si nécessaire, compatible avec les technologies d’assistance (hors cas particuliers) ?</t>
  </si>
  <si>
    <t>5.2</t>
  </si>
  <si>
    <t>Chaque composant d’interface est-il contrôlable par le clavier et tout dispositif de pointage (hors cas particuliers) ?</t>
  </si>
  <si>
    <t>5.3</t>
  </si>
  <si>
    <t>5.4</t>
  </si>
  <si>
    <t>5.5</t>
  </si>
  <si>
    <t>Chaque état d’un contrôle à bascule présenté à l’utilisateur est-il perceptible ?</t>
  </si>
  <si>
    <t>6.1</t>
  </si>
  <si>
    <t>Dans chaque écran, les textes sont-ils restitués par les technologies d’assistance dans la langue principale de l’écran ?</t>
  </si>
  <si>
    <t>6.2</t>
  </si>
  <si>
    <t>Dans chaque écran, les éléments de l’interface ne doivent pas être utilisés uniquement à des fins de présentation. Cette règle est-elle respectée ?</t>
  </si>
  <si>
    <t>7.1</t>
  </si>
  <si>
    <t>Dans chaque écran, l’information est-elle structurée par l’utilisation appropriée de titres ?</t>
  </si>
  <si>
    <t>7.2</t>
  </si>
  <si>
    <t>8.1</t>
  </si>
  <si>
    <t>Dans chaque écran, le contenu visible porteur d’information est-il accessible aux technologies d’assistance ?</t>
  </si>
  <si>
    <t>8.2</t>
  </si>
  <si>
    <t>Dans chaque écran, l’utilisateur peut-il augmenter la taille des caractères de 200% au moins (hors cas particuliers) ?</t>
  </si>
  <si>
    <t>8.3</t>
  </si>
  <si>
    <t>Dans chaque écran, chaque composant en environnement de texte dont la nature n’est pas évidente a-t-il un rapport de contraste supérieur ou égal à 3:1 par rapport au texte environnant ?</t>
  </si>
  <si>
    <t>8.4</t>
  </si>
  <si>
    <t>Dans chaque écran, pour chaque composant en environnement de texte dont la nature n’est pas évidente, une indication autre que la couleur permet-elle de signaler la prise de focus et le survol à la souris ?</t>
  </si>
  <si>
    <t>8.5</t>
  </si>
  <si>
    <t>8.6</t>
  </si>
  <si>
    <t>Dans chaque écran, l’information ne doit pas être donnée uniquement par la forme, taille ou position. Cette règle est-elle respectée ?</t>
  </si>
  <si>
    <t>8.7</t>
  </si>
  <si>
    <t>9.1</t>
  </si>
  <si>
    <t>9.2</t>
  </si>
  <si>
    <t>Chaque champ de formulaire a-t-il une étiquette accessible aux technologies d’assistance ?</t>
  </si>
  <si>
    <t>9.3</t>
  </si>
  <si>
    <t>9.4</t>
  </si>
  <si>
    <t>Chaque étiquette de champ et son champ associé sont-ils accolés ?</t>
  </si>
  <si>
    <t>9.5</t>
  </si>
  <si>
    <t>Dans chaque formulaire, l’intitulé de chaque bouton est-il pertinent ?</t>
  </si>
  <si>
    <t>9.6</t>
  </si>
  <si>
    <t>Dans chaque formulaire, les champs de même nature sont-ils identifiés, si nécessaire ?</t>
  </si>
  <si>
    <t>9.7</t>
  </si>
  <si>
    <t>9.8</t>
  </si>
  <si>
    <t>9.9</t>
  </si>
  <si>
    <t>Dans chaque formulaire, les erreurs de saisie sont-elles accessibles ?</t>
  </si>
  <si>
    <t>9.10</t>
  </si>
  <si>
    <t>9.11</t>
  </si>
  <si>
    <t>9.12</t>
  </si>
  <si>
    <t>10.1</t>
  </si>
  <si>
    <t>10.2</t>
  </si>
  <si>
    <t>Dans chaque écran, l’ordre de restitution par les technologies d’assistance est-il cohérent ?</t>
  </si>
  <si>
    <t>10.3</t>
  </si>
  <si>
    <t>10.4</t>
  </si>
  <si>
    <t>Dans chaque écran, les raccourcis clavier n’utilisant qu’une seule touche (lettre minuscule ou majuscule, ponctuation, chiffre ou symbole) sont-ils contrôlables par l’utilisateur ?</t>
  </si>
  <si>
    <t>11.1</t>
  </si>
  <si>
    <t>Pour chaque écran, l’utilisateur a-t-il le contrôle de chaque limite de temps modifiant le contenu (hors cas particuliers) ?</t>
  </si>
  <si>
    <t>11.2</t>
  </si>
  <si>
    <t>Pour chaque écran, chaque procédé limitant le temps d’une session peut-il être arrêté ou supprimé (hors cas particuliers) ?</t>
  </si>
  <si>
    <t>11.3</t>
  </si>
  <si>
    <t>11.4</t>
  </si>
  <si>
    <t>11.5</t>
  </si>
  <si>
    <t>11.6</t>
  </si>
  <si>
    <t>11.7</t>
  </si>
  <si>
    <t>11.8</t>
  </si>
  <si>
    <t>Dans chaque écran, chaque contenu en mouvement ou clignotant est-il contrôlable par l’utilisateur ?</t>
  </si>
  <si>
    <t>11.9</t>
  </si>
  <si>
    <t>11.10</t>
  </si>
  <si>
    <t>Dans chaque écran, les fonctionnalités activables au moyen d’un geste complexe sont-elles activables au moyen d’un geste simple (hors cas particuliers) ?</t>
  </si>
  <si>
    <t>11.11</t>
  </si>
  <si>
    <t>Dans chaque écran, les fonctionnalités activables par la réalisation d’actions simultanées sont-elles activables au moyen d’une action unique. Cette règle est-elle respectée (hors cas particuliers) ?</t>
  </si>
  <si>
    <t>11.12</t>
  </si>
  <si>
    <t>11.13</t>
  </si>
  <si>
    <t>11.14</t>
  </si>
  <si>
    <t>Pour chaque fonctionnalité de conversion d’un document, les informations relatives à l’accessibilité disponibles dans le document source sont-elles conservées dans le document de destination (hors cas particuliers) ?</t>
  </si>
  <si>
    <t>11.15</t>
  </si>
  <si>
    <t>11.16</t>
  </si>
  <si>
    <t>12.1</t>
  </si>
  <si>
    <t>12.2</t>
  </si>
  <si>
    <t>12.3</t>
  </si>
  <si>
    <t>L’application ne perturbe pas les fonctionnalités d’accessibilité de la plateforme. Cette règle est-elle respectée ?</t>
  </si>
  <si>
    <t>12.4</t>
  </si>
  <si>
    <t>13.1</t>
  </si>
  <si>
    <t>13.2</t>
  </si>
  <si>
    <t>13.3</t>
  </si>
  <si>
    <t>13.4</t>
  </si>
  <si>
    <t>Pour chaque erreur d’accessibilité relevée par un test d’accessibilité automatique ou semi-automatique, l’outil d’édition fournit-il des suggestions de réparation ?</t>
  </si>
  <si>
    <t>13.5</t>
  </si>
  <si>
    <t>13.6</t>
  </si>
  <si>
    <t>14.1</t>
  </si>
  <si>
    <t>14.2</t>
  </si>
  <si>
    <t>Le service d’assistance répond aux besoins de communication des personnes handicapées directement ou par l’intermédiaire d’un service de relais. Cette règle est-elle respectée ?</t>
  </si>
  <si>
    <t>15.1</t>
  </si>
  <si>
    <t>15.2</t>
  </si>
  <si>
    <t>15.3</t>
  </si>
  <si>
    <t>15.4</t>
  </si>
  <si>
    <t>Pour chaque fonctionnalité de communication écrite en temps réel, les messages peuvent-ils être identifiés (hors cas particuliers) ?</t>
  </si>
  <si>
    <t>15.5</t>
  </si>
  <si>
    <t>15.6</t>
  </si>
  <si>
    <t>15.7</t>
  </si>
  <si>
    <t>15.8</t>
  </si>
  <si>
    <t>Pour chaque application de télécommunication, l’identification de l’interlocuteur qui initie un appel est-elle accessible ?</t>
  </si>
  <si>
    <t>15.9</t>
  </si>
  <si>
    <t>15.10</t>
  </si>
  <si>
    <t>15.11</t>
  </si>
  <si>
    <t>Services d'assistance</t>
  </si>
  <si>
    <t>Mode d'emploi</t>
  </si>
  <si>
    <t>Référentiel d'évaluation de l'accessibilité des applications mobiles – GRILLE D'ÉVALUATION</t>
  </si>
  <si>
    <t>Le modèle de grille reprend l'ensemble des critères du Référentiel d'évaluation de l'accessibilité des applications mobiles,
Le modèle de grille d’audit est un outil de travail préalable à la rédaction du rapport d'audit. Il est destiné aux concepteurs, développeurs de l'application. Le responsable de l’audit doit donc être précis dans le constat des erreurs, dans les  explications et dans les propositions de réparation. La grille d’audit peut venir en annexe d'un rapport d'audit d'applications mobiles.
Le modèle de grille a été établi pour un échantillon de 20 écran. Il ne s'adapte pas automatiquement au volume d'écran de votre échantillon :
- Si votre échantillon comprend moins de 20 écrans, vous n'avez rien à faire, laissez les onglets non utilisés en l'état. 
- Si votre échantillon comprend plus de 20 écrans, l'ajout de feuilles est nécessaire, ainsi que l'extension de la base de calcul (ajout de colonnes et modification des formules de calcul) pour accueillir les données recueillies dans ces nouvelles feuilles du classeur.</t>
  </si>
  <si>
    <t>Nombre d'écran :</t>
  </si>
  <si>
    <t>Pour chaque document bureautique ayant une version accessible, cette version offre-t-elle la même information (hors cas particuliers) ?</t>
  </si>
  <si>
    <t>Les champs de formulaire obligatoires sont-ils correctement identifiés (hors cas particuliers) ?</t>
  </si>
  <si>
    <t>Éléments graphiques</t>
  </si>
  <si>
    <t>Tableaux</t>
  </si>
  <si>
    <t>Composants interactifs</t>
  </si>
  <si>
    <t>Éléments obligatoires</t>
  </si>
  <si>
    <t>Structuration de l’information</t>
  </si>
  <si>
    <t>Présentation de l’information</t>
  </si>
  <si>
    <t>Documentation et fonctionnalités d’accessibilité</t>
  </si>
  <si>
    <t>Outils d’édition</t>
  </si>
  <si>
    <t>Services d’assistance</t>
  </si>
  <si>
    <t>Par thématique</t>
  </si>
  <si>
    <t>Résultats par thématique</t>
  </si>
  <si>
    <t>Ex : Accueil (logged in) &gt; Settings &gt; User Profile</t>
  </si>
  <si>
    <t>Pour chaque champ qui attend une donnée personnelle de l’utilisateur, la saisie est-elle facilitée ?</t>
  </si>
  <si>
    <t>Pour chaque application de communication orale bidirectionnelle, l’application est-elle capable d’encoder et de décoder cette communication avec une gamme de fréquences dont la limite supérieure est de 7 000 Hz au moins ?</t>
  </si>
  <si>
    <t>Chaque application qui permet une communication orale bidirectionnelle dispose-t-elle d’une fonctionnalité de communication écrite en temps réel ?</t>
  </si>
  <si>
    <t>Pour chaque application qui permet une communication orale bidirectionnelle et écrite en temps réel, les deux modes sont-ils utilisables simultanément ?</t>
  </si>
  <si>
    <t>Pour chaque application de communication orale bidirectionnelle, un indicateur visuel de l’activité orale est-il présent ?</t>
  </si>
  <si>
    <t>Pour chaque application de communication orale bidirectionnelle qui dispose de fonctionnalités vocales, celles-ci sont-elles utilisables sans la nécessité d’écouter ou parler ?</t>
  </si>
  <si>
    <t>Pour chaque application de communication orale bidirectionnelle qui dispose d’une vidéo en temps réel, la qualité de la vidéo est-elle suffisante ?</t>
  </si>
  <si>
    <t>Pour chaque fonctionnalité qui transmet, convertit ou enregistre un média temporel synchronisé pré-enregistré qui possède une piste de sous-titres synchronisés, à l’issue du processus, les sous-titres sont-ils correctement conservés ?</t>
  </si>
  <si>
    <t>Pour chaque média temporel synchronisé pré-enregistré qui possède des sous-titres de traduction synchronisés, ceux-ci peuvent-ils être vocalisés (hors cas particuliers) ?</t>
  </si>
  <si>
    <t>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t>
  </si>
  <si>
    <t>Chaque fonctionnalité d’identification ou de contrôle qui repose sur l’utilisation de caractéristiques biologiques de l’utilisateur dispose-t-elle d’une méthode alternative ?</t>
  </si>
  <si>
    <t>La documentation de l’application décrit-elle les fonctionnalités d’accessibilité disponibles et les informations relatives à la compatibilité avec l’accessibilité ?</t>
  </si>
  <si>
    <t>Pour chaque fonctionnalité d’accessibilité décrite dans la documentation, le mécanisme qui permet de l’activer répond aux besoins d’accessibilité des utilisateurs concernés. Cette règle est-elle respectée (hors cas particuliers) ?</t>
  </si>
  <si>
    <t>La documentation de l’application est-elle conforme aux règles d’accessibilité numérique ?</t>
  </si>
  <si>
    <t>Chaque outil d’édition permet-il de définir les informations d’accessibilité nécessaires pour créer un contenu conforme aux règles d’accessibilité numérique ?</t>
  </si>
  <si>
    <t>Chaque outil d’édition met-il à disposition des aides à la création de contenus conformes aux règles d’accessibilité numérique ?</t>
  </si>
  <si>
    <t>Le contenu généré par chaque transformation des contenus est-il conforme aux règles d’accessibilité numérique (hors cas particuliers) ?</t>
  </si>
  <si>
    <t>Pour chaque ensemble de gabarits, un gabarit au moins permet de répondre aux règles d’accessibilité numérique. Cette règle est-elle respectée ?</t>
  </si>
  <si>
    <t>Chaque gabarit qui permet de répondre aux règles d’accessibilité numérique est-il clairement identifiable ?</t>
  </si>
  <si>
    <t>Chaque service d’assistance fournit-il des informations relatives aux fonctionnalités d’accessibilité et à la compatibilité avec l’accessibilité, décrites dans la documentation ?</t>
  </si>
  <si>
    <t>La documentation fournie par le service d’assistance est-elle conforme aux règles d’accessibilité numérique ?</t>
  </si>
  <si>
    <t>Chaque application de communication écrite en temps réel qui peut interagir avec d’autres applications de communication écrite en temps réel respecte-t-elle les règles d’interopérabilité en vigueur ?</t>
  </si>
  <si>
    <t>Pour chaque application qui permet une communication écrite en temps réel, le délai de transmission de chaque unité de saisie est de 500ms ou moins. Cette règle est-elle respectée ?</t>
  </si>
  <si>
    <t>Pour chaque application de communication orale bidirectionnelle qui permet d’identifier l’activité d’un interlocuteur oralisant, il est possible d’identifier l’activité d’un interlocuteur signant. Cette règle est-elle respectée ?</t>
  </si>
  <si>
    <t>14.3</t>
  </si>
  <si>
    <t>Dérogation/Exemption</t>
  </si>
  <si>
    <t>Chaque média temporel synchronisé a-t-il, si nécessaire, des sous-titres synchronisés (hors cas particuliers) ?</t>
  </si>
  <si>
    <t>Pour chaque média temporel synchronisé ayant des sous-titres synchronisés, ceux-ci sont-ils pertinents (hors cas particuliers) ?</t>
  </si>
  <si>
    <t>Chaque tableau de données a-t-il un titre ?</t>
  </si>
  <si>
    <t>Pour chaque champ de formulaire qui attend un type de données et/ou un format spécifique, l’information correspondante est-elle disponible ?</t>
  </si>
  <si>
    <t>Dérogations</t>
  </si>
  <si>
    <t>Exemptions</t>
  </si>
  <si>
    <t>Commentaires en cas de dérogations / exemptions</t>
  </si>
  <si>
    <t>Droits de reproduction
Ce document est placé sous licence CC-BY 3.0 LU</t>
  </si>
  <si>
    <t>Étape 1</t>
  </si>
  <si>
    <t>Remplissez la page Échantillon avec les titres et chemins des écrans concernés par l'audit. Ces informations seront automatiquement reprises par la suite dans chaque feuille d'audit individuel (P01 – P20) pour servir de titre à la grille.
Pour rappel, les écrans  obligatoires dans un échantillon d'audit sont :
- l'écran d'accueil ;
- l'écran des mentions légales ;
- l'écran ou le processus d'authentification ;
- l'écran de contact ;
- l'écran d'authentification ;
- les écrans qui constituent la documentation de l'application,
S'ajoutent à ces écrans impératifs, un certain nombre d'écrans lorsqu’ils existent :
- au moins un écran pertinent pour chaque type de service fourni et toute autre utilisation principale prévue (ex. : rubriques de 1er niveau dans l’arborescence), y compris la fonctionnalité de recherche ;
- au moins un document téléchargeable pertinent, le cas échéant, pour chaque type de service fourni et pour toute autre utilisation principalement prévue ;
- l’ensemble des écrans constituant un processus (par exemple, un formulaire de saisie ou une transaction sur plusieurs écrans) ; des exemples d'écrans ayant un aspect sensiblement distinct ou présentant un type de contenu différent (ex. : écran contenant des tableaux de données, des éléments multimédia, des illustrations, des formulaires, etc.).
La sélection des écrans auditées ainsi que leur nombre doivent être représentatifs du service de communication au public en ligne. Le nombre de visiteurs par page peut notamment être pris en compte lors de la constitution de l’échantillon.
Enfin, s’ajoutent des écrans sélectionnés au hasard représentant au moins 10 % des écrans de l’échantillon décrit supra.</t>
  </si>
  <si>
    <t>Étape 2</t>
  </si>
  <si>
    <r>
      <rPr>
        <b/>
        <sz val="12"/>
        <color rgb="FF000000"/>
        <rFont val="Calibri"/>
        <family val="2"/>
        <scheme val="minor"/>
      </rPr>
      <t xml:space="preserve">Réalisez l'audit sur l'échantillon.
</t>
    </r>
    <r>
      <rPr>
        <sz val="12"/>
        <color rgb="FF000000"/>
        <rFont val="Calibri"/>
        <family val="2"/>
        <scheme val="minor"/>
      </rPr>
      <t xml:space="preserve">
</t>
    </r>
    <r>
      <rPr>
        <b/>
        <sz val="12"/>
        <color rgb="FF000000"/>
        <rFont val="Calibri"/>
        <family val="2"/>
        <scheme val="minor"/>
      </rPr>
      <t xml:space="preserve">Un critère peut prendre 4 statuts différents :
</t>
    </r>
    <r>
      <rPr>
        <sz val="12"/>
        <color rgb="FF000000"/>
        <rFont val="Calibri"/>
        <family val="2"/>
        <scheme val="minor"/>
      </rPr>
      <t xml:space="preserve">- </t>
    </r>
    <r>
      <rPr>
        <b/>
        <sz val="12"/>
        <color rgb="FF000000"/>
        <rFont val="Calibri"/>
        <family val="2"/>
        <scheme val="minor"/>
      </rPr>
      <t>C : CONFORME</t>
    </r>
    <r>
      <rPr>
        <sz val="12"/>
        <color rgb="FF000000"/>
        <rFont val="Calibri"/>
        <family val="2"/>
        <scheme val="minor"/>
      </rPr>
      <t xml:space="preserve">. Le critère est conforme pour l'ensemble des éléments de l'écran
- </t>
    </r>
    <r>
      <rPr>
        <b/>
        <sz val="12"/>
        <color rgb="FF000000"/>
        <rFont val="Calibri"/>
        <family val="2"/>
        <scheme val="minor"/>
      </rPr>
      <t>NC : NON CONFORME</t>
    </r>
    <r>
      <rPr>
        <sz val="12"/>
        <color rgb="FF000000"/>
        <rFont val="Calibri"/>
        <family val="2"/>
        <scheme val="minor"/>
      </rPr>
      <t xml:space="preserve">. Au moins un des éléments de l'écran concernés par le critère n'est pas conforme
- </t>
    </r>
    <r>
      <rPr>
        <b/>
        <sz val="12"/>
        <color rgb="FF000000"/>
        <rFont val="Calibri"/>
        <family val="2"/>
        <scheme val="minor"/>
      </rPr>
      <t>NA : NON APPLICABLE</t>
    </r>
    <r>
      <rPr>
        <sz val="12"/>
        <color rgb="FF000000"/>
        <rFont val="Calibri"/>
        <family val="2"/>
        <scheme val="minor"/>
      </rPr>
      <t xml:space="preserve">. Ou bien aucun élément dans l'écran ne concerne le critère, ou bien le seul contenu qui concerne le critère est exempté, ou bien le seul contenu qui concerne le critère est soumis à dérogation et il propose une alternative numérique accessible.
- </t>
    </r>
    <r>
      <rPr>
        <b/>
        <sz val="12"/>
        <color rgb="FF000000"/>
        <rFont val="Calibri"/>
        <family val="2"/>
        <scheme val="minor"/>
      </rPr>
      <t>NT : NON TESTÉ</t>
    </r>
    <r>
      <rPr>
        <sz val="12"/>
        <color rgb="FF000000"/>
        <rFont val="Calibri"/>
        <family val="2"/>
        <scheme val="minor"/>
      </rPr>
      <t xml:space="preserve">. Le critère n'est pas testé. Ce statut sert à mesurer l'évolution de l'audit.
Dans la case </t>
    </r>
    <r>
      <rPr>
        <i/>
        <sz val="12"/>
        <color rgb="FF000000"/>
        <rFont val="Calibri"/>
        <family val="2"/>
        <scheme val="minor"/>
      </rPr>
      <t>Statut</t>
    </r>
    <r>
      <rPr>
        <sz val="12"/>
        <color rgb="FF000000"/>
        <rFont val="Calibri"/>
        <family val="2"/>
        <scheme val="minor"/>
      </rPr>
      <t xml:space="preserve"> des grilles d'audit, renseignez une de ces 4 abréviations selon votre évaluation. Vous verrez les cases se colorer en fonction du statut. Dans la feuille « Synthèse », vous retrouverez un total par thématique et niveau de vos saisies dans les grilles d'audit.
Vous avez également à disposition une case « Modifications à apporter » qui vous permet de faire vos recommandations concernant l'erreur rencontrée.
La colonne </t>
    </r>
    <r>
      <rPr>
        <b/>
        <sz val="12"/>
        <color rgb="FF000000"/>
        <rFont val="Calibri"/>
        <family val="2"/>
        <scheme val="minor"/>
      </rPr>
      <t>Dérogation/Exemption</t>
    </r>
    <r>
      <rPr>
        <sz val="12"/>
        <color rgb="FF000000"/>
        <rFont val="Calibri"/>
        <family val="2"/>
        <scheme val="minor"/>
      </rPr>
      <t xml:space="preserve">, vous permet de mentionner les dérogations et/ou exemptions présentes sur la page et par critère. Par défaut la cellule est vide . Si une dérogation est présente pour un critère, inscrivez </t>
    </r>
    <r>
      <rPr>
        <b/>
        <sz val="12"/>
        <color rgb="FF000000"/>
        <rFont val="Calibri"/>
        <family val="2"/>
        <scheme val="minor"/>
      </rPr>
      <t>D</t>
    </r>
    <r>
      <rPr>
        <sz val="12"/>
        <color rgb="FF000000"/>
        <rFont val="Calibri"/>
        <family val="2"/>
        <scheme val="minor"/>
      </rPr>
      <t xml:space="preserve"> dans la case (elle se colore). Si une exemption est présente, inscrivez E dans la case (elle se colore). Dans l'onglet "Synthèse", retrouvez en haut de chaque colonne d'écran la comptabilisation des exemptions et dérogations d'un écran, afin de mieux les retrouver ensuite.
De même à droite vous avez une case « Commentaires en cas de dérogation » dans laquelle vous expliquez quel élément vous dérogez et quelles sont les justifications. Attention : un critère ne peut jamais être dérogé, seul un contenu peut l'être. Si vous avez une dérogation, il est important d'en garder la trace. Le contenu dérogé n'est donc plus soumis directement à l'évaluation, mais le critère reste évaluable pour les autres contenus de la page.</t>
    </r>
  </si>
  <si>
    <t>Pour chaque fonctionnalité qui transmet, convertit ou enregistre un média temporel synchronisé pré-enregistré avec une audiodescription synchronisée, à l’issue du processus, l’audiodescription est-elle correctement conservée ?</t>
  </si>
  <si>
    <t>Pour chaque média temporel synchronisé pré-enregistré qui dispose d’une piste de sous-titres synchronisés ou d’une audiodescription, les fonctionnalités de contrôle de ces alternatives sont-elles présentées au même niveau que les fonctionnalités principales ?</t>
  </si>
  <si>
    <t xml:space="preserve">Entreprise : </t>
  </si>
  <si>
    <t>Référentiel :</t>
  </si>
  <si>
    <t>Version référentiel :</t>
  </si>
  <si>
    <t>Plateforme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</si>
</sst>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1"/>
      <color theme="1"/>
      <name val="Calibri"/>
      <family val="2"/>
      <scheme val="minor"/>
    </font>
    <font>
      <i/>
      <sz val="11"/>
      <color rgb="FF7F7F7F"/>
      <name val="Calibri"/>
      <family val="2"/>
      <scheme val="minor"/>
    </font>
    <font>
      <sz val="10"/>
      <name val="FreeSans"/>
      <family val="2"/>
    </font>
    <font>
      <b/>
      <sz val="18"/>
      <color theme="3"/>
      <name val="Calibri Light"/>
      <family val="2"/>
      <scheme val="major"/>
    </font>
    <font>
      <b/>
      <sz val="11"/>
      <color rgb="FFFFFFFF"/>
      <name val="Verdana"/>
      <family val="2"/>
    </font>
    <font>
      <sz val="11"/>
      <color rgb="FF0B1B34"/>
      <name val="Verdana"/>
      <family val="2"/>
    </font>
    <font>
      <u/>
      <sz val="11"/>
      <color theme="10"/>
      <name val="Calibri"/>
      <family val="2"/>
      <scheme val="minor"/>
    </font>
    <font>
      <u/>
      <sz val="11"/>
      <color theme="11"/>
      <name val="Calibri"/>
      <family val="2"/>
      <scheme val="minor"/>
    </font>
    <font>
      <sz val="8"/>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
      <b/>
      <sz val="11"/>
      <color rgb="FFFFFFFF"/>
      <name val="Arial"/>
      <family val="2"/>
    </font>
    <font>
      <b/>
      <sz val="14"/>
      <color rgb="FFFFFFFF"/>
      <name val="Calibri"/>
      <family val="2"/>
      <scheme val="minor"/>
    </font>
    <font>
      <b/>
      <sz val="12"/>
      <color rgb="FFFFFFFF"/>
      <name val="Calibri"/>
      <family val="2"/>
      <scheme val="minor"/>
    </font>
    <font>
      <b/>
      <sz val="20"/>
      <color rgb="FFFFFFFF"/>
      <name val="Calibri"/>
      <family val="2"/>
      <scheme val="minor"/>
    </font>
    <font>
      <b/>
      <sz val="15"/>
      <color rgb="FFFFFFFF"/>
      <name val="Arial"/>
      <family val="2"/>
    </font>
    <font>
      <sz val="12"/>
      <color rgb="FF000000"/>
      <name val="Calibri"/>
      <family val="2"/>
      <scheme val="minor"/>
    </font>
    <font>
      <b/>
      <sz val="12"/>
      <color rgb="FF000000"/>
      <name val="Calibri"/>
      <family val="2"/>
      <scheme val="minor"/>
    </font>
    <font>
      <b/>
      <u/>
      <sz val="12"/>
      <color rgb="FFC81A71"/>
      <name val="Calibri"/>
      <family val="2"/>
      <scheme val="minor"/>
    </font>
    <font>
      <b/>
      <sz val="9"/>
      <color rgb="FFFFFFFF"/>
      <name val="Calibri"/>
      <family val="2"/>
      <scheme val="minor"/>
    </font>
    <font>
      <i/>
      <sz val="12"/>
      <color rgb="FF000000"/>
      <name val="Calibri"/>
      <family val="2"/>
      <scheme val="minor"/>
    </font>
    <font>
      <sz val="11"/>
      <color rgb="FFFFFFFF"/>
      <name val="Calibri"/>
      <family val="2"/>
      <scheme val="minor"/>
    </font>
    <font>
      <b/>
      <sz val="13"/>
      <name val="Calibri"/>
      <family val="2"/>
      <scheme val="minor"/>
    </font>
    <font>
      <sz val="9"/>
      <name val="Calibri"/>
      <family val="2"/>
      <scheme val="minor"/>
    </font>
    <font>
      <b/>
      <sz val="10"/>
      <color rgb="FF108670"/>
      <name val="Calibri"/>
      <family val="2"/>
      <scheme val="minor"/>
    </font>
    <font>
      <b/>
      <sz val="10"/>
      <color rgb="FFB7293C"/>
      <name val="Calibri"/>
      <family val="2"/>
      <scheme val="minor"/>
    </font>
    <font>
      <b/>
      <sz val="10"/>
      <color theme="1" tint="0.499984740745262"/>
      <name val="Calibri"/>
      <family val="2"/>
      <scheme val="minor"/>
    </font>
    <font>
      <b/>
      <sz val="10"/>
      <name val="Calibri"/>
      <family val="2"/>
      <scheme val="minor"/>
    </font>
    <font>
      <b/>
      <sz val="10"/>
      <color theme="0"/>
      <name val="Calibri"/>
      <family val="2"/>
      <scheme val="minor"/>
    </font>
    <font>
      <b/>
      <sz val="10"/>
      <color rgb="FF0B1B34"/>
      <name val="Calibri"/>
      <family val="2"/>
      <scheme val="minor"/>
    </font>
    <font>
      <sz val="10"/>
      <color rgb="FF0B1B34"/>
      <name val="Calibri"/>
      <family val="2"/>
      <scheme val="minor"/>
    </font>
    <font>
      <b/>
      <sz val="14"/>
      <color rgb="FF0B1B34"/>
      <name val="Calibri"/>
      <family val="2"/>
      <scheme val="minor"/>
    </font>
    <font>
      <sz val="11"/>
      <color rgb="FF0B1B34"/>
      <name val="Calibri"/>
      <family val="2"/>
      <scheme val="minor"/>
    </font>
    <font>
      <b/>
      <sz val="11"/>
      <color rgb="FFFFFFFF"/>
      <name val="Calibri"/>
      <family val="2"/>
      <scheme val="minor"/>
    </font>
    <font>
      <b/>
      <sz val="8"/>
      <color rgb="FFFFFFFF"/>
      <name val="Calibri"/>
      <family val="2"/>
      <scheme val="minor"/>
    </font>
    <font>
      <sz val="8"/>
      <color theme="0"/>
      <name val="Calibri"/>
      <family val="2"/>
      <scheme val="minor"/>
    </font>
    <font>
      <sz val="8"/>
      <color rgb="FFFFFFFF"/>
      <name val="Calibri"/>
      <family val="2"/>
      <scheme val="minor"/>
    </font>
    <font>
      <sz val="8"/>
      <color rgb="FF0B1B34"/>
      <name val="Calibri"/>
      <family val="2"/>
      <scheme val="minor"/>
    </font>
    <font>
      <sz val="10"/>
      <color rgb="FF333333"/>
      <name val="Calibri"/>
      <family val="2"/>
      <scheme val="minor"/>
    </font>
    <font>
      <sz val="10"/>
      <name val="Calibri"/>
      <family val="2"/>
      <scheme val="minor"/>
    </font>
    <font>
      <i/>
      <sz val="10"/>
      <name val="Calibri"/>
      <family val="2"/>
      <scheme val="minor"/>
    </font>
    <font>
      <sz val="10"/>
      <color rgb="FFFFFFFF"/>
      <name val="Calibri"/>
      <family val="2"/>
      <scheme val="minor"/>
    </font>
    <font>
      <sz val="8"/>
      <color theme="0"/>
      <name val="Calibri "/>
    </font>
    <font>
      <b/>
      <sz val="10"/>
      <color rgb="FF0B1B34"/>
      <name val="Calibri "/>
    </font>
    <font>
      <sz val="11"/>
      <color rgb="FFE3EBF2"/>
      <name val="Calibri "/>
    </font>
    <font>
      <sz val="11"/>
      <color theme="1"/>
      <name val="Calibri "/>
    </font>
    <font>
      <b/>
      <sz val="10"/>
      <color theme="1"/>
      <name val="Calibri "/>
    </font>
    <font>
      <sz val="8"/>
      <color rgb="FFFFFFFF"/>
      <name val="Calibri "/>
    </font>
    <font>
      <sz val="8"/>
      <color theme="1"/>
      <name val="Calibri "/>
    </font>
    <font>
      <sz val="8"/>
      <name val="Calibri "/>
    </font>
    <font>
      <i/>
      <sz val="8"/>
      <color theme="1"/>
      <name val="Calibri"/>
      <family val="2"/>
      <scheme val="minor"/>
    </font>
    <font>
      <b/>
      <sz val="8"/>
      <name val="Calibri"/>
      <family val="2"/>
      <scheme val="minor"/>
    </font>
    <font>
      <b/>
      <sz val="16"/>
      <color theme="0"/>
      <name val="Calibri"/>
      <family val="2"/>
      <scheme val="minor"/>
    </font>
    <font>
      <sz val="16"/>
      <color theme="0"/>
      <name val="Calibri"/>
      <family val="2"/>
      <scheme val="minor"/>
    </font>
  </fonts>
  <fills count="16">
    <fill>
      <patternFill patternType="none"/>
    </fill>
    <fill>
      <patternFill patternType="gray125"/>
    </fill>
    <fill>
      <patternFill patternType="solid">
        <fgColor rgb="FFEEEEEE"/>
        <bgColor rgb="FFFFFFFF"/>
      </patternFill>
    </fill>
    <fill>
      <patternFill patternType="solid">
        <fgColor rgb="FF31486E"/>
        <bgColor rgb="FFDE1B3E"/>
      </patternFill>
    </fill>
    <fill>
      <patternFill patternType="solid">
        <fgColor rgb="FFB7293C"/>
        <bgColor indexed="64"/>
      </patternFill>
    </fill>
    <fill>
      <patternFill patternType="solid">
        <fgColor rgb="FF108670"/>
        <bgColor indexed="64"/>
      </patternFill>
    </fill>
    <fill>
      <patternFill patternType="solid">
        <fgColor theme="0" tint="-0.14999847407452621"/>
        <bgColor indexed="64"/>
      </patternFill>
    </fill>
    <fill>
      <patternFill patternType="solid">
        <fgColor rgb="FF004774"/>
        <bgColor indexed="64"/>
      </patternFill>
    </fill>
    <fill>
      <patternFill patternType="solid">
        <fgColor rgb="FF004774"/>
        <bgColor rgb="FF0066CC"/>
      </patternFill>
    </fill>
    <fill>
      <patternFill patternType="solid">
        <fgColor rgb="FF004774"/>
        <bgColor rgb="FFDE1B3E"/>
      </patternFill>
    </fill>
    <fill>
      <patternFill patternType="solid">
        <fgColor rgb="FFE8EAED"/>
        <bgColor indexed="64"/>
      </patternFill>
    </fill>
    <fill>
      <patternFill patternType="solid">
        <fgColor rgb="FFC81A71"/>
        <bgColor rgb="FFDE1B3E"/>
      </patternFill>
    </fill>
    <fill>
      <patternFill patternType="solid">
        <fgColor rgb="FF2D77D0"/>
        <bgColor rgb="FF0066CC"/>
      </patternFill>
    </fill>
    <fill>
      <patternFill patternType="solid">
        <fgColor rgb="FF004774"/>
        <bgColor rgb="FF2D77D0"/>
      </patternFill>
    </fill>
    <fill>
      <patternFill patternType="solid">
        <fgColor rgb="FF0B1B34"/>
        <bgColor rgb="FFDE1B3E"/>
      </patternFill>
    </fill>
    <fill>
      <patternFill patternType="solid">
        <fgColor rgb="FF3066A2"/>
        <bgColor indexed="64"/>
      </patternFill>
    </fill>
  </fills>
  <borders count="38">
    <border>
      <left/>
      <right/>
      <top/>
      <bottom/>
      <diagonal/>
    </border>
    <border>
      <left style="hair">
        <color auto="1"/>
      </left>
      <right style="hair">
        <color auto="1"/>
      </right>
      <top style="hair">
        <color auto="1"/>
      </top>
      <bottom style="hair">
        <color auto="1"/>
      </bottom>
      <diagonal/>
    </border>
    <border>
      <left/>
      <right/>
      <top/>
      <bottom style="hair">
        <color auto="1"/>
      </bottom>
      <diagonal/>
    </border>
    <border>
      <left style="thin">
        <color theme="2"/>
      </left>
      <right style="thin">
        <color theme="2"/>
      </right>
      <top style="thin">
        <color theme="2"/>
      </top>
      <bottom style="thin">
        <color theme="2"/>
      </bottom>
      <diagonal/>
    </border>
    <border>
      <left/>
      <right/>
      <top/>
      <bottom style="thin">
        <color auto="1"/>
      </bottom>
      <diagonal/>
    </border>
    <border>
      <left/>
      <right/>
      <top/>
      <bottom style="thin">
        <color theme="0"/>
      </bottom>
      <diagonal/>
    </border>
    <border>
      <left/>
      <right style="hair">
        <color auto="1"/>
      </right>
      <top/>
      <bottom/>
      <diagonal/>
    </border>
    <border>
      <left/>
      <right/>
      <top style="thin">
        <color rgb="FF31486E"/>
      </top>
      <bottom/>
      <diagonal/>
    </border>
    <border>
      <left/>
      <right/>
      <top style="thin">
        <color theme="0"/>
      </top>
      <bottom style="thin">
        <color rgb="FF31486E"/>
      </bottom>
      <diagonal/>
    </border>
    <border>
      <left/>
      <right style="thin">
        <color rgb="FF31486E"/>
      </right>
      <top/>
      <bottom/>
      <diagonal/>
    </border>
    <border>
      <left style="thin">
        <color rgb="FF31486E"/>
      </left>
      <right/>
      <top style="thin">
        <color rgb="FF31486E"/>
      </top>
      <bottom/>
      <diagonal/>
    </border>
    <border>
      <left/>
      <right style="thin">
        <color rgb="FF31486E"/>
      </right>
      <top style="thin">
        <color rgb="FF31486E"/>
      </top>
      <bottom/>
      <diagonal/>
    </border>
    <border>
      <left style="thin">
        <color rgb="FF31486E"/>
      </left>
      <right/>
      <top/>
      <bottom/>
      <diagonal/>
    </border>
    <border>
      <left/>
      <right style="thin">
        <color rgb="FF31486E"/>
      </right>
      <top/>
      <bottom style="thin">
        <color auto="1"/>
      </bottom>
      <diagonal/>
    </border>
    <border>
      <left/>
      <right style="thin">
        <color theme="2"/>
      </right>
      <top style="thin">
        <color theme="2"/>
      </top>
      <bottom style="thin">
        <color theme="2"/>
      </bottom>
      <diagonal/>
    </border>
    <border>
      <left style="hair">
        <color auto="1"/>
      </left>
      <right/>
      <top style="hair">
        <color auto="1"/>
      </top>
      <bottom style="hair">
        <color auto="1"/>
      </bottom>
      <diagonal/>
    </border>
    <border>
      <left/>
      <right style="hair">
        <color auto="1"/>
      </right>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thin">
        <color rgb="FF31486E"/>
      </left>
      <right/>
      <top/>
      <bottom style="thin">
        <color indexed="64"/>
      </bottom>
      <diagonal/>
    </border>
    <border>
      <left style="hair">
        <color auto="1"/>
      </left>
      <right style="thin">
        <color indexed="64"/>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medium">
        <color auto="1"/>
      </left>
      <right/>
      <top style="hair">
        <color auto="1"/>
      </top>
      <bottom style="hair">
        <color auto="1"/>
      </bottom>
      <diagonal/>
    </border>
    <border>
      <left style="hair">
        <color auto="1"/>
      </left>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diagonal/>
    </border>
    <border>
      <left style="hair">
        <color auto="1"/>
      </left>
      <right/>
      <top style="hair">
        <color auto="1"/>
      </top>
      <bottom/>
      <diagonal/>
    </border>
  </borders>
  <cellStyleXfs count="12">
    <xf numFmtId="0" fontId="0" fillId="0" borderId="0"/>
    <xf numFmtId="0" fontId="1" fillId="0" borderId="0" applyNumberFormat="0" applyFill="0" applyBorder="0" applyAlignment="0" applyProtection="0"/>
    <xf numFmtId="0" fontId="2" fillId="2" borderId="0" applyBorder="0" applyAlignment="0" applyProtection="0"/>
    <xf numFmtId="0" fontId="3" fillId="0" borderId="0" applyNumberFormat="0" applyFill="0" applyBorder="0" applyAlignment="0" applyProtection="0"/>
    <xf numFmtId="0" fontId="4" fillId="3" borderId="0">
      <alignment horizontal="center" vertical="center" wrapText="1"/>
    </xf>
    <xf numFmtId="0" fontId="5" fillId="0" borderId="1">
      <alignment vertical="center" wrapText="1"/>
    </xf>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9" fillId="0" borderId="0" applyFont="0" applyFill="0" applyBorder="0" applyAlignment="0" applyProtection="0"/>
    <xf numFmtId="0" fontId="12" fillId="11" borderId="0" applyBorder="0" applyProtection="0">
      <alignment horizontal="center" vertical="center"/>
    </xf>
  </cellStyleXfs>
  <cellXfs count="165">
    <xf numFmtId="0" fontId="0" fillId="0" borderId="0" xfId="0"/>
    <xf numFmtId="0" fontId="0" fillId="0" borderId="0" xfId="0" applyAlignment="1">
      <alignment horizontal="center" vertical="center" wrapText="1"/>
    </xf>
    <xf numFmtId="10" fontId="0" fillId="0" borderId="0" xfId="10" applyNumberFormat="1" applyFont="1"/>
    <xf numFmtId="0" fontId="10" fillId="0" borderId="0" xfId="0" applyFont="1" applyAlignment="1">
      <alignment wrapText="1"/>
    </xf>
    <xf numFmtId="0" fontId="10" fillId="6" borderId="0" xfId="0" applyFont="1" applyFill="1" applyAlignment="1">
      <alignment wrapText="1"/>
    </xf>
    <xf numFmtId="0" fontId="11" fillId="0" borderId="0" xfId="0" applyFont="1" applyAlignment="1">
      <alignment horizontal="left" vertical="center" wrapText="1"/>
    </xf>
    <xf numFmtId="0" fontId="11" fillId="0" borderId="0" xfId="0" applyFont="1"/>
    <xf numFmtId="0" fontId="11" fillId="0" borderId="0" xfId="0" applyFont="1" applyAlignment="1">
      <alignment horizontal="center" vertical="center" wrapText="1"/>
    </xf>
    <xf numFmtId="0" fontId="20" fillId="12" borderId="1" xfId="0" applyFont="1" applyFill="1" applyBorder="1" applyAlignment="1">
      <alignment horizontal="right" vertical="center"/>
    </xf>
    <xf numFmtId="0" fontId="20" fillId="12" borderId="1" xfId="0" applyFont="1" applyFill="1" applyBorder="1" applyAlignment="1">
      <alignment horizontal="left" vertical="center"/>
    </xf>
    <xf numFmtId="0" fontId="10" fillId="0" borderId="0" xfId="0" applyFont="1" applyAlignment="1">
      <alignment horizontal="center"/>
    </xf>
    <xf numFmtId="1" fontId="10" fillId="0" borderId="35" xfId="0" applyNumberFormat="1" applyFont="1" applyBorder="1" applyAlignment="1">
      <alignment vertical="top" wrapText="1"/>
    </xf>
    <xf numFmtId="0" fontId="9" fillId="0" borderId="0" xfId="0" applyFont="1"/>
    <xf numFmtId="0" fontId="9" fillId="0" borderId="0" xfId="0" applyFont="1" applyAlignment="1">
      <alignment vertical="center"/>
    </xf>
    <xf numFmtId="0" fontId="22" fillId="9" borderId="7" xfId="4" applyFont="1" applyFill="1" applyBorder="1">
      <alignment horizontal="center" vertical="center" wrapText="1"/>
    </xf>
    <xf numFmtId="0" fontId="22" fillId="9" borderId="11" xfId="4" applyFont="1" applyFill="1" applyBorder="1">
      <alignment horizontal="center" vertical="center" wrapText="1"/>
    </xf>
    <xf numFmtId="0" fontId="22" fillId="9" borderId="0" xfId="4" applyFont="1" applyFill="1">
      <alignment horizontal="center" vertical="center" wrapText="1"/>
    </xf>
    <xf numFmtId="0" fontId="22" fillId="0" borderId="0" xfId="4" applyFont="1" applyFill="1" applyAlignment="1">
      <alignment vertical="center" wrapText="1"/>
    </xf>
    <xf numFmtId="0" fontId="22" fillId="9" borderId="12" xfId="4" applyFont="1" applyFill="1" applyBorder="1" applyAlignment="1">
      <alignment horizontal="left" vertical="center" wrapText="1"/>
    </xf>
    <xf numFmtId="0" fontId="24" fillId="0" borderId="4" xfId="0" applyFont="1" applyBorder="1" applyAlignment="1">
      <alignment horizontal="left" vertical="center"/>
    </xf>
    <xf numFmtId="0" fontId="25" fillId="0" borderId="4" xfId="0" applyFont="1" applyBorder="1" applyAlignment="1">
      <alignment horizontal="center" vertical="center"/>
    </xf>
    <xf numFmtId="0" fontId="26" fillId="0" borderId="4" xfId="0" applyFont="1" applyBorder="1" applyAlignment="1">
      <alignment horizontal="center" vertical="center"/>
    </xf>
    <xf numFmtId="0" fontId="27" fillId="0" borderId="4" xfId="0" applyFont="1" applyBorder="1" applyAlignment="1">
      <alignment horizontal="center" vertical="center"/>
    </xf>
    <xf numFmtId="10" fontId="28" fillId="0" borderId="13" xfId="0" applyNumberFormat="1" applyFont="1" applyBorder="1" applyAlignment="1">
      <alignment horizontal="center" vertical="center"/>
    </xf>
    <xf numFmtId="1" fontId="9" fillId="0" borderId="35" xfId="0" applyNumberFormat="1" applyFont="1" applyBorder="1" applyAlignment="1">
      <alignment horizontal="center" vertical="center" wrapText="1"/>
    </xf>
    <xf numFmtId="10" fontId="9" fillId="0" borderId="35" xfId="0" applyNumberFormat="1" applyFont="1" applyBorder="1" applyAlignment="1">
      <alignment horizontal="center"/>
    </xf>
    <xf numFmtId="0" fontId="24" fillId="0" borderId="34" xfId="0" applyFont="1" applyBorder="1" applyAlignment="1">
      <alignment horizontal="left" vertical="center"/>
    </xf>
    <xf numFmtId="0" fontId="30" fillId="2" borderId="1" xfId="0" applyFont="1" applyFill="1" applyBorder="1" applyAlignment="1">
      <alignment horizontal="center"/>
    </xf>
    <xf numFmtId="0" fontId="30" fillId="2" borderId="20" xfId="0" applyFont="1" applyFill="1" applyBorder="1" applyAlignment="1">
      <alignment horizontal="center"/>
    </xf>
    <xf numFmtId="10" fontId="25" fillId="0" borderId="1" xfId="0" applyNumberFormat="1" applyFont="1" applyBorder="1" applyAlignment="1">
      <alignment horizontal="center"/>
    </xf>
    <xf numFmtId="10" fontId="26" fillId="0" borderId="20" xfId="0" applyNumberFormat="1" applyFont="1" applyBorder="1" applyAlignment="1">
      <alignment horizontal="center"/>
    </xf>
    <xf numFmtId="10" fontId="25" fillId="0" borderId="21" xfId="0" applyNumberFormat="1" applyFont="1" applyBorder="1" applyAlignment="1">
      <alignment horizontal="center"/>
    </xf>
    <xf numFmtId="10" fontId="26" fillId="0" borderId="22" xfId="0" applyNumberFormat="1" applyFont="1" applyBorder="1" applyAlignment="1">
      <alignment horizontal="center"/>
    </xf>
    <xf numFmtId="0" fontId="31" fillId="0" borderId="0" xfId="0" applyFont="1" applyAlignment="1">
      <alignment vertical="top" wrapText="1"/>
    </xf>
    <xf numFmtId="0" fontId="32" fillId="0" borderId="0" xfId="0" applyFont="1" applyAlignment="1">
      <alignment vertical="center"/>
    </xf>
    <xf numFmtId="0" fontId="33" fillId="0" borderId="0" xfId="0" applyFont="1" applyAlignment="1">
      <alignment vertical="center"/>
    </xf>
    <xf numFmtId="0" fontId="9" fillId="0" borderId="0" xfId="0" applyFont="1" applyAlignment="1">
      <alignment horizontal="center" vertical="center"/>
    </xf>
    <xf numFmtId="0" fontId="9" fillId="0" borderId="0" xfId="0" applyFont="1" applyAlignment="1">
      <alignment horizontal="center"/>
    </xf>
    <xf numFmtId="10" fontId="33" fillId="0" borderId="13" xfId="0" applyNumberFormat="1" applyFont="1" applyBorder="1" applyAlignment="1">
      <alignment horizontal="center"/>
    </xf>
    <xf numFmtId="0" fontId="32" fillId="0" borderId="0" xfId="0" applyFont="1" applyAlignment="1">
      <alignment horizontal="center" vertical="center"/>
    </xf>
    <xf numFmtId="0" fontId="33" fillId="0" borderId="0" xfId="0" applyFont="1" applyAlignment="1">
      <alignment horizontal="center" vertical="center"/>
    </xf>
    <xf numFmtId="9" fontId="9" fillId="0" borderId="0" xfId="0" applyNumberFormat="1" applyFont="1" applyAlignment="1">
      <alignment vertical="top" wrapText="1"/>
    </xf>
    <xf numFmtId="0" fontId="30" fillId="0" borderId="1" xfId="5" applyFont="1" applyAlignment="1">
      <alignment horizontal="left" vertical="center" wrapText="1" indent="1"/>
    </xf>
    <xf numFmtId="0" fontId="28" fillId="0" borderId="0" xfId="0" applyFont="1" applyAlignment="1">
      <alignment horizontal="left" vertical="center" wrapText="1"/>
    </xf>
    <xf numFmtId="0" fontId="34" fillId="9" borderId="0" xfId="4" applyFont="1" applyFill="1">
      <alignment horizontal="center" vertical="center" wrapText="1"/>
    </xf>
    <xf numFmtId="0" fontId="33" fillId="0" borderId="1" xfId="5" applyFont="1" applyAlignment="1">
      <alignment horizontal="left" vertical="center" wrapText="1" indent="1"/>
    </xf>
    <xf numFmtId="0" fontId="9" fillId="0" borderId="1" xfId="0" applyFont="1" applyBorder="1" applyAlignment="1">
      <alignment horizontal="left" vertical="center"/>
    </xf>
    <xf numFmtId="0" fontId="9" fillId="0" borderId="0" xfId="0" applyFont="1" applyAlignment="1">
      <alignment wrapText="1"/>
    </xf>
    <xf numFmtId="0" fontId="36" fillId="9" borderId="8" xfId="4" applyFont="1" applyFill="1" applyBorder="1">
      <alignment horizontal="center" vertical="center" wrapText="1"/>
    </xf>
    <xf numFmtId="0" fontId="37" fillId="9" borderId="0" xfId="4" applyFont="1" applyFill="1">
      <alignment horizontal="center" vertical="center" wrapText="1"/>
    </xf>
    <xf numFmtId="0" fontId="37" fillId="9" borderId="6" xfId="4" applyFont="1" applyFill="1" applyBorder="1" applyProtection="1">
      <alignment horizontal="center" vertical="center" wrapText="1"/>
      <protection locked="0"/>
    </xf>
    <xf numFmtId="0" fontId="8" fillId="0" borderId="0" xfId="0" applyFont="1" applyAlignment="1">
      <alignment horizontal="left" vertical="center" wrapText="1"/>
    </xf>
    <xf numFmtId="0" fontId="9" fillId="0" borderId="0" xfId="0" applyFont="1" applyAlignment="1">
      <alignment horizontal="left"/>
    </xf>
    <xf numFmtId="0" fontId="37" fillId="9" borderId="0" xfId="4" applyFont="1" applyFill="1" applyProtection="1">
      <alignment horizontal="center" vertical="center" wrapText="1"/>
      <protection locked="0"/>
    </xf>
    <xf numFmtId="0" fontId="9" fillId="0" borderId="0" xfId="0" applyFont="1" applyAlignment="1">
      <alignment horizontal="left" vertical="center" wrapText="1"/>
    </xf>
    <xf numFmtId="0" fontId="28" fillId="0" borderId="0" xfId="0" applyFont="1" applyAlignment="1">
      <alignment horizontal="center" vertical="center" wrapText="1"/>
    </xf>
    <xf numFmtId="0" fontId="9" fillId="0" borderId="0" xfId="0" applyFont="1" applyAlignment="1">
      <alignment horizontal="center" vertical="center" wrapText="1"/>
    </xf>
    <xf numFmtId="0" fontId="8" fillId="0" borderId="0" xfId="0" applyFont="1" applyAlignment="1">
      <alignment horizontal="center" wrapText="1"/>
    </xf>
    <xf numFmtId="0" fontId="35" fillId="9" borderId="0" xfId="4" applyFont="1" applyFill="1">
      <alignment horizontal="center" vertical="center" wrapText="1"/>
    </xf>
    <xf numFmtId="0" fontId="8" fillId="0" borderId="14" xfId="0" applyFont="1" applyBorder="1" applyAlignment="1">
      <alignment horizontal="center" vertical="center" wrapText="1"/>
    </xf>
    <xf numFmtId="0" fontId="8" fillId="0" borderId="3" xfId="0" applyFont="1" applyBorder="1" applyAlignment="1">
      <alignment horizontal="center" vertical="center" wrapText="1"/>
    </xf>
    <xf numFmtId="0" fontId="38" fillId="0" borderId="1" xfId="0" applyFont="1" applyBorder="1" applyAlignment="1">
      <alignment horizontal="center" vertical="center" wrapText="1"/>
    </xf>
    <xf numFmtId="0" fontId="0" fillId="0" borderId="0" xfId="0" applyAlignment="1">
      <alignment horizontal="left" vertical="center" wrapText="1"/>
    </xf>
    <xf numFmtId="0" fontId="38" fillId="0" borderId="1" xfId="0" applyFont="1" applyBorder="1" applyAlignment="1">
      <alignment horizontal="left" vertical="center" wrapText="1"/>
    </xf>
    <xf numFmtId="0" fontId="0" fillId="0" borderId="0" xfId="0" applyAlignment="1">
      <alignment horizontal="center"/>
    </xf>
    <xf numFmtId="0" fontId="0" fillId="0" borderId="0" xfId="0" applyAlignment="1">
      <alignment wrapText="1"/>
    </xf>
    <xf numFmtId="0" fontId="39" fillId="0" borderId="0" xfId="0" applyFont="1"/>
    <xf numFmtId="0" fontId="28" fillId="0" borderId="0" xfId="0" applyFont="1" applyAlignment="1">
      <alignment wrapText="1"/>
    </xf>
    <xf numFmtId="0" fontId="40" fillId="0" borderId="0" xfId="0" applyFont="1" applyAlignment="1">
      <alignment wrapText="1"/>
    </xf>
    <xf numFmtId="0" fontId="40" fillId="0" borderId="0" xfId="0" applyFont="1"/>
    <xf numFmtId="0" fontId="41" fillId="0" borderId="0" xfId="0" applyFont="1"/>
    <xf numFmtId="0" fontId="40" fillId="0" borderId="0" xfId="0" applyFont="1" applyAlignment="1">
      <alignment horizontal="center"/>
    </xf>
    <xf numFmtId="0" fontId="40" fillId="0" borderId="26" xfId="0" applyFont="1" applyBorder="1"/>
    <xf numFmtId="0" fontId="40" fillId="0" borderId="27" xfId="0" applyFont="1" applyBorder="1"/>
    <xf numFmtId="0" fontId="40" fillId="0" borderId="28" xfId="0" applyFont="1" applyBorder="1"/>
    <xf numFmtId="0" fontId="40" fillId="0" borderId="29" xfId="0" applyFont="1" applyBorder="1"/>
    <xf numFmtId="0" fontId="40" fillId="0" borderId="30" xfId="0" applyFont="1" applyBorder="1"/>
    <xf numFmtId="0" fontId="28" fillId="0" borderId="1" xfId="0" applyFont="1" applyBorder="1" applyAlignment="1">
      <alignment horizontal="center"/>
    </xf>
    <xf numFmtId="0" fontId="40" fillId="0" borderId="1" xfId="0" applyFont="1" applyBorder="1" applyAlignment="1">
      <alignment horizontal="center"/>
    </xf>
    <xf numFmtId="0" fontId="40" fillId="0" borderId="1" xfId="0" applyFont="1" applyBorder="1" applyAlignment="1">
      <alignment horizontal="right"/>
    </xf>
    <xf numFmtId="0" fontId="28" fillId="0" borderId="0" xfId="0" applyFont="1" applyAlignment="1">
      <alignment horizontal="center"/>
    </xf>
    <xf numFmtId="2" fontId="28" fillId="0" borderId="0" xfId="0" applyNumberFormat="1" applyFont="1" applyAlignment="1">
      <alignment horizontal="center"/>
    </xf>
    <xf numFmtId="0" fontId="40" fillId="0" borderId="31" xfId="0" applyFont="1" applyBorder="1"/>
    <xf numFmtId="0" fontId="40" fillId="0" borderId="32" xfId="0" applyFont="1" applyBorder="1"/>
    <xf numFmtId="0" fontId="40" fillId="0" borderId="33" xfId="0" applyFont="1" applyBorder="1"/>
    <xf numFmtId="9" fontId="40" fillId="0" borderId="0" xfId="10" applyFont="1" applyAlignment="1">
      <alignment horizontal="center"/>
    </xf>
    <xf numFmtId="10" fontId="28" fillId="0" borderId="1" xfId="0" applyNumberFormat="1" applyFont="1" applyBorder="1" applyAlignment="1">
      <alignment horizontal="center"/>
    </xf>
    <xf numFmtId="0" fontId="40" fillId="0" borderId="0" xfId="0" applyFont="1" applyAlignment="1">
      <alignment horizontal="left"/>
    </xf>
    <xf numFmtId="10" fontId="0" fillId="0" borderId="0" xfId="0" applyNumberFormat="1"/>
    <xf numFmtId="10" fontId="40" fillId="0" borderId="0" xfId="0" applyNumberFormat="1" applyFont="1" applyAlignment="1">
      <alignment horizontal="center"/>
    </xf>
    <xf numFmtId="2" fontId="40" fillId="0" borderId="0" xfId="0" applyNumberFormat="1" applyFont="1" applyAlignment="1">
      <alignment horizontal="center"/>
    </xf>
    <xf numFmtId="0" fontId="45" fillId="10" borderId="6" xfId="0" applyFont="1" applyFill="1" applyBorder="1" applyAlignment="1">
      <alignment horizontal="left" vertical="center" wrapText="1"/>
    </xf>
    <xf numFmtId="0" fontId="46" fillId="0" borderId="0" xfId="0" applyFont="1"/>
    <xf numFmtId="0" fontId="46" fillId="10" borderId="16" xfId="0" applyFont="1" applyFill="1" applyBorder="1" applyAlignment="1">
      <alignment horizontal="left" vertical="center" wrapText="1"/>
    </xf>
    <xf numFmtId="0" fontId="46" fillId="0" borderId="0" xfId="0" applyFont="1" applyAlignment="1">
      <alignment horizontal="left" vertical="center" wrapText="1"/>
    </xf>
    <xf numFmtId="0" fontId="48" fillId="8" borderId="1" xfId="1" applyFont="1" applyFill="1" applyBorder="1" applyAlignment="1">
      <alignment horizontal="center" vertical="center" textRotation="90" wrapText="1"/>
    </xf>
    <xf numFmtId="0" fontId="48" fillId="8" borderId="1" xfId="1" applyFont="1" applyFill="1" applyBorder="1" applyAlignment="1">
      <alignment horizontal="center" vertical="center" wrapText="1"/>
    </xf>
    <xf numFmtId="0" fontId="49" fillId="0" borderId="0" xfId="0" applyFont="1" applyAlignment="1">
      <alignment horizontal="left" vertical="center" wrapText="1"/>
    </xf>
    <xf numFmtId="0" fontId="50" fillId="0" borderId="1" xfId="0" applyFont="1" applyBorder="1" applyAlignment="1">
      <alignment horizontal="center" vertical="center" wrapText="1"/>
    </xf>
    <xf numFmtId="0" fontId="50" fillId="0" borderId="1" xfId="0" applyFont="1" applyBorder="1" applyAlignment="1">
      <alignment horizontal="left" vertical="center" wrapText="1"/>
    </xf>
    <xf numFmtId="0" fontId="46" fillId="0" borderId="1" xfId="0" applyFont="1" applyBorder="1" applyAlignment="1">
      <alignment horizontal="left" vertical="center" wrapText="1"/>
    </xf>
    <xf numFmtId="0" fontId="46" fillId="0" borderId="1" xfId="0" applyFont="1" applyBorder="1" applyAlignment="1">
      <alignment horizontal="center" vertical="center" wrapText="1"/>
    </xf>
    <xf numFmtId="0" fontId="50" fillId="0" borderId="15" xfId="0" applyFont="1" applyBorder="1" applyAlignment="1">
      <alignment horizontal="left" vertical="center" wrapText="1"/>
    </xf>
    <xf numFmtId="0" fontId="49" fillId="0" borderId="1" xfId="0" applyFont="1" applyBorder="1" applyAlignment="1">
      <alignment horizontal="left" vertical="center" wrapText="1"/>
    </xf>
    <xf numFmtId="0" fontId="49" fillId="0" borderId="0" xfId="0" applyFont="1" applyAlignment="1">
      <alignment wrapText="1"/>
    </xf>
    <xf numFmtId="0" fontId="46" fillId="0" borderId="0" xfId="0" applyFont="1" applyAlignment="1">
      <alignment horizontal="center" vertical="center" wrapText="1"/>
    </xf>
    <xf numFmtId="0" fontId="49" fillId="0" borderId="1" xfId="0" applyFont="1" applyBorder="1" applyAlignment="1">
      <alignment wrapText="1"/>
    </xf>
    <xf numFmtId="0" fontId="9" fillId="0" borderId="0" xfId="0" applyFont="1" applyAlignment="1">
      <alignment vertical="center" wrapText="1"/>
    </xf>
    <xf numFmtId="0" fontId="37" fillId="9" borderId="0" xfId="4" applyFont="1" applyFill="1" applyAlignment="1">
      <alignment vertical="center" wrapText="1"/>
    </xf>
    <xf numFmtId="0" fontId="46" fillId="0" borderId="15" xfId="0" applyFont="1" applyBorder="1" applyAlignment="1">
      <alignment horizontal="left" vertical="center" wrapText="1"/>
    </xf>
    <xf numFmtId="0" fontId="46" fillId="0" borderId="36" xfId="0" applyFont="1" applyBorder="1" applyAlignment="1">
      <alignment horizontal="center" vertical="center" wrapText="1"/>
    </xf>
    <xf numFmtId="0" fontId="50" fillId="0" borderId="36" xfId="0" applyFont="1" applyBorder="1" applyAlignment="1">
      <alignment horizontal="left" vertical="center" wrapText="1"/>
    </xf>
    <xf numFmtId="0" fontId="50" fillId="0" borderId="37" xfId="0" applyFont="1" applyBorder="1" applyAlignment="1">
      <alignment horizontal="left" vertical="center" wrapText="1"/>
    </xf>
    <xf numFmtId="0" fontId="49" fillId="0" borderId="36" xfId="0" applyFont="1" applyBorder="1" applyAlignment="1">
      <alignment horizontal="left" vertical="center" wrapText="1"/>
    </xf>
    <xf numFmtId="0" fontId="51" fillId="0" borderId="0" xfId="0" applyFont="1" applyAlignment="1">
      <alignment horizontal="right" vertical="center" wrapText="1"/>
    </xf>
    <xf numFmtId="0" fontId="52" fillId="0" borderId="0" xfId="0" applyFont="1" applyAlignment="1">
      <alignment horizontal="center" vertical="center" wrapText="1"/>
    </xf>
    <xf numFmtId="0" fontId="18" fillId="0" borderId="0" xfId="0" applyFont="1" applyAlignment="1">
      <alignment horizontal="left" vertical="top" wrapText="1"/>
    </xf>
    <xf numFmtId="0" fontId="19" fillId="0" borderId="0" xfId="0" applyFont="1" applyAlignment="1">
      <alignment horizontal="left" vertical="top" wrapText="1"/>
    </xf>
    <xf numFmtId="0" fontId="0" fillId="0" borderId="0" xfId="0" applyAlignment="1">
      <alignment horizontal="left" vertical="center" wrapText="1"/>
    </xf>
    <xf numFmtId="0" fontId="0" fillId="0" borderId="0" xfId="0" applyAlignment="1">
      <alignment horizontal="center"/>
    </xf>
    <xf numFmtId="0" fontId="13" fillId="14" borderId="0" xfId="11" applyFont="1" applyFill="1" applyAlignment="1" applyProtection="1">
      <alignment horizontal="center" vertical="center" wrapText="1"/>
    </xf>
    <xf numFmtId="0" fontId="14" fillId="14" borderId="0" xfId="11" applyFont="1" applyFill="1" applyAlignment="1" applyProtection="1">
      <alignment horizontal="center" vertical="center" wrapText="1"/>
    </xf>
    <xf numFmtId="0" fontId="15" fillId="14" borderId="0" xfId="11" applyFont="1" applyFill="1" applyProtection="1">
      <alignment horizontal="center" vertical="center"/>
    </xf>
    <xf numFmtId="0" fontId="16" fillId="14" borderId="0" xfId="11" applyFont="1" applyFill="1" applyProtection="1">
      <alignment horizontal="center" vertical="center"/>
    </xf>
    <xf numFmtId="0" fontId="17" fillId="0" borderId="0" xfId="0" applyFont="1" applyAlignment="1">
      <alignment wrapText="1"/>
    </xf>
    <xf numFmtId="0" fontId="17" fillId="0" borderId="0" xfId="0" applyFont="1"/>
    <xf numFmtId="0" fontId="17" fillId="0" borderId="0" xfId="0" applyFont="1" applyAlignment="1">
      <alignment horizontal="left" vertical="center" wrapText="1"/>
    </xf>
    <xf numFmtId="0" fontId="18" fillId="0" borderId="0" xfId="0" applyFont="1" applyAlignment="1">
      <alignment horizontal="left" vertical="center" wrapText="1"/>
    </xf>
    <xf numFmtId="0" fontId="53" fillId="15" borderId="0" xfId="0" applyFont="1" applyFill="1" applyAlignment="1">
      <alignment vertical="top" wrapText="1"/>
    </xf>
    <xf numFmtId="0" fontId="54" fillId="15" borderId="0" xfId="0" applyFont="1" applyFill="1" applyAlignment="1">
      <alignment vertical="top" wrapText="1"/>
    </xf>
    <xf numFmtId="0" fontId="9" fillId="0" borderId="0" xfId="0" applyFont="1" applyAlignment="1">
      <alignment horizontal="center"/>
    </xf>
    <xf numFmtId="0" fontId="13" fillId="9" borderId="0" xfId="1" applyFont="1" applyFill="1" applyAlignment="1">
      <alignment horizontal="center" vertical="center" wrapText="1"/>
    </xf>
    <xf numFmtId="0" fontId="14" fillId="9" borderId="0" xfId="4" applyFont="1" applyFill="1">
      <alignment horizontal="center" vertical="center" wrapText="1"/>
    </xf>
    <xf numFmtId="14" fontId="33" fillId="0" borderId="15" xfId="5" applyNumberFormat="1" applyFont="1" applyBorder="1" applyAlignment="1">
      <alignment horizontal="left" vertical="center" wrapText="1" indent="1"/>
    </xf>
    <xf numFmtId="0" fontId="33" fillId="0" borderId="18" xfId="5" applyFont="1" applyBorder="1" applyAlignment="1">
      <alignment horizontal="left" vertical="center" wrapText="1" indent="1"/>
    </xf>
    <xf numFmtId="0" fontId="33" fillId="0" borderId="17" xfId="5" applyFont="1" applyBorder="1" applyAlignment="1">
      <alignment horizontal="left" vertical="center" wrapText="1" indent="1"/>
    </xf>
    <xf numFmtId="0" fontId="33" fillId="0" borderId="15" xfId="5" applyFont="1" applyBorder="1" applyAlignment="1">
      <alignment horizontal="left" vertical="center" wrapText="1" indent="1"/>
    </xf>
    <xf numFmtId="0" fontId="35" fillId="9" borderId="5" xfId="4" applyFont="1" applyFill="1" applyBorder="1">
      <alignment horizontal="center" vertical="center" wrapText="1"/>
    </xf>
    <xf numFmtId="0" fontId="22" fillId="9" borderId="12" xfId="4" applyFont="1" applyFill="1" applyBorder="1">
      <alignment horizontal="center" vertical="center" wrapText="1"/>
    </xf>
    <xf numFmtId="0" fontId="22" fillId="9" borderId="0" xfId="4" applyFont="1" applyFill="1">
      <alignment horizontal="center" vertical="center" wrapText="1"/>
    </xf>
    <xf numFmtId="0" fontId="22" fillId="9" borderId="9" xfId="4" applyFont="1" applyFill="1" applyBorder="1">
      <alignment horizontal="center" vertical="center" wrapText="1"/>
    </xf>
    <xf numFmtId="0" fontId="33" fillId="0" borderId="19" xfId="0" applyFont="1" applyBorder="1" applyAlignment="1">
      <alignment horizontal="center"/>
    </xf>
    <xf numFmtId="0" fontId="33" fillId="0" borderId="4" xfId="0" applyFont="1" applyBorder="1" applyAlignment="1">
      <alignment horizontal="center"/>
    </xf>
    <xf numFmtId="0" fontId="22" fillId="9" borderId="10" xfId="4" applyFont="1" applyFill="1" applyBorder="1">
      <alignment horizontal="center" vertical="center" wrapText="1"/>
    </xf>
    <xf numFmtId="0" fontId="22" fillId="9" borderId="7" xfId="4" applyFont="1" applyFill="1" applyBorder="1">
      <alignment horizontal="center" vertical="center" wrapText="1"/>
    </xf>
    <xf numFmtId="0" fontId="13" fillId="9" borderId="0" xfId="4" applyFont="1" applyFill="1">
      <alignment horizontal="center" vertical="center" wrapText="1"/>
    </xf>
    <xf numFmtId="0" fontId="23" fillId="2" borderId="23" xfId="0" applyFont="1" applyFill="1" applyBorder="1" applyAlignment="1">
      <alignment horizontal="center"/>
    </xf>
    <xf numFmtId="0" fontId="23" fillId="2" borderId="17" xfId="0" applyFont="1" applyFill="1" applyBorder="1" applyAlignment="1">
      <alignment horizontal="center"/>
    </xf>
    <xf numFmtId="10" fontId="29" fillId="5" borderId="23" xfId="0" applyNumberFormat="1" applyFont="1" applyFill="1" applyBorder="1" applyAlignment="1">
      <alignment horizontal="center"/>
    </xf>
    <xf numFmtId="10" fontId="29" fillId="5" borderId="17" xfId="0" applyNumberFormat="1" applyFont="1" applyFill="1" applyBorder="1" applyAlignment="1">
      <alignment horizontal="center"/>
    </xf>
    <xf numFmtId="0" fontId="23" fillId="2" borderId="24" xfId="0" applyFont="1" applyFill="1" applyBorder="1" applyAlignment="1">
      <alignment horizontal="center"/>
    </xf>
    <xf numFmtId="0" fontId="23" fillId="2" borderId="0" xfId="0" applyFont="1" applyFill="1" applyAlignment="1">
      <alignment horizontal="center"/>
    </xf>
    <xf numFmtId="10" fontId="29" fillId="4" borderId="24" xfId="0" applyNumberFormat="1" applyFont="1" applyFill="1" applyBorder="1" applyAlignment="1">
      <alignment horizontal="center"/>
    </xf>
    <xf numFmtId="10" fontId="29" fillId="4" borderId="0" xfId="0" applyNumberFormat="1" applyFont="1" applyFill="1" applyAlignment="1">
      <alignment horizontal="center"/>
    </xf>
    <xf numFmtId="0" fontId="28" fillId="0" borderId="25" xfId="0" applyFont="1" applyBorder="1" applyAlignment="1">
      <alignment horizontal="center"/>
    </xf>
    <xf numFmtId="0" fontId="28" fillId="0" borderId="6" xfId="0" applyFont="1" applyBorder="1" applyAlignment="1">
      <alignment horizontal="center"/>
    </xf>
    <xf numFmtId="0" fontId="30" fillId="2" borderId="25" xfId="0" applyFont="1" applyFill="1" applyBorder="1" applyAlignment="1">
      <alignment horizontal="center"/>
    </xf>
    <xf numFmtId="0" fontId="30" fillId="2" borderId="6" xfId="0" applyFont="1" applyFill="1" applyBorder="1" applyAlignment="1">
      <alignment horizontal="center"/>
    </xf>
    <xf numFmtId="0" fontId="35" fillId="9" borderId="0" xfId="4" applyFont="1" applyFill="1" applyAlignment="1">
      <alignment horizontal="left" vertical="center" wrapText="1"/>
    </xf>
    <xf numFmtId="0" fontId="42" fillId="13" borderId="0" xfId="0" applyFont="1" applyFill="1" applyAlignment="1">
      <alignment horizontal="center" vertical="center"/>
    </xf>
    <xf numFmtId="0" fontId="42" fillId="0" borderId="0" xfId="0" applyFont="1" applyAlignment="1">
      <alignment horizontal="center" vertical="center"/>
    </xf>
    <xf numFmtId="0" fontId="43" fillId="7" borderId="0" xfId="0" applyFont="1" applyFill="1" applyAlignment="1">
      <alignment horizontal="right" indent="1"/>
    </xf>
    <xf numFmtId="0" fontId="44" fillId="10" borderId="0" xfId="0" applyFont="1" applyFill="1" applyAlignment="1">
      <alignment horizontal="left" vertical="top" wrapText="1" indent="1"/>
    </xf>
    <xf numFmtId="0" fontId="43" fillId="7" borderId="2" xfId="0" applyFont="1" applyFill="1" applyBorder="1" applyAlignment="1">
      <alignment horizontal="right" indent="1"/>
    </xf>
    <xf numFmtId="0" fontId="47" fillId="10" borderId="2" xfId="0" applyFont="1" applyFill="1" applyBorder="1" applyAlignment="1">
      <alignment horizontal="left" vertical="top" wrapText="1" indent="1"/>
    </xf>
  </cellXfs>
  <cellStyles count="12">
    <cellStyle name="Explanatory Text" xfId="1" builtinId="53"/>
    <cellStyle name="Followed Hyperlink" xfId="7" builtinId="9" hidden="1"/>
    <cellStyle name="Followed Hyperlink" xfId="9" builtinId="9" hidden="1"/>
    <cellStyle name="Hyperlink" xfId="6" builtinId="8" hidden="1"/>
    <cellStyle name="Hyperlink" xfId="8" builtinId="8" hidden="1"/>
    <cellStyle name="Normal" xfId="0" builtinId="0"/>
    <cellStyle name="Normal3" xfId="5" xr:uid="{00000000-0005-0000-0000-000006000000}"/>
    <cellStyle name="Percent" xfId="10" builtinId="5"/>
    <cellStyle name="Style 1" xfId="4" xr:uid="{00000000-0005-0000-0000-000007000000}"/>
    <cellStyle name="Texte explicatif 2" xfId="2" xr:uid="{00000000-0005-0000-0000-000009000000}"/>
    <cellStyle name="Title" xfId="3" builtinId="15" customBuiltin="1"/>
    <cellStyle name="Titre tableau" xfId="11" xr:uid="{7EC66A82-EDE7-4689-9FC4-1807B836E529}"/>
  </cellStyles>
  <dxfs count="129">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rgb="FF0B1B34"/>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theme="0"/>
        <name val="FreeSans"/>
      </font>
      <numFmt numFmtId="30" formatCode="@"/>
      <fill>
        <patternFill>
          <bgColor rgb="FF108670"/>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color theme="0"/>
      </font>
    </dxf>
    <dxf>
      <font>
        <b/>
        <i val="0"/>
        <color theme="1"/>
      </font>
      <fill>
        <patternFill>
          <bgColor theme="7" tint="0.79998168889431442"/>
        </patternFill>
      </fill>
    </dxf>
    <dxf>
      <font>
        <color theme="1"/>
      </font>
    </dxf>
    <dxf>
      <font>
        <b/>
        <i val="0"/>
        <color theme="0"/>
      </font>
      <fill>
        <patternFill>
          <bgColor rgb="FF108670"/>
        </patternFill>
      </fill>
    </dxf>
    <dxf>
      <font>
        <b/>
        <i val="0"/>
        <strike val="0"/>
        <color theme="0"/>
      </font>
      <fill>
        <patternFill>
          <bgColor rgb="FFC00000"/>
        </patternFill>
      </fill>
    </dxf>
  </dxfs>
  <tableStyles count="0" defaultTableStyle="TableStyleMedium2" defaultPivotStyle="PivotStyleLight16"/>
  <colors>
    <mruColors>
      <color rgb="FF0B1B34"/>
      <color rgb="FFE8EAED"/>
      <color rgb="FF004774"/>
      <color rgb="FF108670"/>
      <color rgb="FFB7293C"/>
      <color rgb="FFE3EBF2"/>
      <color rgb="FF808080"/>
      <color rgb="FFF2EBC7"/>
      <color rgb="FF3148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dLbls>
          <c:showLegendKey val="0"/>
          <c:showVal val="0"/>
          <c:showCatName val="0"/>
          <c:showSerName val="0"/>
          <c:showPercent val="0"/>
          <c:showBubbleSize val="0"/>
        </c:dLbls>
        <c:gapWidth val="100"/>
        <c:axId val="-1721111040"/>
        <c:axId val="-1721157424"/>
      </c:barChart>
      <c:catAx>
        <c:axId val="-1721111040"/>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en-US"/>
          </a:p>
        </c:txPr>
        <c:crossAx val="-1721157424"/>
        <c:crosses val="autoZero"/>
        <c:auto val="1"/>
        <c:lblAlgn val="ctr"/>
        <c:lblOffset val="100"/>
        <c:noMultiLvlLbl val="1"/>
      </c:catAx>
      <c:valAx>
        <c:axId val="-1721157424"/>
        <c:scaling>
          <c:orientation val="minMax"/>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en-US"/>
          </a:p>
        </c:txPr>
        <c:crossAx val="-1721111040"/>
        <c:crosses val="autoZero"/>
        <c:crossBetween val="midCat"/>
      </c:valAx>
      <c:spPr>
        <a:noFill/>
        <a:ln>
          <a:solidFill>
            <a:srgbClr val="B3B3B3"/>
          </a:solid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95250" y="136072"/>
    <xdr:ext cx="2247896" cy="531741"/>
    <xdr:pic>
      <xdr:nvPicPr>
        <xdr:cNvPr id="2" name="Image 1" title="Le gouvernement du Grand-Duché de Luxembourg - Service information et presse">
          <a:extLst>
            <a:ext uri="{FF2B5EF4-FFF2-40B4-BE49-F238E27FC236}">
              <a16:creationId xmlns:a16="http://schemas.microsoft.com/office/drawing/2014/main" id="{12A2B464-B277-48E0-82B5-BB468BBBCF81}"/>
            </a:ext>
          </a:extLst>
        </xdr:cNvPr>
        <xdr:cNvPicPr>
          <a:picLocks noChangeAspect="1"/>
        </xdr:cNvPicPr>
      </xdr:nvPicPr>
      <xdr:blipFill>
        <a:blip xmlns:r="http://schemas.openxmlformats.org/officeDocument/2006/relationships" r:embed="rId1">
          <a:lum/>
          <a:alphaModFix/>
        </a:blip>
        <a:srcRect/>
        <a:stretch>
          <a:fillRect/>
        </a:stretch>
      </xdr:blipFill>
      <xdr:spPr>
        <a:xfrm>
          <a:off x="95250" y="136072"/>
          <a:ext cx="2247896" cy="531741"/>
        </a:xfrm>
        <a:prstGeom prst="rect">
          <a:avLst/>
        </a:prstGeom>
        <a:noFill/>
        <a:ln cap="flat">
          <a:noFill/>
        </a:ln>
      </xdr:spPr>
    </xdr:pic>
    <xdr:clientData/>
  </xdr:absoluteAnchor>
</xdr:wsDr>
</file>

<file path=xl/drawings/drawing2.xml><?xml version="1.0" encoding="utf-8"?>
<xdr:wsDr xmlns:xdr="http://schemas.openxmlformats.org/drawingml/2006/spreadsheetDrawing" xmlns:a="http://schemas.openxmlformats.org/drawingml/2006/main">
  <xdr:twoCellAnchor editAs="oneCell">
    <xdr:from>
      <xdr:col>6</xdr:col>
      <xdr:colOff>151560</xdr:colOff>
      <xdr:row>7</xdr:row>
      <xdr:rowOff>237240</xdr:rowOff>
    </xdr:from>
    <xdr:to>
      <xdr:col>6</xdr:col>
      <xdr:colOff>167990</xdr:colOff>
      <xdr:row>8</xdr:row>
      <xdr:rowOff>15678</xdr:rowOff>
    </xdr:to>
    <xdr:graphicFrame macro="">
      <xdr:nvGraphicFramePr>
        <xdr:cNvPr id="2" name="Graphique 1">
          <a:extLst>
            <a:ext uri="{FF2B5EF4-FFF2-40B4-BE49-F238E27FC236}">
              <a16:creationId xmlns:a16="http://schemas.microsoft.com/office/drawing/2014/main" id="{605BF12F-B548-4FCC-A4BB-F14FD38023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FB2D6-CD6E-404F-ACFF-1BBA9CC6A014}">
  <dimension ref="A1:D10"/>
  <sheetViews>
    <sheetView tabSelected="1" zoomScale="90" zoomScaleNormal="90" workbookViewId="0">
      <selection activeCell="A6" sqref="A6:D6"/>
    </sheetView>
  </sheetViews>
  <sheetFormatPr defaultColWidth="11.42578125" defaultRowHeight="15"/>
  <cols>
    <col min="1" max="1" width="24.140625" customWidth="1"/>
    <col min="2" max="3" width="29.28515625" customWidth="1"/>
    <col min="4" max="4" width="40" customWidth="1"/>
  </cols>
  <sheetData>
    <row r="1" spans="1:4" ht="62.25" customHeight="1">
      <c r="A1" s="119"/>
      <c r="B1" s="119"/>
      <c r="C1" s="119"/>
      <c r="D1" s="119"/>
    </row>
    <row r="2" spans="1:4" ht="15.75">
      <c r="A2" s="120" t="s">
        <v>269</v>
      </c>
      <c r="B2" s="121"/>
      <c r="C2" s="121"/>
      <c r="D2" s="121"/>
    </row>
    <row r="3" spans="1:4" ht="26.25">
      <c r="A3" s="122" t="s">
        <v>268</v>
      </c>
      <c r="B3" s="123"/>
      <c r="C3" s="123"/>
      <c r="D3" s="123"/>
    </row>
    <row r="4" spans="1:4" ht="71.099999999999994" customHeight="1">
      <c r="A4" s="124" t="s">
        <v>319</v>
      </c>
      <c r="B4" s="125"/>
      <c r="C4" s="125"/>
      <c r="D4" s="125"/>
    </row>
    <row r="5" spans="1:4" ht="178.5" customHeight="1">
      <c r="A5" s="118" t="s">
        <v>270</v>
      </c>
      <c r="B5" s="118"/>
      <c r="C5" s="118"/>
      <c r="D5" s="118"/>
    </row>
    <row r="6" spans="1:4" ht="21">
      <c r="A6" s="128" t="s">
        <v>320</v>
      </c>
      <c r="B6" s="129"/>
      <c r="C6" s="129"/>
      <c r="D6" s="129"/>
    </row>
    <row r="7" spans="1:4" ht="408.75" customHeight="1">
      <c r="A7" s="126" t="s">
        <v>321</v>
      </c>
      <c r="B7" s="127"/>
      <c r="C7" s="127"/>
      <c r="D7" s="127"/>
    </row>
    <row r="8" spans="1:4">
      <c r="B8" s="8" t="s">
        <v>271</v>
      </c>
      <c r="C8" s="9">
        <f>COUNTA(Échantillon!A13:A52)</f>
        <v>20</v>
      </c>
    </row>
    <row r="9" spans="1:4" ht="21">
      <c r="A9" s="128" t="s">
        <v>322</v>
      </c>
      <c r="B9" s="129"/>
      <c r="C9" s="129"/>
      <c r="D9" s="129"/>
    </row>
    <row r="10" spans="1:4" ht="375.95" customHeight="1">
      <c r="A10" s="116" t="s">
        <v>323</v>
      </c>
      <c r="B10" s="117"/>
      <c r="C10" s="117"/>
      <c r="D10" s="117"/>
    </row>
  </sheetData>
  <mergeCells count="9">
    <mergeCell ref="A10:D10"/>
    <mergeCell ref="A5:D5"/>
    <mergeCell ref="A1:D1"/>
    <mergeCell ref="A2:D2"/>
    <mergeCell ref="A3:D3"/>
    <mergeCell ref="A4:D4"/>
    <mergeCell ref="A7:D7"/>
    <mergeCell ref="A6:D6"/>
    <mergeCell ref="A9:D9"/>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F5331-E5D7-4359-9FDB-50293C767A99}">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E04</v>
      </c>
      <c r="F1" s="162"/>
      <c r="G1" s="162"/>
      <c r="H1" s="162"/>
      <c r="I1" s="162"/>
      <c r="J1" s="91" t="str">
        <f ca="1">IFERROR(RIGHT(CELL("nomfichier",$A$2),LEN(CELL("nomfichier",$A$2))-SEARCH("]",CELL("nomfichier",$A$2))), RIGHT(CELL("filename",$A$2),LEN(CELL("filename",$A$2))-SEARCH("]",CELL("filename",$A$2))))</f>
        <v>E04</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101" priority="3" operator="equal">
      <formula>"c"</formula>
    </cfRule>
    <cfRule type="cellIs" dxfId="100" priority="4" operator="equal">
      <formula>"nc"</formula>
    </cfRule>
    <cfRule type="cellIs" dxfId="99" priority="5" operator="equal">
      <formula>"na"</formula>
    </cfRule>
    <cfRule type="cellIs" dxfId="98" priority="6" operator="equal">
      <formula>"nt"</formula>
    </cfRule>
  </conditionalFormatting>
  <conditionalFormatting sqref="G4:G112">
    <cfRule type="cellIs" dxfId="97" priority="1" operator="equal">
      <formula>"D"</formula>
    </cfRule>
    <cfRule type="cellIs" dxfId="96"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E2E2F794-E44B-3B44-BBAF-BD1AF1DB0705}">
          <x14:formula1>
            <xm:f>BaseDeCalcul!$AH$7:$AH$10</xm:f>
          </x14:formula1>
          <xm:sqref>F4:F112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A06BD-9D70-422F-9BD6-E7601C4B90D1}">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E05</v>
      </c>
      <c r="F1" s="162"/>
      <c r="G1" s="162"/>
      <c r="H1" s="162"/>
      <c r="I1" s="162"/>
      <c r="J1" s="91" t="str">
        <f ca="1">IFERROR(RIGHT(CELL("nomfichier",$A$2),LEN(CELL("nomfichier",$A$2))-SEARCH("]",CELL("nomfichier",$A$2))), RIGHT(CELL("filename",$A$2),LEN(CELL("filename",$A$2))-SEARCH("]",CELL("filename",$A$2))))</f>
        <v>E05</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95" priority="3" operator="equal">
      <formula>"c"</formula>
    </cfRule>
    <cfRule type="cellIs" dxfId="94" priority="4" operator="equal">
      <formula>"nc"</formula>
    </cfRule>
    <cfRule type="cellIs" dxfId="93" priority="5" operator="equal">
      <formula>"na"</formula>
    </cfRule>
    <cfRule type="cellIs" dxfId="92" priority="6" operator="equal">
      <formula>"nt"</formula>
    </cfRule>
  </conditionalFormatting>
  <conditionalFormatting sqref="G4:G112">
    <cfRule type="cellIs" dxfId="91" priority="1" operator="equal">
      <formula>"D"</formula>
    </cfRule>
    <cfRule type="cellIs" dxfId="90"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C8DB506A-3295-CA46-A9BB-E3747C2B41E6}">
          <x14:formula1>
            <xm:f>BaseDeCalcul!$AH$7:$AH$10</xm:f>
          </x14:formula1>
          <xm:sqref>F4:F112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DB420-E1C8-4F8D-8909-EBED8FC80BDE}">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E06</v>
      </c>
      <c r="F1" s="162"/>
      <c r="G1" s="162"/>
      <c r="H1" s="162"/>
      <c r="I1" s="162"/>
      <c r="J1" s="91" t="str">
        <f ca="1">IFERROR(RIGHT(CELL("nomfichier",$A$2),LEN(CELL("nomfichier",$A$2))-SEARCH("]",CELL("nomfichier",$A$2))), RIGHT(CELL("filename",$A$2),LEN(CELL("filename",$A$2))-SEARCH("]",CELL("filename",$A$2))))</f>
        <v>E06</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89" priority="3" operator="equal">
      <formula>"c"</formula>
    </cfRule>
    <cfRule type="cellIs" dxfId="88" priority="4" operator="equal">
      <formula>"nc"</formula>
    </cfRule>
    <cfRule type="cellIs" dxfId="87" priority="5" operator="equal">
      <formula>"na"</formula>
    </cfRule>
    <cfRule type="cellIs" dxfId="86" priority="6" operator="equal">
      <formula>"nt"</formula>
    </cfRule>
  </conditionalFormatting>
  <conditionalFormatting sqref="G4:G112">
    <cfRule type="cellIs" dxfId="85" priority="1" operator="equal">
      <formula>"D"</formula>
    </cfRule>
    <cfRule type="cellIs" dxfId="84"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68E5A23D-8B16-2B44-B2E5-E0A16377CE83}">
          <x14:formula1>
            <xm:f>BaseDeCalcul!$AH$7:$AH$10</xm:f>
          </x14:formula1>
          <xm:sqref>F4:F112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A9E17-2203-43D2-8EB6-CD544FB2DF77}">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E07</v>
      </c>
      <c r="F1" s="162"/>
      <c r="G1" s="162"/>
      <c r="H1" s="162"/>
      <c r="I1" s="162"/>
      <c r="J1" s="91" t="str">
        <f ca="1">IFERROR(RIGHT(CELL("nomfichier",$A$2),LEN(CELL("nomfichier",$A$2))-SEARCH("]",CELL("nomfichier",$A$2))), RIGHT(CELL("filename",$A$2),LEN(CELL("filename",$A$2))-SEARCH("]",CELL("filename",$A$2))))</f>
        <v>E07</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83" priority="3" operator="equal">
      <formula>"c"</formula>
    </cfRule>
    <cfRule type="cellIs" dxfId="82" priority="4" operator="equal">
      <formula>"nc"</formula>
    </cfRule>
    <cfRule type="cellIs" dxfId="81" priority="5" operator="equal">
      <formula>"na"</formula>
    </cfRule>
    <cfRule type="cellIs" dxfId="80" priority="6" operator="equal">
      <formula>"nt"</formula>
    </cfRule>
  </conditionalFormatting>
  <conditionalFormatting sqref="G4:G112">
    <cfRule type="cellIs" dxfId="79" priority="1" operator="equal">
      <formula>"D"</formula>
    </cfRule>
    <cfRule type="cellIs" dxfId="78"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E14DE805-4B50-5A4C-911B-3E99014D2A6C}">
          <x14:formula1>
            <xm:f>BaseDeCalcul!$AH$7:$AH$10</xm:f>
          </x14:formula1>
          <xm:sqref>F4:F112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8AC1A-FC02-48B7-951F-D437FD6EF5BF}">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E08</v>
      </c>
      <c r="F1" s="162"/>
      <c r="G1" s="162"/>
      <c r="H1" s="162"/>
      <c r="I1" s="162"/>
      <c r="J1" s="91" t="str">
        <f ca="1">IFERROR(RIGHT(CELL("nomfichier",$A$2),LEN(CELL("nomfichier",$A$2))-SEARCH("]",CELL("nomfichier",$A$2))), RIGHT(CELL("filename",$A$2),LEN(CELL("filename",$A$2))-SEARCH("]",CELL("filename",$A$2))))</f>
        <v>E08</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77" priority="3" operator="equal">
      <formula>"c"</formula>
    </cfRule>
    <cfRule type="cellIs" dxfId="76" priority="4" operator="equal">
      <formula>"nc"</formula>
    </cfRule>
    <cfRule type="cellIs" dxfId="75" priority="5" operator="equal">
      <formula>"na"</formula>
    </cfRule>
    <cfRule type="cellIs" dxfId="74" priority="6" operator="equal">
      <formula>"nt"</formula>
    </cfRule>
  </conditionalFormatting>
  <conditionalFormatting sqref="G4:G112">
    <cfRule type="cellIs" dxfId="73" priority="1" operator="equal">
      <formula>"D"</formula>
    </cfRule>
    <cfRule type="cellIs" dxfId="72"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9521CC9B-208B-AB46-9399-0F0909618C36}">
          <x14:formula1>
            <xm:f>BaseDeCalcul!$AH$7:$AH$10</xm:f>
          </x14:formula1>
          <xm:sqref>F4:F112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B5E2C-936A-4239-8728-6BA82A73284B}">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E09</v>
      </c>
      <c r="F1" s="162"/>
      <c r="G1" s="162"/>
      <c r="H1" s="162"/>
      <c r="I1" s="162"/>
      <c r="J1" s="91" t="str">
        <f ca="1">IFERROR(RIGHT(CELL("nomfichier",$A$2),LEN(CELL("nomfichier",$A$2))-SEARCH("]",CELL("nomfichier",$A$2))), RIGHT(CELL("filename",$A$2),LEN(CELL("filename",$A$2))-SEARCH("]",CELL("filename",$A$2))))</f>
        <v>E09</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71" priority="3" operator="equal">
      <formula>"c"</formula>
    </cfRule>
    <cfRule type="cellIs" dxfId="70" priority="4" operator="equal">
      <formula>"nc"</formula>
    </cfRule>
    <cfRule type="cellIs" dxfId="69" priority="5" operator="equal">
      <formula>"na"</formula>
    </cfRule>
    <cfRule type="cellIs" dxfId="68" priority="6" operator="equal">
      <formula>"nt"</formula>
    </cfRule>
  </conditionalFormatting>
  <conditionalFormatting sqref="G4:G112">
    <cfRule type="cellIs" dxfId="67" priority="1" operator="equal">
      <formula>"D"</formula>
    </cfRule>
    <cfRule type="cellIs" dxfId="66"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866B55CE-CD10-6145-8A95-4D1B994EBE10}">
          <x14:formula1>
            <xm:f>BaseDeCalcul!$AH$7:$AH$10</xm:f>
          </x14:formula1>
          <xm:sqref>F4:F112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BDF48-1F9D-44FC-BC3C-EAD995C75F5A}">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E10</v>
      </c>
      <c r="F1" s="162"/>
      <c r="G1" s="162"/>
      <c r="H1" s="162"/>
      <c r="I1" s="162"/>
      <c r="J1" s="91" t="str">
        <f ca="1">IFERROR(RIGHT(CELL("nomfichier",$A$2),LEN(CELL("nomfichier",$A$2))-SEARCH("]",CELL("nomfichier",$A$2))), RIGHT(CELL("filename",$A$2),LEN(CELL("filename",$A$2))-SEARCH("]",CELL("filename",$A$2))))</f>
        <v>E10</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65" priority="3" operator="equal">
      <formula>"c"</formula>
    </cfRule>
    <cfRule type="cellIs" dxfId="64" priority="4" operator="equal">
      <formula>"nc"</formula>
    </cfRule>
    <cfRule type="cellIs" dxfId="63" priority="5" operator="equal">
      <formula>"na"</formula>
    </cfRule>
    <cfRule type="cellIs" dxfId="62" priority="6" operator="equal">
      <formula>"nt"</formula>
    </cfRule>
  </conditionalFormatting>
  <conditionalFormatting sqref="G4:G112">
    <cfRule type="cellIs" dxfId="61" priority="1" operator="equal">
      <formula>"D"</formula>
    </cfRule>
    <cfRule type="cellIs" dxfId="60"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BFBD35D5-25CE-2843-A8CD-AF4BBE1ABEA3}">
          <x14:formula1>
            <xm:f>BaseDeCalcul!$AH$7:$AH$10</xm:f>
          </x14:formula1>
          <xm:sqref>F4:F112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4392-7BF4-45CC-BD20-EF728A878246}">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E11</v>
      </c>
      <c r="F1" s="162"/>
      <c r="G1" s="162"/>
      <c r="H1" s="162"/>
      <c r="I1" s="162"/>
      <c r="J1" s="91" t="str">
        <f ca="1">IFERROR(RIGHT(CELL("nomfichier",$A$2),LEN(CELL("nomfichier",$A$2))-SEARCH("]",CELL("nomfichier",$A$2))), RIGHT(CELL("filename",$A$2),LEN(CELL("filename",$A$2))-SEARCH("]",CELL("filename",$A$2))))</f>
        <v>E11</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59" priority="3" operator="equal">
      <formula>"c"</formula>
    </cfRule>
    <cfRule type="cellIs" dxfId="58" priority="4" operator="equal">
      <formula>"nc"</formula>
    </cfRule>
    <cfRule type="cellIs" dxfId="57" priority="5" operator="equal">
      <formula>"na"</formula>
    </cfRule>
    <cfRule type="cellIs" dxfId="56" priority="6" operator="equal">
      <formula>"nt"</formula>
    </cfRule>
  </conditionalFormatting>
  <conditionalFormatting sqref="G4:G112">
    <cfRule type="cellIs" dxfId="55" priority="1" operator="equal">
      <formula>"D"</formula>
    </cfRule>
    <cfRule type="cellIs" dxfId="54"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5CFF877-43A0-2644-92FD-C39EBFB3E86D}">
          <x14:formula1>
            <xm:f>BaseDeCalcul!$AH$7:$AH$10</xm:f>
          </x14:formula1>
          <xm:sqref>F4:F112</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ED6F5-F90B-481F-8F3C-7692FAD8D151}">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E12</v>
      </c>
      <c r="F1" s="162"/>
      <c r="G1" s="162"/>
      <c r="H1" s="162"/>
      <c r="I1" s="162"/>
      <c r="J1" s="91" t="str">
        <f ca="1">IFERROR(RIGHT(CELL("nomfichier",$A$2),LEN(CELL("nomfichier",$A$2))-SEARCH("]",CELL("nomfichier",$A$2))), RIGHT(CELL("filename",$A$2),LEN(CELL("filename",$A$2))-SEARCH("]",CELL("filename",$A$2))))</f>
        <v>E12</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53" priority="3" operator="equal">
      <formula>"c"</formula>
    </cfRule>
    <cfRule type="cellIs" dxfId="52" priority="4" operator="equal">
      <formula>"nc"</formula>
    </cfRule>
    <cfRule type="cellIs" dxfId="51" priority="5" operator="equal">
      <formula>"na"</formula>
    </cfRule>
    <cfRule type="cellIs" dxfId="50" priority="6" operator="equal">
      <formula>"nt"</formula>
    </cfRule>
  </conditionalFormatting>
  <conditionalFormatting sqref="G4:G112">
    <cfRule type="cellIs" dxfId="49" priority="1" operator="equal">
      <formula>"D"</formula>
    </cfRule>
    <cfRule type="cellIs" dxfId="48"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215B3E59-0B10-2040-9676-8588E8786E63}">
          <x14:formula1>
            <xm:f>BaseDeCalcul!$AH$7:$AH$10</xm:f>
          </x14:formula1>
          <xm:sqref>F4:F112</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09BB6-33A8-4BA9-BCBE-97194F1C6078}">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E13</v>
      </c>
      <c r="F1" s="162"/>
      <c r="G1" s="162"/>
      <c r="H1" s="162"/>
      <c r="I1" s="162"/>
      <c r="J1" s="91" t="str">
        <f ca="1">IFERROR(RIGHT(CELL("nomfichier",$A$2),LEN(CELL("nomfichier",$A$2))-SEARCH("]",CELL("nomfichier",$A$2))), RIGHT(CELL("filename",$A$2),LEN(CELL("filename",$A$2))-SEARCH("]",CELL("filename",$A$2))))</f>
        <v>E13</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47" priority="3" operator="equal">
      <formula>"c"</formula>
    </cfRule>
    <cfRule type="cellIs" dxfId="46" priority="4" operator="equal">
      <formula>"nc"</formula>
    </cfRule>
    <cfRule type="cellIs" dxfId="45" priority="5" operator="equal">
      <formula>"na"</formula>
    </cfRule>
    <cfRule type="cellIs" dxfId="44" priority="6" operator="equal">
      <formula>"nt"</formula>
    </cfRule>
  </conditionalFormatting>
  <conditionalFormatting sqref="G4:G112">
    <cfRule type="cellIs" dxfId="43" priority="1" operator="equal">
      <formula>"D"</formula>
    </cfRule>
    <cfRule type="cellIs" dxfId="42"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A520A357-4C83-1540-A34D-814C6A4EF29C}">
          <x14:formula1>
            <xm:f>BaseDeCalcul!$AH$7:$AH$10</xm:f>
          </x14:formula1>
          <xm:sqref>F4:F112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
  <sheetViews>
    <sheetView workbookViewId="0">
      <selection activeCell="B7" sqref="B7:D9"/>
    </sheetView>
  </sheetViews>
  <sheetFormatPr defaultColWidth="8.42578125" defaultRowHeight="15"/>
  <cols>
    <col min="1" max="1" width="19.28515625" style="12" customWidth="1"/>
    <col min="2" max="2" width="29.7109375" style="12" customWidth="1"/>
    <col min="3" max="3" width="54.28515625" style="47" customWidth="1"/>
    <col min="4" max="4" width="30.7109375" style="12" customWidth="1"/>
    <col min="5" max="16384" width="8.42578125" style="12"/>
  </cols>
  <sheetData>
    <row r="1" spans="1:4" ht="35.1" customHeight="1">
      <c r="A1" s="131" t="s">
        <v>45</v>
      </c>
      <c r="B1" s="131"/>
      <c r="C1" s="131"/>
      <c r="D1" s="131"/>
    </row>
    <row r="2" spans="1:4" ht="15" customHeight="1">
      <c r="A2" s="132" t="s">
        <v>0</v>
      </c>
      <c r="B2" s="132"/>
      <c r="C2" s="132"/>
      <c r="D2" s="132"/>
    </row>
    <row r="3" spans="1:4">
      <c r="A3" s="42" t="s">
        <v>1</v>
      </c>
      <c r="B3" s="133"/>
      <c r="C3" s="134"/>
      <c r="D3" s="135"/>
    </row>
    <row r="4" spans="1:4">
      <c r="A4" s="42" t="s">
        <v>326</v>
      </c>
      <c r="B4" s="136"/>
      <c r="C4" s="134"/>
      <c r="D4" s="135"/>
    </row>
    <row r="5" spans="1:4">
      <c r="A5" s="42" t="s">
        <v>2</v>
      </c>
      <c r="B5" s="136"/>
      <c r="C5" s="134"/>
      <c r="D5" s="135"/>
    </row>
    <row r="6" spans="1:4">
      <c r="A6" s="42" t="s">
        <v>49</v>
      </c>
      <c r="B6" s="136"/>
      <c r="C6" s="134"/>
      <c r="D6" s="135"/>
    </row>
    <row r="7" spans="1:4">
      <c r="A7" s="42" t="s">
        <v>327</v>
      </c>
      <c r="B7" s="136"/>
      <c r="C7" s="134"/>
      <c r="D7" s="135"/>
    </row>
    <row r="8" spans="1:4">
      <c r="A8" s="42" t="s">
        <v>328</v>
      </c>
      <c r="B8" s="136"/>
      <c r="C8" s="134"/>
      <c r="D8" s="135"/>
    </row>
    <row r="9" spans="1:4">
      <c r="A9" s="42" t="s">
        <v>329</v>
      </c>
      <c r="B9" s="136"/>
      <c r="C9" s="134"/>
      <c r="D9" s="135"/>
    </row>
    <row r="10" spans="1:4">
      <c r="A10" s="42" t="s">
        <v>28</v>
      </c>
      <c r="B10" s="136" t="s">
        <v>5</v>
      </c>
      <c r="C10" s="134"/>
      <c r="D10" s="135"/>
    </row>
    <row r="11" spans="1:4">
      <c r="A11" s="43"/>
      <c r="B11" s="130"/>
      <c r="C11" s="130"/>
    </row>
    <row r="12" spans="1:4">
      <c r="A12" s="44" t="s">
        <v>46</v>
      </c>
      <c r="B12" s="44" t="s">
        <v>47</v>
      </c>
      <c r="C12" s="44" t="s">
        <v>48</v>
      </c>
      <c r="D12" s="44" t="s">
        <v>30</v>
      </c>
    </row>
    <row r="13" spans="1:4">
      <c r="A13" s="16" t="s">
        <v>89</v>
      </c>
      <c r="B13" s="45" t="s">
        <v>89</v>
      </c>
      <c r="C13" s="45" t="s">
        <v>285</v>
      </c>
      <c r="D13" s="45"/>
    </row>
    <row r="14" spans="1:4">
      <c r="A14" s="16" t="s">
        <v>90</v>
      </c>
      <c r="B14" s="45" t="s">
        <v>90</v>
      </c>
      <c r="C14" s="45"/>
      <c r="D14" s="45"/>
    </row>
    <row r="15" spans="1:4">
      <c r="A15" s="16" t="s">
        <v>91</v>
      </c>
      <c r="B15" s="45" t="s">
        <v>91</v>
      </c>
      <c r="C15" s="45"/>
      <c r="D15" s="45"/>
    </row>
    <row r="16" spans="1:4">
      <c r="A16" s="16" t="s">
        <v>92</v>
      </c>
      <c r="B16" s="45" t="s">
        <v>92</v>
      </c>
      <c r="C16" s="45"/>
      <c r="D16" s="45"/>
    </row>
    <row r="17" spans="1:4">
      <c r="A17" s="16" t="s">
        <v>93</v>
      </c>
      <c r="B17" s="45" t="s">
        <v>93</v>
      </c>
      <c r="C17" s="45"/>
      <c r="D17" s="45"/>
    </row>
    <row r="18" spans="1:4">
      <c r="A18" s="16" t="s">
        <v>94</v>
      </c>
      <c r="B18" s="45" t="s">
        <v>94</v>
      </c>
      <c r="C18" s="45"/>
      <c r="D18" s="45"/>
    </row>
    <row r="19" spans="1:4">
      <c r="A19" s="16" t="s">
        <v>95</v>
      </c>
      <c r="B19" s="45" t="s">
        <v>95</v>
      </c>
      <c r="C19" s="45"/>
      <c r="D19" s="46"/>
    </row>
    <row r="20" spans="1:4">
      <c r="A20" s="16" t="s">
        <v>96</v>
      </c>
      <c r="B20" s="45" t="s">
        <v>96</v>
      </c>
      <c r="C20" s="45"/>
      <c r="D20" s="46"/>
    </row>
    <row r="21" spans="1:4">
      <c r="A21" s="16" t="s">
        <v>97</v>
      </c>
      <c r="B21" s="45" t="s">
        <v>97</v>
      </c>
      <c r="C21" s="45"/>
      <c r="D21" s="46"/>
    </row>
    <row r="22" spans="1:4">
      <c r="A22" s="16" t="s">
        <v>98</v>
      </c>
      <c r="B22" s="45" t="s">
        <v>98</v>
      </c>
      <c r="C22" s="45"/>
      <c r="D22" s="46"/>
    </row>
    <row r="23" spans="1:4">
      <c r="A23" s="16" t="s">
        <v>99</v>
      </c>
      <c r="B23" s="45" t="s">
        <v>99</v>
      </c>
      <c r="C23" s="45"/>
      <c r="D23" s="46"/>
    </row>
    <row r="24" spans="1:4">
      <c r="A24" s="16" t="s">
        <v>100</v>
      </c>
      <c r="B24" s="45" t="s">
        <v>100</v>
      </c>
      <c r="C24" s="45"/>
      <c r="D24" s="46"/>
    </row>
    <row r="25" spans="1:4">
      <c r="A25" s="16" t="s">
        <v>101</v>
      </c>
      <c r="B25" s="45" t="s">
        <v>101</v>
      </c>
      <c r="C25" s="45"/>
      <c r="D25" s="46"/>
    </row>
    <row r="26" spans="1:4">
      <c r="A26" s="16" t="s">
        <v>102</v>
      </c>
      <c r="B26" s="45" t="s">
        <v>102</v>
      </c>
      <c r="C26" s="45"/>
      <c r="D26" s="46"/>
    </row>
    <row r="27" spans="1:4">
      <c r="A27" s="16" t="s">
        <v>103</v>
      </c>
      <c r="B27" s="45" t="s">
        <v>103</v>
      </c>
      <c r="C27" s="45"/>
      <c r="D27" s="46"/>
    </row>
    <row r="28" spans="1:4">
      <c r="A28" s="16" t="s">
        <v>104</v>
      </c>
      <c r="B28" s="45" t="s">
        <v>104</v>
      </c>
      <c r="C28" s="45"/>
      <c r="D28" s="46"/>
    </row>
    <row r="29" spans="1:4">
      <c r="A29" s="16" t="s">
        <v>105</v>
      </c>
      <c r="B29" s="45" t="s">
        <v>105</v>
      </c>
      <c r="C29" s="45"/>
      <c r="D29" s="46"/>
    </row>
    <row r="30" spans="1:4">
      <c r="A30" s="16" t="s">
        <v>106</v>
      </c>
      <c r="B30" s="45" t="s">
        <v>106</v>
      </c>
      <c r="C30" s="45"/>
      <c r="D30" s="46"/>
    </row>
    <row r="31" spans="1:4">
      <c r="A31" s="16" t="s">
        <v>107</v>
      </c>
      <c r="B31" s="45" t="s">
        <v>107</v>
      </c>
      <c r="C31" s="45"/>
      <c r="D31" s="46"/>
    </row>
    <row r="32" spans="1:4">
      <c r="A32" s="16" t="s">
        <v>108</v>
      </c>
      <c r="B32" s="45" t="s">
        <v>108</v>
      </c>
      <c r="C32" s="45"/>
      <c r="D32" s="46"/>
    </row>
  </sheetData>
  <mergeCells count="11">
    <mergeCell ref="B11:C11"/>
    <mergeCell ref="A1:D1"/>
    <mergeCell ref="A2:D2"/>
    <mergeCell ref="B3:D3"/>
    <mergeCell ref="B4:D4"/>
    <mergeCell ref="B5:D5"/>
    <mergeCell ref="B6:D6"/>
    <mergeCell ref="B10:D10"/>
    <mergeCell ref="B7:D7"/>
    <mergeCell ref="B8:D8"/>
    <mergeCell ref="B9:D9"/>
  </mergeCells>
  <phoneticPr fontId="8"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2B83B-CF41-4D75-A2CB-A45399799BC1}">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E14</v>
      </c>
      <c r="F1" s="162"/>
      <c r="G1" s="162"/>
      <c r="H1" s="162"/>
      <c r="I1" s="162"/>
      <c r="J1" s="91" t="str">
        <f ca="1">IFERROR(RIGHT(CELL("nomfichier",$A$2),LEN(CELL("nomfichier",$A$2))-SEARCH("]",CELL("nomfichier",$A$2))), RIGHT(CELL("filename",$A$2),LEN(CELL("filename",$A$2))-SEARCH("]",CELL("filename",$A$2))))</f>
        <v>E14</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41" priority="3" operator="equal">
      <formula>"c"</formula>
    </cfRule>
    <cfRule type="cellIs" dxfId="40" priority="4" operator="equal">
      <formula>"nc"</formula>
    </cfRule>
    <cfRule type="cellIs" dxfId="39" priority="5" operator="equal">
      <formula>"na"</formula>
    </cfRule>
    <cfRule type="cellIs" dxfId="38" priority="6" operator="equal">
      <formula>"nt"</formula>
    </cfRule>
  </conditionalFormatting>
  <conditionalFormatting sqref="G4:G112">
    <cfRule type="cellIs" dxfId="37" priority="1" operator="equal">
      <formula>"D"</formula>
    </cfRule>
    <cfRule type="cellIs" dxfId="36"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696B8FD-E745-C942-A1D7-DA8A902CEBF2}">
          <x14:formula1>
            <xm:f>BaseDeCalcul!$AH$7:$AH$10</xm:f>
          </x14:formula1>
          <xm:sqref>F4:F112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B7AC6-4D3B-4A6F-87A2-EAA8BF2FB107}">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E15</v>
      </c>
      <c r="F1" s="162"/>
      <c r="G1" s="162"/>
      <c r="H1" s="162"/>
      <c r="I1" s="162"/>
      <c r="J1" s="91" t="str">
        <f ca="1">IFERROR(RIGHT(CELL("nomfichier",$A$2),LEN(CELL("nomfichier",$A$2))-SEARCH("]",CELL("nomfichier",$A$2))), RIGHT(CELL("filename",$A$2),LEN(CELL("filename",$A$2))-SEARCH("]",CELL("filename",$A$2))))</f>
        <v>E15</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35" priority="3" operator="equal">
      <formula>"c"</formula>
    </cfRule>
    <cfRule type="cellIs" dxfId="34" priority="4" operator="equal">
      <formula>"nc"</formula>
    </cfRule>
    <cfRule type="cellIs" dxfId="33" priority="5" operator="equal">
      <formula>"na"</formula>
    </cfRule>
    <cfRule type="cellIs" dxfId="32" priority="6" operator="equal">
      <formula>"nt"</formula>
    </cfRule>
  </conditionalFormatting>
  <conditionalFormatting sqref="G4:G112">
    <cfRule type="cellIs" dxfId="31" priority="1" operator="equal">
      <formula>"D"</formula>
    </cfRule>
    <cfRule type="cellIs" dxfId="30"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2D49A590-1285-9044-80D7-5B45DC406F21}">
          <x14:formula1>
            <xm:f>BaseDeCalcul!$AH$7:$AH$10</xm:f>
          </x14:formula1>
          <xm:sqref>F4:F112</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59257-6D88-4303-9B82-6B47D91EB49E}">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E16</v>
      </c>
      <c r="F1" s="162"/>
      <c r="G1" s="162"/>
      <c r="H1" s="162"/>
      <c r="I1" s="162"/>
      <c r="J1" s="91" t="str">
        <f ca="1">IFERROR(RIGHT(CELL("nomfichier",$A$2),LEN(CELL("nomfichier",$A$2))-SEARCH("]",CELL("nomfichier",$A$2))), RIGHT(CELL("filename",$A$2),LEN(CELL("filename",$A$2))-SEARCH("]",CELL("filename",$A$2))))</f>
        <v>E16</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29" priority="3" operator="equal">
      <formula>"c"</formula>
    </cfRule>
    <cfRule type="cellIs" dxfId="28" priority="4" operator="equal">
      <formula>"nc"</formula>
    </cfRule>
    <cfRule type="cellIs" dxfId="27" priority="5" operator="equal">
      <formula>"na"</formula>
    </cfRule>
    <cfRule type="cellIs" dxfId="26" priority="6" operator="equal">
      <formula>"nt"</formula>
    </cfRule>
  </conditionalFormatting>
  <conditionalFormatting sqref="G4:G112">
    <cfRule type="cellIs" dxfId="25" priority="1" operator="equal">
      <formula>"D"</formula>
    </cfRule>
    <cfRule type="cellIs" dxfId="24"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76C8076-D997-2241-BDEF-2C6D48C03D2F}">
          <x14:formula1>
            <xm:f>BaseDeCalcul!$AH$7:$AH$10</xm:f>
          </x14:formula1>
          <xm:sqref>F4:F112</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A710B-2E34-4823-A884-0163FB60E9D4}">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E17</v>
      </c>
      <c r="F1" s="162"/>
      <c r="G1" s="162"/>
      <c r="H1" s="162"/>
      <c r="I1" s="162"/>
      <c r="J1" s="91" t="str">
        <f ca="1">IFERROR(RIGHT(CELL("nomfichier",$A$2),LEN(CELL("nomfichier",$A$2))-SEARCH("]",CELL("nomfichier",$A$2))), RIGHT(CELL("filename",$A$2),LEN(CELL("filename",$A$2))-SEARCH("]",CELL("filename",$A$2))))</f>
        <v>E17</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23" priority="3" operator="equal">
      <formula>"c"</formula>
    </cfRule>
    <cfRule type="cellIs" dxfId="22" priority="4" operator="equal">
      <formula>"nc"</formula>
    </cfRule>
    <cfRule type="cellIs" dxfId="21" priority="5" operator="equal">
      <formula>"na"</formula>
    </cfRule>
    <cfRule type="cellIs" dxfId="20" priority="6" operator="equal">
      <formula>"nt"</formula>
    </cfRule>
  </conditionalFormatting>
  <conditionalFormatting sqref="G4:G112">
    <cfRule type="cellIs" dxfId="19" priority="1" operator="equal">
      <formula>"D"</formula>
    </cfRule>
    <cfRule type="cellIs" dxfId="18"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283C1C58-1089-A142-988A-9AD4DC72914E}">
          <x14:formula1>
            <xm:f>BaseDeCalcul!$AH$7:$AH$10</xm:f>
          </x14:formula1>
          <xm:sqref>F4:F112</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4EC1F-A3E4-4678-86F1-6C5F0443F146}">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E18</v>
      </c>
      <c r="F1" s="162"/>
      <c r="G1" s="162"/>
      <c r="H1" s="162"/>
      <c r="I1" s="162"/>
      <c r="J1" s="91" t="str">
        <f ca="1">IFERROR(RIGHT(CELL("nomfichier",$A$2),LEN(CELL("nomfichier",$A$2))-SEARCH("]",CELL("nomfichier",$A$2))), RIGHT(CELL("filename",$A$2),LEN(CELL("filename",$A$2))-SEARCH("]",CELL("filename",$A$2))))</f>
        <v>E18</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17" priority="3" operator="equal">
      <formula>"c"</formula>
    </cfRule>
    <cfRule type="cellIs" dxfId="16" priority="4" operator="equal">
      <formula>"nc"</formula>
    </cfRule>
    <cfRule type="cellIs" dxfId="15" priority="5" operator="equal">
      <formula>"na"</formula>
    </cfRule>
    <cfRule type="cellIs" dxfId="14" priority="6" operator="equal">
      <formula>"nt"</formula>
    </cfRule>
  </conditionalFormatting>
  <conditionalFormatting sqref="G4:G112">
    <cfRule type="cellIs" dxfId="13" priority="1" operator="equal">
      <formula>"D"</formula>
    </cfRule>
    <cfRule type="cellIs" dxfId="12"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A0C28DB-BBDF-534C-BF63-8C7354784AC2}">
          <x14:formula1>
            <xm:f>BaseDeCalcul!$AH$7:$AH$10</xm:f>
          </x14:formula1>
          <xm:sqref>F4:F112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0918A-E584-43E8-99EE-4B3F49E47AA4}">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E19</v>
      </c>
      <c r="F1" s="162"/>
      <c r="G1" s="162"/>
      <c r="H1" s="162"/>
      <c r="I1" s="162"/>
      <c r="J1" s="91" t="str">
        <f ca="1">IFERROR(RIGHT(CELL("nomfichier",$A$2),LEN(CELL("nomfichier",$A$2))-SEARCH("]",CELL("nomfichier",$A$2))), RIGHT(CELL("filename",$A$2),LEN(CELL("filename",$A$2))-SEARCH("]",CELL("filename",$A$2))))</f>
        <v>E19</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11" priority="3" operator="equal">
      <formula>"c"</formula>
    </cfRule>
    <cfRule type="cellIs" dxfId="10" priority="4" operator="equal">
      <formula>"nc"</formula>
    </cfRule>
    <cfRule type="cellIs" dxfId="9" priority="5" operator="equal">
      <formula>"na"</formula>
    </cfRule>
    <cfRule type="cellIs" dxfId="8" priority="6" operator="equal">
      <formula>"nt"</formula>
    </cfRule>
  </conditionalFormatting>
  <conditionalFormatting sqref="G4:G112">
    <cfRule type="cellIs" dxfId="7" priority="1" operator="equal">
      <formula>"D"</formula>
    </cfRule>
    <cfRule type="cellIs" dxfId="6"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84DDF892-4DF4-1344-BEAD-E06ED8592569}">
          <x14:formula1>
            <xm:f>BaseDeCalcul!$AH$7:$AH$10</xm:f>
          </x14:formula1>
          <xm:sqref>F4:F112</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13528-718E-4FBD-9780-2AFC36852698}">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E20</v>
      </c>
      <c r="F1" s="162"/>
      <c r="G1" s="162"/>
      <c r="H1" s="162"/>
      <c r="I1" s="162"/>
      <c r="J1" s="91" t="str">
        <f ca="1">IFERROR(RIGHT(CELL("nomfichier",$A$2),LEN(CELL("nomfichier",$A$2))-SEARCH("]",CELL("nomfichier",$A$2))), RIGHT(CELL("filename",$A$2),LEN(CELL("filename",$A$2))-SEARCH("]",CELL("filename",$A$2))))</f>
        <v>E20</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5" priority="3" operator="equal">
      <formula>"c"</formula>
    </cfRule>
    <cfRule type="cellIs" dxfId="4" priority="4" operator="equal">
      <formula>"nc"</formula>
    </cfRule>
    <cfRule type="cellIs" dxfId="3" priority="5" operator="equal">
      <formula>"na"</formula>
    </cfRule>
    <cfRule type="cellIs" dxfId="2" priority="6" operator="equal">
      <formula>"nt"</formula>
    </cfRule>
  </conditionalFormatting>
  <conditionalFormatting sqref="G4:G112">
    <cfRule type="cellIs" dxfId="1" priority="1" operator="equal">
      <formula>"D"</formula>
    </cfRule>
    <cfRule type="cellIs" dxfId="0"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60A12190-184E-CE45-84FE-CC96ED236ADB}">
          <x14:formula1>
            <xm:f>BaseDeCalcul!$AH$7:$AH$10</xm:f>
          </x14:formula1>
          <xm:sqref>F4:F112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0"/>
  <sheetViews>
    <sheetView topLeftCell="A12" zoomScale="110" zoomScaleNormal="110" workbookViewId="0">
      <selection activeCell="D29" sqref="D29"/>
    </sheetView>
  </sheetViews>
  <sheetFormatPr defaultColWidth="8.42578125" defaultRowHeight="15"/>
  <cols>
    <col min="1" max="1" width="19.42578125" style="12" customWidth="1"/>
    <col min="2" max="2" width="10.28515625" style="55" customWidth="1"/>
    <col min="3" max="3" width="8.42578125" style="56"/>
    <col min="4" max="4" width="91.42578125" style="107" customWidth="1"/>
    <col min="5" max="5" width="8.42578125" style="54"/>
    <col min="6" max="16384" width="8.42578125" style="12"/>
  </cols>
  <sheetData>
    <row r="1" spans="1:5" s="6" customFormat="1" ht="11.25">
      <c r="A1" s="137" t="s">
        <v>45</v>
      </c>
      <c r="B1" s="137"/>
      <c r="C1" s="137"/>
      <c r="D1" s="137"/>
      <c r="E1" s="5"/>
    </row>
    <row r="2" spans="1:5" s="6" customFormat="1" ht="11.25">
      <c r="A2" s="48" t="s">
        <v>3</v>
      </c>
      <c r="B2" s="49" t="s">
        <v>50</v>
      </c>
      <c r="C2" s="49" t="s">
        <v>51</v>
      </c>
      <c r="D2" s="108" t="s">
        <v>52</v>
      </c>
      <c r="E2" s="5"/>
    </row>
    <row r="3" spans="1:5" s="52" customFormat="1">
      <c r="A3" s="50" t="s">
        <v>82</v>
      </c>
      <c r="B3" s="36" t="s">
        <v>116</v>
      </c>
      <c r="C3" s="36" t="s">
        <v>4</v>
      </c>
      <c r="D3" s="107" t="s">
        <v>53</v>
      </c>
      <c r="E3" s="51"/>
    </row>
    <row r="4" spans="1:5" s="52" customFormat="1" ht="30">
      <c r="A4" s="50" t="s">
        <v>82</v>
      </c>
      <c r="B4" s="36" t="s">
        <v>117</v>
      </c>
      <c r="C4" s="36" t="s">
        <v>4</v>
      </c>
      <c r="D4" s="107" t="s">
        <v>54</v>
      </c>
      <c r="E4" s="51"/>
    </row>
    <row r="5" spans="1:5" s="52" customFormat="1" ht="30">
      <c r="A5" s="50" t="s">
        <v>82</v>
      </c>
      <c r="B5" s="36" t="s">
        <v>118</v>
      </c>
      <c r="C5" s="36" t="s">
        <v>4</v>
      </c>
      <c r="D5" s="107" t="s">
        <v>55</v>
      </c>
      <c r="E5" s="51"/>
    </row>
    <row r="6" spans="1:5" s="52" customFormat="1" ht="45">
      <c r="A6" s="50" t="s">
        <v>82</v>
      </c>
      <c r="B6" s="36" t="s">
        <v>119</v>
      </c>
      <c r="C6" s="36" t="s">
        <v>4</v>
      </c>
      <c r="D6" s="107" t="s">
        <v>120</v>
      </c>
      <c r="E6" s="51"/>
    </row>
    <row r="7" spans="1:5" s="52" customFormat="1">
      <c r="A7" s="50" t="s">
        <v>82</v>
      </c>
      <c r="B7" s="36" t="s">
        <v>121</v>
      </c>
      <c r="C7" s="36" t="s">
        <v>4</v>
      </c>
      <c r="D7" s="107" t="s">
        <v>56</v>
      </c>
      <c r="E7" s="51"/>
    </row>
    <row r="8" spans="1:5" s="52" customFormat="1">
      <c r="A8" s="50" t="s">
        <v>82</v>
      </c>
      <c r="B8" s="36" t="s">
        <v>122</v>
      </c>
      <c r="C8" s="36" t="s">
        <v>4</v>
      </c>
      <c r="D8" s="107" t="s">
        <v>57</v>
      </c>
      <c r="E8" s="51"/>
    </row>
    <row r="9" spans="1:5" s="52" customFormat="1" ht="30">
      <c r="A9" s="50" t="s">
        <v>82</v>
      </c>
      <c r="B9" s="36" t="s">
        <v>123</v>
      </c>
      <c r="C9" s="36" t="s">
        <v>4</v>
      </c>
      <c r="D9" s="107" t="s">
        <v>58</v>
      </c>
      <c r="E9" s="51"/>
    </row>
    <row r="10" spans="1:5" s="52" customFormat="1" ht="45">
      <c r="A10" s="50" t="s">
        <v>82</v>
      </c>
      <c r="B10" s="36" t="s">
        <v>124</v>
      </c>
      <c r="C10" s="36" t="s">
        <v>5</v>
      </c>
      <c r="D10" s="107" t="s">
        <v>125</v>
      </c>
      <c r="E10" s="51"/>
    </row>
    <row r="11" spans="1:5" s="52" customFormat="1">
      <c r="A11" s="50" t="s">
        <v>82</v>
      </c>
      <c r="B11" s="36" t="s">
        <v>126</v>
      </c>
      <c r="C11" s="36" t="s">
        <v>5</v>
      </c>
      <c r="D11" s="107" t="s">
        <v>127</v>
      </c>
      <c r="E11" s="51"/>
    </row>
    <row r="12" spans="1:5" s="52" customFormat="1" ht="30">
      <c r="A12" s="50" t="s">
        <v>32</v>
      </c>
      <c r="B12" s="36" t="s">
        <v>128</v>
      </c>
      <c r="C12" s="36" t="s">
        <v>4</v>
      </c>
      <c r="D12" s="107" t="s">
        <v>129</v>
      </c>
      <c r="E12" s="51"/>
    </row>
    <row r="13" spans="1:5" s="52" customFormat="1" ht="30">
      <c r="A13" s="50" t="s">
        <v>32</v>
      </c>
      <c r="B13" s="36" t="s">
        <v>130</v>
      </c>
      <c r="C13" s="36" t="s">
        <v>5</v>
      </c>
      <c r="D13" s="107" t="s">
        <v>59</v>
      </c>
      <c r="E13" s="51"/>
    </row>
    <row r="14" spans="1:5" s="52" customFormat="1" ht="30">
      <c r="A14" s="50" t="s">
        <v>32</v>
      </c>
      <c r="B14" s="36" t="s">
        <v>131</v>
      </c>
      <c r="C14" s="36" t="s">
        <v>5</v>
      </c>
      <c r="D14" s="107" t="s">
        <v>132</v>
      </c>
      <c r="E14" s="51"/>
    </row>
    <row r="15" spans="1:5" s="52" customFormat="1" ht="30">
      <c r="A15" s="50" t="s">
        <v>32</v>
      </c>
      <c r="B15" s="36" t="s">
        <v>133</v>
      </c>
      <c r="C15" s="36" t="s">
        <v>5</v>
      </c>
      <c r="D15" s="107" t="s">
        <v>134</v>
      </c>
      <c r="E15" s="51"/>
    </row>
    <row r="16" spans="1:5" s="52" customFormat="1" ht="30">
      <c r="A16" s="53" t="s">
        <v>33</v>
      </c>
      <c r="B16" s="36" t="s">
        <v>135</v>
      </c>
      <c r="C16" s="36" t="s">
        <v>4</v>
      </c>
      <c r="D16" s="107" t="s">
        <v>60</v>
      </c>
      <c r="E16" s="51"/>
    </row>
    <row r="17" spans="1:5" s="52" customFormat="1" ht="30">
      <c r="A17" s="53" t="s">
        <v>33</v>
      </c>
      <c r="B17" s="36" t="s">
        <v>136</v>
      </c>
      <c r="C17" s="36" t="s">
        <v>4</v>
      </c>
      <c r="D17" s="107" t="s">
        <v>137</v>
      </c>
      <c r="E17" s="51"/>
    </row>
    <row r="18" spans="1:5" s="52" customFormat="1" ht="30">
      <c r="A18" s="53" t="s">
        <v>33</v>
      </c>
      <c r="B18" s="36" t="s">
        <v>138</v>
      </c>
      <c r="C18" s="36" t="s">
        <v>4</v>
      </c>
      <c r="D18" s="107" t="s">
        <v>139</v>
      </c>
      <c r="E18" s="51"/>
    </row>
    <row r="19" spans="1:5" s="52" customFormat="1" ht="30">
      <c r="A19" s="53" t="s">
        <v>33</v>
      </c>
      <c r="B19" s="36" t="s">
        <v>140</v>
      </c>
      <c r="C19" s="36" t="s">
        <v>4</v>
      </c>
      <c r="D19" s="107" t="s">
        <v>141</v>
      </c>
      <c r="E19" s="51"/>
    </row>
    <row r="20" spans="1:5" s="52" customFormat="1" ht="30">
      <c r="A20" s="53" t="s">
        <v>33</v>
      </c>
      <c r="B20" s="36" t="s">
        <v>142</v>
      </c>
      <c r="C20" s="36" t="s">
        <v>4</v>
      </c>
      <c r="D20" s="107" t="s">
        <v>143</v>
      </c>
      <c r="E20" s="51"/>
    </row>
    <row r="21" spans="1:5" s="52" customFormat="1" ht="30">
      <c r="A21" s="53" t="s">
        <v>33</v>
      </c>
      <c r="B21" s="36" t="s">
        <v>144</v>
      </c>
      <c r="C21" s="36" t="s">
        <v>4</v>
      </c>
      <c r="D21" s="107" t="s">
        <v>145</v>
      </c>
      <c r="E21" s="51"/>
    </row>
    <row r="22" spans="1:5" s="52" customFormat="1" ht="30">
      <c r="A22" s="53" t="s">
        <v>33</v>
      </c>
      <c r="B22" s="36" t="s">
        <v>146</v>
      </c>
      <c r="C22" s="36" t="s">
        <v>4</v>
      </c>
      <c r="D22" s="107" t="s">
        <v>312</v>
      </c>
      <c r="E22" s="51"/>
    </row>
    <row r="23" spans="1:5" s="52" customFormat="1" ht="30">
      <c r="A23" s="53" t="s">
        <v>33</v>
      </c>
      <c r="B23" s="36" t="s">
        <v>147</v>
      </c>
      <c r="C23" s="36" t="s">
        <v>4</v>
      </c>
      <c r="D23" s="107" t="s">
        <v>313</v>
      </c>
      <c r="E23" s="51"/>
    </row>
    <row r="24" spans="1:5" s="52" customFormat="1" ht="30">
      <c r="A24" s="53" t="s">
        <v>33</v>
      </c>
      <c r="B24" s="36" t="s">
        <v>148</v>
      </c>
      <c r="C24" s="36" t="s">
        <v>5</v>
      </c>
      <c r="D24" s="107" t="s">
        <v>149</v>
      </c>
      <c r="E24" s="51"/>
    </row>
    <row r="25" spans="1:5" s="52" customFormat="1" ht="30">
      <c r="A25" s="53" t="s">
        <v>33</v>
      </c>
      <c r="B25" s="36" t="s">
        <v>150</v>
      </c>
      <c r="C25" s="36" t="s">
        <v>5</v>
      </c>
      <c r="D25" s="107" t="s">
        <v>151</v>
      </c>
      <c r="E25" s="51"/>
    </row>
    <row r="26" spans="1:5" s="52" customFormat="1" ht="30">
      <c r="A26" s="53" t="s">
        <v>33</v>
      </c>
      <c r="B26" s="36" t="s">
        <v>152</v>
      </c>
      <c r="C26" s="36" t="s">
        <v>4</v>
      </c>
      <c r="D26" s="107" t="s">
        <v>61</v>
      </c>
      <c r="E26" s="51"/>
    </row>
    <row r="27" spans="1:5" s="52" customFormat="1">
      <c r="A27" s="53" t="s">
        <v>33</v>
      </c>
      <c r="B27" s="36" t="s">
        <v>153</v>
      </c>
      <c r="C27" s="36" t="s">
        <v>4</v>
      </c>
      <c r="D27" s="107" t="s">
        <v>154</v>
      </c>
      <c r="E27" s="51"/>
    </row>
    <row r="28" spans="1:5" s="52" customFormat="1">
      <c r="A28" s="53" t="s">
        <v>33</v>
      </c>
      <c r="B28" s="36" t="s">
        <v>155</v>
      </c>
      <c r="C28" s="36" t="s">
        <v>4</v>
      </c>
      <c r="D28" s="107" t="s">
        <v>62</v>
      </c>
      <c r="E28" s="51"/>
    </row>
    <row r="29" spans="1:5" s="52" customFormat="1" ht="45">
      <c r="A29" s="53" t="s">
        <v>33</v>
      </c>
      <c r="B29" s="36" t="s">
        <v>156</v>
      </c>
      <c r="C29" s="36" t="s">
        <v>5</v>
      </c>
      <c r="D29" s="107" t="s">
        <v>325</v>
      </c>
      <c r="E29" s="51"/>
    </row>
    <row r="30" spans="1:5" s="52" customFormat="1" ht="45">
      <c r="A30" s="53" t="s">
        <v>33</v>
      </c>
      <c r="B30" s="36" t="s">
        <v>157</v>
      </c>
      <c r="C30" s="36" t="s">
        <v>5</v>
      </c>
      <c r="D30" s="107" t="s">
        <v>293</v>
      </c>
      <c r="E30" s="51"/>
    </row>
    <row r="31" spans="1:5" s="52" customFormat="1" ht="45">
      <c r="A31" s="53" t="s">
        <v>33</v>
      </c>
      <c r="B31" s="36" t="s">
        <v>158</v>
      </c>
      <c r="C31" s="36" t="s">
        <v>5</v>
      </c>
      <c r="D31" s="107" t="s">
        <v>324</v>
      </c>
      <c r="E31" s="51"/>
    </row>
    <row r="32" spans="1:5" s="52" customFormat="1" ht="30">
      <c r="A32" s="53" t="s">
        <v>33</v>
      </c>
      <c r="B32" s="36" t="s">
        <v>159</v>
      </c>
      <c r="C32" s="36" t="s">
        <v>5</v>
      </c>
      <c r="D32" s="107" t="s">
        <v>160</v>
      </c>
      <c r="E32" s="51"/>
    </row>
    <row r="33" spans="1:5" s="52" customFormat="1" ht="30">
      <c r="A33" s="53" t="s">
        <v>33</v>
      </c>
      <c r="B33" s="36" t="s">
        <v>161</v>
      </c>
      <c r="C33" s="36" t="s">
        <v>5</v>
      </c>
      <c r="D33" s="107" t="s">
        <v>294</v>
      </c>
      <c r="E33" s="51"/>
    </row>
    <row r="34" spans="1:5" s="52" customFormat="1">
      <c r="A34" s="53" t="s">
        <v>83</v>
      </c>
      <c r="B34" s="36" t="s">
        <v>162</v>
      </c>
      <c r="C34" s="36" t="s">
        <v>4</v>
      </c>
      <c r="D34" s="107" t="s">
        <v>6</v>
      </c>
      <c r="E34" s="51"/>
    </row>
    <row r="35" spans="1:5" s="52" customFormat="1">
      <c r="A35" s="53" t="s">
        <v>83</v>
      </c>
      <c r="B35" s="36" t="s">
        <v>163</v>
      </c>
      <c r="C35" s="36" t="s">
        <v>4</v>
      </c>
      <c r="D35" s="107" t="s">
        <v>7</v>
      </c>
      <c r="E35" s="51"/>
    </row>
    <row r="36" spans="1:5" s="52" customFormat="1">
      <c r="A36" s="53" t="s">
        <v>83</v>
      </c>
      <c r="B36" s="36" t="s">
        <v>164</v>
      </c>
      <c r="C36" s="36" t="s">
        <v>4</v>
      </c>
      <c r="D36" s="107" t="s">
        <v>314</v>
      </c>
      <c r="E36" s="51"/>
    </row>
    <row r="37" spans="1:5" s="52" customFormat="1">
      <c r="A37" s="53" t="s">
        <v>83</v>
      </c>
      <c r="B37" s="36" t="s">
        <v>165</v>
      </c>
      <c r="C37" s="36" t="s">
        <v>4</v>
      </c>
      <c r="D37" s="107" t="s">
        <v>8</v>
      </c>
      <c r="E37" s="51"/>
    </row>
    <row r="38" spans="1:5" s="52" customFormat="1" ht="30">
      <c r="A38" s="53" t="s">
        <v>83</v>
      </c>
      <c r="B38" s="36" t="s">
        <v>166</v>
      </c>
      <c r="C38" s="36" t="s">
        <v>4</v>
      </c>
      <c r="D38" s="107" t="s">
        <v>63</v>
      </c>
      <c r="E38" s="51"/>
    </row>
    <row r="39" spans="1:5" s="52" customFormat="1" ht="30">
      <c r="A39" s="53" t="s">
        <v>84</v>
      </c>
      <c r="B39" s="36" t="s">
        <v>167</v>
      </c>
      <c r="C39" s="36" t="s">
        <v>4</v>
      </c>
      <c r="D39" s="107" t="s">
        <v>168</v>
      </c>
      <c r="E39" s="51"/>
    </row>
    <row r="40" spans="1:5" s="52" customFormat="1" ht="30">
      <c r="A40" s="53" t="s">
        <v>84</v>
      </c>
      <c r="B40" s="36" t="s">
        <v>169</v>
      </c>
      <c r="C40" s="36" t="s">
        <v>4</v>
      </c>
      <c r="D40" s="107" t="s">
        <v>170</v>
      </c>
      <c r="E40" s="51"/>
    </row>
    <row r="41" spans="1:5" s="52" customFormat="1">
      <c r="A41" s="53" t="s">
        <v>84</v>
      </c>
      <c r="B41" s="36" t="s">
        <v>171</v>
      </c>
      <c r="C41" s="36" t="s">
        <v>4</v>
      </c>
      <c r="D41" s="107" t="s">
        <v>64</v>
      </c>
      <c r="E41" s="51"/>
    </row>
    <row r="42" spans="1:5" s="52" customFormat="1" ht="30">
      <c r="A42" s="53" t="s">
        <v>84</v>
      </c>
      <c r="B42" s="36" t="s">
        <v>172</v>
      </c>
      <c r="C42" s="36" t="s">
        <v>5</v>
      </c>
      <c r="D42" s="107" t="s">
        <v>65</v>
      </c>
      <c r="E42" s="51"/>
    </row>
    <row r="43" spans="1:5" s="52" customFormat="1">
      <c r="A43" s="53" t="s">
        <v>84</v>
      </c>
      <c r="B43" s="36" t="s">
        <v>173</v>
      </c>
      <c r="C43" s="36" t="s">
        <v>4</v>
      </c>
      <c r="D43" s="107" t="s">
        <v>174</v>
      </c>
      <c r="E43" s="51"/>
    </row>
    <row r="44" spans="1:5" s="52" customFormat="1" ht="30">
      <c r="A44" s="53" t="s">
        <v>44</v>
      </c>
      <c r="B44" s="36" t="s">
        <v>175</v>
      </c>
      <c r="C44" s="36" t="s">
        <v>4</v>
      </c>
      <c r="D44" s="107" t="s">
        <v>176</v>
      </c>
      <c r="E44" s="51"/>
    </row>
    <row r="45" spans="1:5" s="52" customFormat="1" ht="30">
      <c r="A45" s="53" t="s">
        <v>44</v>
      </c>
      <c r="B45" s="36" t="s">
        <v>177</v>
      </c>
      <c r="C45" s="36" t="s">
        <v>4</v>
      </c>
      <c r="D45" s="107" t="s">
        <v>178</v>
      </c>
      <c r="E45" s="51"/>
    </row>
    <row r="46" spans="1:5" s="52" customFormat="1">
      <c r="A46" s="53" t="s">
        <v>34</v>
      </c>
      <c r="B46" s="36" t="s">
        <v>179</v>
      </c>
      <c r="C46" s="36" t="s">
        <v>4</v>
      </c>
      <c r="D46" s="107" t="s">
        <v>180</v>
      </c>
      <c r="E46" s="51"/>
    </row>
    <row r="47" spans="1:5" s="52" customFormat="1">
      <c r="A47" s="53" t="s">
        <v>34</v>
      </c>
      <c r="B47" s="36" t="s">
        <v>181</v>
      </c>
      <c r="C47" s="36" t="s">
        <v>4</v>
      </c>
      <c r="D47" s="107" t="s">
        <v>66</v>
      </c>
      <c r="E47" s="51"/>
    </row>
    <row r="48" spans="1:5" s="52" customFormat="1" ht="30">
      <c r="A48" s="53" t="s">
        <v>35</v>
      </c>
      <c r="B48" s="36" t="s">
        <v>182</v>
      </c>
      <c r="C48" s="36" t="s">
        <v>4</v>
      </c>
      <c r="D48" s="107" t="s">
        <v>183</v>
      </c>
      <c r="E48" s="51"/>
    </row>
    <row r="49" spans="1:5" s="52" customFormat="1" ht="30">
      <c r="A49" s="53" t="s">
        <v>35</v>
      </c>
      <c r="B49" s="36" t="s">
        <v>184</v>
      </c>
      <c r="C49" s="36" t="s">
        <v>5</v>
      </c>
      <c r="D49" s="107" t="s">
        <v>185</v>
      </c>
      <c r="E49" s="51"/>
    </row>
    <row r="50" spans="1:5" s="52" customFormat="1" ht="30">
      <c r="A50" s="53" t="s">
        <v>35</v>
      </c>
      <c r="B50" s="36" t="s">
        <v>186</v>
      </c>
      <c r="C50" s="36" t="s">
        <v>4</v>
      </c>
      <c r="D50" s="107" t="s">
        <v>187</v>
      </c>
      <c r="E50" s="51"/>
    </row>
    <row r="51" spans="1:5" s="52" customFormat="1" ht="45">
      <c r="A51" s="53" t="s">
        <v>35</v>
      </c>
      <c r="B51" s="36" t="s">
        <v>188</v>
      </c>
      <c r="C51" s="36" t="s">
        <v>4</v>
      </c>
      <c r="D51" s="107" t="s">
        <v>189</v>
      </c>
      <c r="E51" s="51"/>
    </row>
    <row r="52" spans="1:5" s="52" customFormat="1">
      <c r="A52" s="53" t="s">
        <v>35</v>
      </c>
      <c r="B52" s="36" t="s">
        <v>190</v>
      </c>
      <c r="C52" s="36" t="s">
        <v>4</v>
      </c>
      <c r="D52" s="107" t="s">
        <v>67</v>
      </c>
      <c r="E52" s="51"/>
    </row>
    <row r="53" spans="1:5" s="52" customFormat="1" ht="30">
      <c r="A53" s="53" t="s">
        <v>35</v>
      </c>
      <c r="B53" s="36" t="s">
        <v>191</v>
      </c>
      <c r="C53" s="36" t="s">
        <v>4</v>
      </c>
      <c r="D53" s="107" t="s">
        <v>192</v>
      </c>
      <c r="E53" s="51"/>
    </row>
    <row r="54" spans="1:5" s="52" customFormat="1" ht="30">
      <c r="A54" s="53" t="s">
        <v>35</v>
      </c>
      <c r="B54" s="36" t="s">
        <v>193</v>
      </c>
      <c r="C54" s="36" t="s">
        <v>5</v>
      </c>
      <c r="D54" s="107" t="s">
        <v>68</v>
      </c>
      <c r="E54" s="51"/>
    </row>
    <row r="55" spans="1:5" s="52" customFormat="1">
      <c r="A55" s="53" t="s">
        <v>36</v>
      </c>
      <c r="B55" s="36" t="s">
        <v>194</v>
      </c>
      <c r="C55" s="36" t="s">
        <v>4</v>
      </c>
      <c r="D55" s="107" t="s">
        <v>69</v>
      </c>
      <c r="E55" s="51"/>
    </row>
    <row r="56" spans="1:5" s="52" customFormat="1">
      <c r="A56" s="53" t="s">
        <v>36</v>
      </c>
      <c r="B56" s="36" t="s">
        <v>195</v>
      </c>
      <c r="C56" s="36" t="s">
        <v>4</v>
      </c>
      <c r="D56" s="107" t="s">
        <v>196</v>
      </c>
      <c r="E56" s="51"/>
    </row>
    <row r="57" spans="1:5" s="52" customFormat="1">
      <c r="A57" s="53" t="s">
        <v>36</v>
      </c>
      <c r="B57" s="36" t="s">
        <v>197</v>
      </c>
      <c r="C57" s="36" t="s">
        <v>4</v>
      </c>
      <c r="D57" s="107" t="s">
        <v>70</v>
      </c>
      <c r="E57" s="51"/>
    </row>
    <row r="58" spans="1:5" s="52" customFormat="1">
      <c r="A58" s="53" t="s">
        <v>36</v>
      </c>
      <c r="B58" s="36" t="s">
        <v>198</v>
      </c>
      <c r="C58" s="36" t="s">
        <v>4</v>
      </c>
      <c r="D58" s="107" t="s">
        <v>199</v>
      </c>
      <c r="E58" s="51"/>
    </row>
    <row r="59" spans="1:5" s="52" customFormat="1">
      <c r="A59" s="53" t="s">
        <v>36</v>
      </c>
      <c r="B59" s="36" t="s">
        <v>200</v>
      </c>
      <c r="C59" s="36" t="s">
        <v>4</v>
      </c>
      <c r="D59" s="107" t="s">
        <v>201</v>
      </c>
      <c r="E59" s="51"/>
    </row>
    <row r="60" spans="1:5" s="52" customFormat="1">
      <c r="A60" s="53" t="s">
        <v>36</v>
      </c>
      <c r="B60" s="36" t="s">
        <v>202</v>
      </c>
      <c r="C60" s="36" t="s">
        <v>4</v>
      </c>
      <c r="D60" s="107" t="s">
        <v>203</v>
      </c>
      <c r="E60" s="51"/>
    </row>
    <row r="61" spans="1:5" s="52" customFormat="1">
      <c r="A61" s="53" t="s">
        <v>36</v>
      </c>
      <c r="B61" s="36" t="s">
        <v>204</v>
      </c>
      <c r="C61" s="36" t="s">
        <v>4</v>
      </c>
      <c r="D61" s="107" t="s">
        <v>273</v>
      </c>
      <c r="E61" s="51"/>
    </row>
    <row r="62" spans="1:5" s="52" customFormat="1" ht="30">
      <c r="A62" s="53" t="s">
        <v>36</v>
      </c>
      <c r="B62" s="36" t="s">
        <v>205</v>
      </c>
      <c r="C62" s="36" t="s">
        <v>4</v>
      </c>
      <c r="D62" s="107" t="s">
        <v>315</v>
      </c>
      <c r="E62" s="51"/>
    </row>
    <row r="63" spans="1:5" s="52" customFormat="1">
      <c r="A63" s="53" t="s">
        <v>36</v>
      </c>
      <c r="B63" s="36" t="s">
        <v>206</v>
      </c>
      <c r="C63" s="36" t="s">
        <v>4</v>
      </c>
      <c r="D63" s="107" t="s">
        <v>207</v>
      </c>
      <c r="E63" s="51"/>
    </row>
    <row r="64" spans="1:5" s="52" customFormat="1" ht="30">
      <c r="A64" s="53" t="s">
        <v>36</v>
      </c>
      <c r="B64" s="36" t="s">
        <v>208</v>
      </c>
      <c r="C64" s="36" t="s">
        <v>5</v>
      </c>
      <c r="D64" s="107" t="s">
        <v>71</v>
      </c>
      <c r="E64" s="51"/>
    </row>
    <row r="65" spans="1:5" s="52" customFormat="1" ht="45">
      <c r="A65" s="53" t="s">
        <v>36</v>
      </c>
      <c r="B65" s="36" t="s">
        <v>209</v>
      </c>
      <c r="C65" s="36" t="s">
        <v>5</v>
      </c>
      <c r="D65" s="107" t="s">
        <v>295</v>
      </c>
      <c r="E65" s="51"/>
    </row>
    <row r="66" spans="1:5" s="52" customFormat="1">
      <c r="A66" s="53" t="s">
        <v>36</v>
      </c>
      <c r="B66" s="36" t="s">
        <v>210</v>
      </c>
      <c r="C66" s="36" t="s">
        <v>5</v>
      </c>
      <c r="D66" s="107" t="s">
        <v>286</v>
      </c>
      <c r="E66" s="51"/>
    </row>
    <row r="67" spans="1:5" s="52" customFormat="1">
      <c r="A67" s="53" t="s">
        <v>37</v>
      </c>
      <c r="B67" s="36" t="s">
        <v>211</v>
      </c>
      <c r="C67" s="36" t="s">
        <v>4</v>
      </c>
      <c r="D67" s="107" t="s">
        <v>72</v>
      </c>
      <c r="E67" s="51"/>
    </row>
    <row r="68" spans="1:5" s="52" customFormat="1">
      <c r="A68" s="53" t="s">
        <v>37</v>
      </c>
      <c r="B68" s="36" t="s">
        <v>212</v>
      </c>
      <c r="C68" s="36" t="s">
        <v>4</v>
      </c>
      <c r="D68" s="107" t="s">
        <v>213</v>
      </c>
      <c r="E68" s="51"/>
    </row>
    <row r="69" spans="1:5" s="52" customFormat="1" ht="30">
      <c r="A69" s="53" t="s">
        <v>37</v>
      </c>
      <c r="B69" s="36" t="s">
        <v>214</v>
      </c>
      <c r="C69" s="36" t="s">
        <v>4</v>
      </c>
      <c r="D69" s="107" t="s">
        <v>73</v>
      </c>
      <c r="E69" s="51"/>
    </row>
    <row r="70" spans="1:5" s="52" customFormat="1" ht="30">
      <c r="A70" s="53" t="s">
        <v>37</v>
      </c>
      <c r="B70" s="36" t="s">
        <v>215</v>
      </c>
      <c r="C70" s="36" t="s">
        <v>4</v>
      </c>
      <c r="D70" s="107" t="s">
        <v>216</v>
      </c>
      <c r="E70" s="51"/>
    </row>
    <row r="71" spans="1:5" s="52" customFormat="1" ht="30">
      <c r="A71" s="53" t="s">
        <v>38</v>
      </c>
      <c r="B71" s="36" t="s">
        <v>217</v>
      </c>
      <c r="C71" s="36" t="s">
        <v>4</v>
      </c>
      <c r="D71" s="107" t="s">
        <v>218</v>
      </c>
      <c r="E71" s="51"/>
    </row>
    <row r="72" spans="1:5" s="52" customFormat="1" ht="30">
      <c r="A72" s="53" t="s">
        <v>38</v>
      </c>
      <c r="B72" s="36" t="s">
        <v>219</v>
      </c>
      <c r="C72" s="36" t="s">
        <v>4</v>
      </c>
      <c r="D72" s="107" t="s">
        <v>220</v>
      </c>
      <c r="E72" s="51"/>
    </row>
    <row r="73" spans="1:5" s="52" customFormat="1" ht="30">
      <c r="A73" s="53" t="s">
        <v>38</v>
      </c>
      <c r="B73" s="36" t="s">
        <v>221</v>
      </c>
      <c r="C73" s="36" t="s">
        <v>4</v>
      </c>
      <c r="D73" s="107" t="s">
        <v>74</v>
      </c>
      <c r="E73" s="51"/>
    </row>
    <row r="74" spans="1:5" s="52" customFormat="1" ht="30">
      <c r="A74" s="53" t="s">
        <v>38</v>
      </c>
      <c r="B74" s="36" t="s">
        <v>222</v>
      </c>
      <c r="C74" s="36" t="s">
        <v>4</v>
      </c>
      <c r="D74" s="107" t="s">
        <v>272</v>
      </c>
      <c r="E74" s="51"/>
    </row>
    <row r="75" spans="1:5" s="52" customFormat="1" ht="30">
      <c r="A75" s="53" t="s">
        <v>38</v>
      </c>
      <c r="B75" s="36" t="s">
        <v>223</v>
      </c>
      <c r="C75" s="36" t="s">
        <v>4</v>
      </c>
      <c r="D75" s="107" t="s">
        <v>75</v>
      </c>
      <c r="E75" s="51"/>
    </row>
    <row r="76" spans="1:5" s="52" customFormat="1" ht="30">
      <c r="A76" s="53" t="s">
        <v>38</v>
      </c>
      <c r="B76" s="36" t="s">
        <v>224</v>
      </c>
      <c r="C76" s="36" t="s">
        <v>4</v>
      </c>
      <c r="D76" s="107" t="s">
        <v>76</v>
      </c>
      <c r="E76" s="51"/>
    </row>
    <row r="77" spans="1:5" s="52" customFormat="1" ht="30">
      <c r="A77" s="53" t="s">
        <v>38</v>
      </c>
      <c r="B77" s="36" t="s">
        <v>225</v>
      </c>
      <c r="C77" s="36" t="s">
        <v>4</v>
      </c>
      <c r="D77" s="107" t="s">
        <v>77</v>
      </c>
      <c r="E77" s="51"/>
    </row>
    <row r="78" spans="1:5" s="52" customFormat="1" ht="30">
      <c r="A78" s="53" t="s">
        <v>38</v>
      </c>
      <c r="B78" s="36" t="s">
        <v>226</v>
      </c>
      <c r="C78" s="36" t="s">
        <v>4</v>
      </c>
      <c r="D78" s="107" t="s">
        <v>227</v>
      </c>
      <c r="E78" s="51"/>
    </row>
    <row r="79" spans="1:5" s="52" customFormat="1" ht="30">
      <c r="A79" s="53" t="s">
        <v>38</v>
      </c>
      <c r="B79" s="36" t="s">
        <v>228</v>
      </c>
      <c r="C79" s="36" t="s">
        <v>5</v>
      </c>
      <c r="D79" s="107" t="s">
        <v>78</v>
      </c>
      <c r="E79" s="51"/>
    </row>
    <row r="80" spans="1:5" s="52" customFormat="1" ht="30">
      <c r="A80" s="53" t="s">
        <v>38</v>
      </c>
      <c r="B80" s="36" t="s">
        <v>229</v>
      </c>
      <c r="C80" s="36" t="s">
        <v>4</v>
      </c>
      <c r="D80" s="107" t="s">
        <v>230</v>
      </c>
      <c r="E80" s="51"/>
    </row>
    <row r="81" spans="1:5" s="52" customFormat="1" ht="30">
      <c r="A81" s="53" t="s">
        <v>38</v>
      </c>
      <c r="B81" s="36" t="s">
        <v>231</v>
      </c>
      <c r="C81" s="36" t="s">
        <v>4</v>
      </c>
      <c r="D81" s="107" t="s">
        <v>232</v>
      </c>
      <c r="E81" s="51"/>
    </row>
    <row r="82" spans="1:5" s="52" customFormat="1" ht="30">
      <c r="A82" s="53" t="s">
        <v>38</v>
      </c>
      <c r="B82" s="36" t="s">
        <v>233</v>
      </c>
      <c r="C82" s="36" t="s">
        <v>4</v>
      </c>
      <c r="D82" s="107" t="s">
        <v>79</v>
      </c>
      <c r="E82" s="51"/>
    </row>
    <row r="83" spans="1:5" s="52" customFormat="1" ht="30">
      <c r="A83" s="53" t="s">
        <v>38</v>
      </c>
      <c r="B83" s="36" t="s">
        <v>234</v>
      </c>
      <c r="C83" s="36" t="s">
        <v>4</v>
      </c>
      <c r="D83" s="107" t="s">
        <v>80</v>
      </c>
      <c r="E83" s="51"/>
    </row>
    <row r="84" spans="1:5" s="52" customFormat="1" ht="45">
      <c r="A84" s="53" t="s">
        <v>38</v>
      </c>
      <c r="B84" s="36" t="s">
        <v>235</v>
      </c>
      <c r="C84" s="36" t="s">
        <v>5</v>
      </c>
      <c r="D84" s="107" t="s">
        <v>236</v>
      </c>
      <c r="E84" s="51"/>
    </row>
    <row r="85" spans="1:5" s="52" customFormat="1" ht="30">
      <c r="A85" s="53" t="s">
        <v>38</v>
      </c>
      <c r="B85" s="36" t="s">
        <v>237</v>
      </c>
      <c r="C85" s="36" t="s">
        <v>4</v>
      </c>
      <c r="D85" s="107" t="s">
        <v>296</v>
      </c>
      <c r="E85" s="51"/>
    </row>
    <row r="86" spans="1:5" s="52" customFormat="1" ht="30">
      <c r="A86" s="53" t="s">
        <v>38</v>
      </c>
      <c r="B86" s="36" t="s">
        <v>238</v>
      </c>
      <c r="C86" s="36" t="s">
        <v>4</v>
      </c>
      <c r="D86" s="107" t="s">
        <v>81</v>
      </c>
      <c r="E86" s="51"/>
    </row>
    <row r="87" spans="1:5" s="52" customFormat="1" ht="33.75">
      <c r="A87" s="53" t="s">
        <v>86</v>
      </c>
      <c r="B87" s="36" t="s">
        <v>239</v>
      </c>
      <c r="C87" s="36" t="s">
        <v>5</v>
      </c>
      <c r="D87" s="107" t="s">
        <v>297</v>
      </c>
      <c r="E87" s="51"/>
    </row>
    <row r="88" spans="1:5" s="52" customFormat="1" ht="45">
      <c r="A88" s="53" t="s">
        <v>86</v>
      </c>
      <c r="B88" s="36" t="s">
        <v>240</v>
      </c>
      <c r="C88" s="36" t="s">
        <v>4</v>
      </c>
      <c r="D88" s="107" t="s">
        <v>298</v>
      </c>
      <c r="E88" s="51"/>
    </row>
    <row r="89" spans="1:5" s="52" customFormat="1" ht="33.75">
      <c r="A89" s="53" t="s">
        <v>86</v>
      </c>
      <c r="B89" s="36" t="s">
        <v>241</v>
      </c>
      <c r="C89" s="36" t="s">
        <v>4</v>
      </c>
      <c r="D89" s="107" t="s">
        <v>242</v>
      </c>
      <c r="E89" s="51"/>
    </row>
    <row r="90" spans="1:5" s="52" customFormat="1" ht="33.75">
      <c r="A90" s="53" t="s">
        <v>86</v>
      </c>
      <c r="B90" s="36" t="s">
        <v>243</v>
      </c>
      <c r="C90" s="36" t="s">
        <v>4</v>
      </c>
      <c r="D90" s="107" t="s">
        <v>299</v>
      </c>
      <c r="E90" s="51"/>
    </row>
    <row r="91" spans="1:5" s="52" customFormat="1" ht="30">
      <c r="A91" s="53" t="s">
        <v>85</v>
      </c>
      <c r="B91" s="36" t="s">
        <v>244</v>
      </c>
      <c r="C91" s="36" t="s">
        <v>4</v>
      </c>
      <c r="D91" s="107" t="s">
        <v>300</v>
      </c>
      <c r="E91" s="51"/>
    </row>
    <row r="92" spans="1:5" s="52" customFormat="1" ht="30">
      <c r="A92" s="53" t="s">
        <v>85</v>
      </c>
      <c r="B92" s="36" t="s">
        <v>245</v>
      </c>
      <c r="C92" s="36" t="s">
        <v>4</v>
      </c>
      <c r="D92" s="107" t="s">
        <v>301</v>
      </c>
      <c r="E92" s="51"/>
    </row>
    <row r="93" spans="1:5" s="52" customFormat="1" ht="30">
      <c r="A93" s="53" t="s">
        <v>85</v>
      </c>
      <c r="B93" s="36" t="s">
        <v>246</v>
      </c>
      <c r="C93" s="36" t="s">
        <v>4</v>
      </c>
      <c r="D93" s="107" t="s">
        <v>302</v>
      </c>
      <c r="E93" s="51"/>
    </row>
    <row r="94" spans="1:5" s="52" customFormat="1" ht="30">
      <c r="A94" s="53" t="s">
        <v>85</v>
      </c>
      <c r="B94" s="36" t="s">
        <v>247</v>
      </c>
      <c r="C94" s="36" t="s">
        <v>5</v>
      </c>
      <c r="D94" s="107" t="s">
        <v>248</v>
      </c>
      <c r="E94" s="51"/>
    </row>
    <row r="95" spans="1:5" s="52" customFormat="1" ht="30">
      <c r="A95" s="53" t="s">
        <v>85</v>
      </c>
      <c r="B95" s="36" t="s">
        <v>249</v>
      </c>
      <c r="C95" s="36" t="s">
        <v>4</v>
      </c>
      <c r="D95" s="107" t="s">
        <v>303</v>
      </c>
      <c r="E95" s="51"/>
    </row>
    <row r="96" spans="1:5" s="52" customFormat="1" ht="30">
      <c r="A96" s="53" t="s">
        <v>85</v>
      </c>
      <c r="B96" s="36" t="s">
        <v>250</v>
      </c>
      <c r="C96" s="36" t="s">
        <v>4</v>
      </c>
      <c r="D96" s="107" t="s">
        <v>304</v>
      </c>
      <c r="E96" s="51"/>
    </row>
    <row r="97" spans="1:5" s="52" customFormat="1" ht="30">
      <c r="A97" s="53" t="s">
        <v>267</v>
      </c>
      <c r="B97" s="36" t="s">
        <v>251</v>
      </c>
      <c r="C97" s="36" t="s">
        <v>5</v>
      </c>
      <c r="D97" s="107" t="s">
        <v>305</v>
      </c>
      <c r="E97" s="51"/>
    </row>
    <row r="98" spans="1:5" s="52" customFormat="1" ht="30">
      <c r="A98" s="53" t="s">
        <v>267</v>
      </c>
      <c r="B98" s="36" t="s">
        <v>252</v>
      </c>
      <c r="C98" s="36" t="s">
        <v>4</v>
      </c>
      <c r="D98" s="107" t="s">
        <v>253</v>
      </c>
      <c r="E98" s="51"/>
    </row>
    <row r="99" spans="1:5" s="52" customFormat="1" ht="30">
      <c r="A99" s="53" t="s">
        <v>267</v>
      </c>
      <c r="B99" s="36" t="s">
        <v>310</v>
      </c>
      <c r="C99" s="36" t="s">
        <v>4</v>
      </c>
      <c r="D99" s="107" t="s">
        <v>306</v>
      </c>
      <c r="E99" s="51"/>
    </row>
    <row r="100" spans="1:5" s="52" customFormat="1" ht="45">
      <c r="A100" s="53" t="s">
        <v>87</v>
      </c>
      <c r="B100" s="36" t="s">
        <v>254</v>
      </c>
      <c r="C100" s="36" t="s">
        <v>4</v>
      </c>
      <c r="D100" s="107" t="s">
        <v>287</v>
      </c>
      <c r="E100" s="51"/>
    </row>
    <row r="101" spans="1:5" s="52" customFormat="1" ht="30">
      <c r="A101" s="53" t="s">
        <v>87</v>
      </c>
      <c r="B101" s="36" t="s">
        <v>255</v>
      </c>
      <c r="C101" s="36" t="s">
        <v>4</v>
      </c>
      <c r="D101" s="107" t="s">
        <v>288</v>
      </c>
      <c r="E101" s="51"/>
    </row>
    <row r="102" spans="1:5" s="52" customFormat="1" ht="30">
      <c r="A102" s="53" t="s">
        <v>87</v>
      </c>
      <c r="B102" s="36" t="s">
        <v>256</v>
      </c>
      <c r="C102" s="36" t="s">
        <v>4</v>
      </c>
      <c r="D102" s="107" t="s">
        <v>289</v>
      </c>
      <c r="E102" s="51"/>
    </row>
    <row r="103" spans="1:5" s="52" customFormat="1" ht="30">
      <c r="A103" s="53" t="s">
        <v>87</v>
      </c>
      <c r="B103" s="36" t="s">
        <v>257</v>
      </c>
      <c r="C103" s="36" t="s">
        <v>4</v>
      </c>
      <c r="D103" s="107" t="s">
        <v>258</v>
      </c>
      <c r="E103" s="51"/>
    </row>
    <row r="104" spans="1:5" s="52" customFormat="1" ht="30">
      <c r="A104" s="53" t="s">
        <v>87</v>
      </c>
      <c r="B104" s="36" t="s">
        <v>259</v>
      </c>
      <c r="C104" s="36" t="s">
        <v>4</v>
      </c>
      <c r="D104" s="107" t="s">
        <v>290</v>
      </c>
      <c r="E104" s="51"/>
    </row>
    <row r="105" spans="1:5" s="52" customFormat="1" ht="45">
      <c r="A105" s="53" t="s">
        <v>87</v>
      </c>
      <c r="B105" s="36" t="s">
        <v>260</v>
      </c>
      <c r="C105" s="36" t="s">
        <v>4</v>
      </c>
      <c r="D105" s="107" t="s">
        <v>307</v>
      </c>
      <c r="E105" s="51"/>
    </row>
    <row r="106" spans="1:5" s="52" customFormat="1" ht="30">
      <c r="A106" s="53" t="s">
        <v>87</v>
      </c>
      <c r="B106" s="36" t="s">
        <v>261</v>
      </c>
      <c r="C106" s="36" t="s">
        <v>5</v>
      </c>
      <c r="D106" s="107" t="s">
        <v>308</v>
      </c>
      <c r="E106" s="51"/>
    </row>
    <row r="107" spans="1:5" s="52" customFormat="1" ht="30">
      <c r="A107" s="53" t="s">
        <v>87</v>
      </c>
      <c r="B107" s="36" t="s">
        <v>262</v>
      </c>
      <c r="C107" s="36" t="s">
        <v>4</v>
      </c>
      <c r="D107" s="107" t="s">
        <v>263</v>
      </c>
      <c r="E107" s="51"/>
    </row>
    <row r="108" spans="1:5" s="52" customFormat="1" ht="45">
      <c r="A108" s="53" t="s">
        <v>87</v>
      </c>
      <c r="B108" s="36" t="s">
        <v>264</v>
      </c>
      <c r="C108" s="36" t="s">
        <v>4</v>
      </c>
      <c r="D108" s="107" t="s">
        <v>309</v>
      </c>
      <c r="E108" s="51"/>
    </row>
    <row r="109" spans="1:5" s="52" customFormat="1" ht="30">
      <c r="A109" s="53" t="s">
        <v>87</v>
      </c>
      <c r="B109" s="36" t="s">
        <v>265</v>
      </c>
      <c r="C109" s="36" t="s">
        <v>4</v>
      </c>
      <c r="D109" s="107" t="s">
        <v>291</v>
      </c>
      <c r="E109" s="51"/>
    </row>
    <row r="110" spans="1:5" ht="30">
      <c r="A110" s="53" t="s">
        <v>87</v>
      </c>
      <c r="B110" s="36" t="s">
        <v>266</v>
      </c>
      <c r="C110" s="36" t="s">
        <v>5</v>
      </c>
      <c r="D110" s="107" t="s">
        <v>292</v>
      </c>
    </row>
  </sheetData>
  <autoFilter ref="A2:D109" xr:uid="{C5E761F4-7AEB-466A-98DF-92A11D7F6A0A}"/>
  <mergeCells count="1">
    <mergeCell ref="A1:D1"/>
  </mergeCell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7"/>
  <sheetViews>
    <sheetView showGridLines="0" zoomScale="85" zoomScaleNormal="85" workbookViewId="0">
      <selection activeCell="C14" sqref="C14"/>
    </sheetView>
  </sheetViews>
  <sheetFormatPr defaultColWidth="8.42578125" defaultRowHeight="15"/>
  <cols>
    <col min="1" max="1" width="13" style="12" customWidth="1"/>
    <col min="2" max="2" width="8.42578125" style="12"/>
    <col min="3" max="4" width="9.42578125" style="12" bestFit="1" customWidth="1"/>
    <col min="5" max="5" width="1" style="12" customWidth="1"/>
    <col min="6" max="6" width="8.42578125" style="12"/>
    <col min="7" max="7" width="19.140625" style="12" customWidth="1"/>
    <col min="8" max="10" width="9.42578125" style="37" customWidth="1"/>
    <col min="11" max="11" width="11.42578125" style="37" customWidth="1"/>
    <col min="12" max="12" width="1.42578125" style="12" customWidth="1"/>
    <col min="13" max="13" width="47.140625" style="12" bestFit="1" customWidth="1"/>
    <col min="14" max="15" width="4.42578125" style="36" customWidth="1"/>
    <col min="16" max="16" width="3.7109375" style="36" bestFit="1" customWidth="1"/>
    <col min="17" max="17" width="11.7109375" style="37" customWidth="1"/>
    <col min="18" max="18" width="8.42578125" style="12"/>
    <col min="19" max="19" width="21.42578125" style="12" customWidth="1"/>
    <col min="20" max="16384" width="8.42578125" style="12"/>
  </cols>
  <sheetData>
    <row r="1" spans="1:19" ht="18.75">
      <c r="A1" s="145" t="s">
        <v>113</v>
      </c>
      <c r="B1" s="145"/>
      <c r="C1" s="145"/>
      <c r="D1" s="145"/>
      <c r="E1" s="145"/>
      <c r="F1" s="145"/>
      <c r="G1" s="145"/>
      <c r="H1" s="145"/>
      <c r="I1" s="145"/>
      <c r="J1" s="145"/>
      <c r="K1" s="145"/>
      <c r="L1" s="145"/>
      <c r="M1" s="145"/>
      <c r="N1" s="145"/>
      <c r="O1" s="145"/>
      <c r="P1" s="145"/>
      <c r="Q1" s="145"/>
    </row>
    <row r="3" spans="1:19" s="13" customFormat="1">
      <c r="A3" s="139" t="s">
        <v>114</v>
      </c>
      <c r="B3" s="139"/>
      <c r="C3" s="139"/>
      <c r="D3" s="139"/>
      <c r="F3" s="143" t="s">
        <v>115</v>
      </c>
      <c r="G3" s="144"/>
      <c r="H3" s="14" t="s">
        <v>14</v>
      </c>
      <c r="I3" s="14" t="s">
        <v>15</v>
      </c>
      <c r="J3" s="14" t="s">
        <v>16</v>
      </c>
      <c r="K3" s="15" t="s">
        <v>25</v>
      </c>
      <c r="M3" s="16" t="s">
        <v>284</v>
      </c>
      <c r="N3" s="14" t="s">
        <v>14</v>
      </c>
      <c r="O3" s="14" t="s">
        <v>15</v>
      </c>
      <c r="P3" s="14" t="s">
        <v>16</v>
      </c>
      <c r="Q3" s="15" t="s">
        <v>25</v>
      </c>
      <c r="R3" s="17"/>
      <c r="S3" s="17"/>
    </row>
    <row r="4" spans="1:19" ht="17.25">
      <c r="A4" s="146" t="s">
        <v>14</v>
      </c>
      <c r="B4" s="147"/>
      <c r="C4" s="150" t="s">
        <v>15</v>
      </c>
      <c r="D4" s="151"/>
      <c r="F4" s="18" t="s">
        <v>89</v>
      </c>
      <c r="G4" s="19" t="str">
        <f>IF(Échantillon!B13&gt;"",Échantillon!B13,"")</f>
        <v>E01</v>
      </c>
      <c r="H4" s="20" t="str">
        <f>IF(LOOKUP($F4,BaseDeCalcul!$D$6:$W$6,BaseDeCalcul!$D$5:$W$5)&gt;0,LOOKUP($F4,BaseDeCalcul!$D$6:$W$6,BaseDeCalcul!$D$1:$W$1),"-")</f>
        <v>-</v>
      </c>
      <c r="I4" s="21" t="str">
        <f>IF(LOOKUP($F4,BaseDeCalcul!$D$6:$W$6,BaseDeCalcul!$D$5:$W$5)&gt;0,LOOKUP($F4,BaseDeCalcul!$D$6:$W$6,BaseDeCalcul!$D$2:$W$2),"-")</f>
        <v>-</v>
      </c>
      <c r="J4" s="22" t="str">
        <f>IF(LOOKUP($F4,BaseDeCalcul!$D$6:$W$6,BaseDeCalcul!$D$5:$W$5)&gt;0,LOOKUP($F4,BaseDeCalcul!$D$6:$W$6,BaseDeCalcul!$D$3:$W$3),"-")</f>
        <v>-</v>
      </c>
      <c r="K4" s="23" t="str">
        <f>IF(LOOKUP($F4,BaseDeCalcul!$D$6:$W$6,BaseDeCalcul!$D$5:$W$5)&gt;0,LOOKUP($F4,BaseDeCalcul!$D$6:$W$6,BaseDeCalcul!$D$4:$W$4),"-")</f>
        <v>-</v>
      </c>
      <c r="M4" s="11" t="str">
        <f>BaseDeCalcul!AH21</f>
        <v>Éléments graphiques</v>
      </c>
      <c r="N4" s="24">
        <f>BaseDeCalcul!AI21</f>
        <v>0</v>
      </c>
      <c r="O4" s="24">
        <f>BaseDeCalcul!AJ21</f>
        <v>0</v>
      </c>
      <c r="P4" s="24">
        <f>BaseDeCalcul!AK21</f>
        <v>0</v>
      </c>
      <c r="Q4" s="25" t="str">
        <f>IFERROR(BaseDeCalcul!AL21,"-")</f>
        <v>-</v>
      </c>
    </row>
    <row r="5" spans="1:19">
      <c r="A5" s="148" t="str">
        <f>BaseDeCalcul!AC28</f>
        <v>-</v>
      </c>
      <c r="B5" s="149"/>
      <c r="C5" s="152" t="str">
        <f>BaseDeCalcul!AD28</f>
        <v>-</v>
      </c>
      <c r="D5" s="153"/>
      <c r="F5" s="18" t="s">
        <v>90</v>
      </c>
      <c r="G5" s="26" t="str">
        <f>IF(Échantillon!B14&gt;"",Échantillon!B14,"")</f>
        <v>E02</v>
      </c>
      <c r="H5" s="20" t="str">
        <f>IF(LOOKUP($F5,BaseDeCalcul!$D$6:$W$6,BaseDeCalcul!$D$5:$W$5)&gt;0,LOOKUP($F5,BaseDeCalcul!$D$6:$W$6,BaseDeCalcul!$D$1:$W$1),"-")</f>
        <v>-</v>
      </c>
      <c r="I5" s="21" t="str">
        <f>IF(LOOKUP($F5,BaseDeCalcul!$D$6:$W$6,BaseDeCalcul!$D$5:$W$5)&gt;0,LOOKUP($F5,BaseDeCalcul!$D$6:$W$6,BaseDeCalcul!$D$2:$W$2),"-")</f>
        <v>-</v>
      </c>
      <c r="J5" s="22" t="str">
        <f>IF(LOOKUP($F5,BaseDeCalcul!$D$6:$W$6,BaseDeCalcul!$D$5:$W$5)&gt;0,LOOKUP($F5,BaseDeCalcul!$D$6:$W$6,BaseDeCalcul!$D$3:$W$3),"-")</f>
        <v>-</v>
      </c>
      <c r="K5" s="23" t="str">
        <f>IF(LOOKUP($F5,BaseDeCalcul!$D$6:$W$6,BaseDeCalcul!$D$5:$W$5)&gt;0,LOOKUP($F5,BaseDeCalcul!$D$6:$W$6,BaseDeCalcul!$D$4:$W$4),"-")</f>
        <v>-</v>
      </c>
      <c r="M5" s="11" t="str">
        <f>BaseDeCalcul!AH22</f>
        <v>Couleurs</v>
      </c>
      <c r="N5" s="24">
        <f>BaseDeCalcul!AI22</f>
        <v>0</v>
      </c>
      <c r="O5" s="24">
        <f>BaseDeCalcul!AJ22</f>
        <v>0</v>
      </c>
      <c r="P5" s="24">
        <f>BaseDeCalcul!AK22</f>
        <v>0</v>
      </c>
      <c r="Q5" s="25" t="str">
        <f>IFERROR(BaseDeCalcul!AL22,"-")</f>
        <v>-</v>
      </c>
    </row>
    <row r="6" spans="1:19">
      <c r="A6" s="17"/>
      <c r="B6" s="17"/>
      <c r="C6" s="17"/>
      <c r="D6" s="17"/>
      <c r="F6" s="18" t="s">
        <v>91</v>
      </c>
      <c r="G6" s="26" t="str">
        <f>IF(Échantillon!B15&gt;"",Échantillon!B15,"")</f>
        <v>E03</v>
      </c>
      <c r="H6" s="20" t="str">
        <f>IF(LOOKUP($F6,BaseDeCalcul!$D$6:$W$6,BaseDeCalcul!$D$5:$W$5)&gt;0,LOOKUP($F6,BaseDeCalcul!$D$6:$W$6,BaseDeCalcul!$D$1:$W$1),"-")</f>
        <v>-</v>
      </c>
      <c r="I6" s="21" t="str">
        <f>IF(LOOKUP($F6,BaseDeCalcul!$D$6:$W$6,BaseDeCalcul!$D$5:$W$5)&gt;0,LOOKUP($F6,BaseDeCalcul!$D$6:$W$6,BaseDeCalcul!$D$2:$W$2),"-")</f>
        <v>-</v>
      </c>
      <c r="J6" s="22" t="str">
        <f>IF(LOOKUP($F6,BaseDeCalcul!$D$6:$W$6,BaseDeCalcul!$D$5:$W$5)&gt;0,LOOKUP($F6,BaseDeCalcul!$D$6:$W$6,BaseDeCalcul!$D$3:$W$3),"-")</f>
        <v>-</v>
      </c>
      <c r="K6" s="23" t="str">
        <f>IF(LOOKUP($F6,BaseDeCalcul!$D$6:$W$6,BaseDeCalcul!$D$5:$W$5)&gt;0,LOOKUP($F6,BaseDeCalcul!$D$6:$W$6,BaseDeCalcul!$D$4:$W$4),"-")</f>
        <v>-</v>
      </c>
      <c r="M6" s="11" t="str">
        <f>BaseDeCalcul!AH23</f>
        <v>Multimédia</v>
      </c>
      <c r="N6" s="24">
        <f>BaseDeCalcul!AI23</f>
        <v>0</v>
      </c>
      <c r="O6" s="24">
        <f>BaseDeCalcul!AJ23</f>
        <v>0</v>
      </c>
      <c r="P6" s="24">
        <f>BaseDeCalcul!AK23</f>
        <v>0</v>
      </c>
      <c r="Q6" s="25" t="str">
        <f>IFERROR(BaseDeCalcul!AL23,"-")</f>
        <v>-</v>
      </c>
    </row>
    <row r="7" spans="1:19">
      <c r="A7" s="139" t="s">
        <v>20</v>
      </c>
      <c r="B7" s="139"/>
      <c r="C7" s="139"/>
      <c r="D7" s="139"/>
      <c r="F7" s="18" t="s">
        <v>92</v>
      </c>
      <c r="G7" s="26" t="str">
        <f>IF(Échantillon!B16&gt;"",Échantillon!B16,"")</f>
        <v>E04</v>
      </c>
      <c r="H7" s="20" t="str">
        <f>IF(LOOKUP($F7,BaseDeCalcul!$D$6:$W$6,BaseDeCalcul!$D$5:$W$5)&gt;0,LOOKUP($F7,BaseDeCalcul!$D$6:$W$6,BaseDeCalcul!$D$1:$W$1),"-")</f>
        <v>-</v>
      </c>
      <c r="I7" s="21" t="str">
        <f>IF(LOOKUP($F7,BaseDeCalcul!$D$6:$W$6,BaseDeCalcul!$D$5:$W$5)&gt;0,LOOKUP($F7,BaseDeCalcul!$D$6:$W$6,BaseDeCalcul!$D$2:$W$2),"-")</f>
        <v>-</v>
      </c>
      <c r="J7" s="22" t="str">
        <f>IF(LOOKUP($F7,BaseDeCalcul!$D$6:$W$6,BaseDeCalcul!$D$5:$W$5)&gt;0,LOOKUP($F7,BaseDeCalcul!$D$6:$W$6,BaseDeCalcul!$D$3:$W$3),"-")</f>
        <v>-</v>
      </c>
      <c r="K7" s="23" t="str">
        <f>IF(LOOKUP($F7,BaseDeCalcul!$D$6:$W$6,BaseDeCalcul!$D$5:$W$5)&gt;0,LOOKUP($F7,BaseDeCalcul!$D$6:$W$6,BaseDeCalcul!$D$4:$W$4),"-")</f>
        <v>-</v>
      </c>
      <c r="M7" s="11" t="str">
        <f>BaseDeCalcul!AH24</f>
        <v>Tableaux</v>
      </c>
      <c r="N7" s="24">
        <f>BaseDeCalcul!AI24</f>
        <v>0</v>
      </c>
      <c r="O7" s="24">
        <f>BaseDeCalcul!AJ24</f>
        <v>0</v>
      </c>
      <c r="P7" s="24">
        <f>BaseDeCalcul!AK24</f>
        <v>0</v>
      </c>
      <c r="Q7" s="25" t="str">
        <f>IFERROR(BaseDeCalcul!AL24,"-")</f>
        <v>-</v>
      </c>
    </row>
    <row r="8" spans="1:19">
      <c r="A8" s="154"/>
      <c r="B8" s="155"/>
      <c r="C8" s="27" t="s">
        <v>14</v>
      </c>
      <c r="D8" s="28" t="s">
        <v>15</v>
      </c>
      <c r="F8" s="18" t="s">
        <v>93</v>
      </c>
      <c r="G8" s="26" t="str">
        <f>IF(Échantillon!B17&gt;"",Échantillon!B17,"")</f>
        <v>E05</v>
      </c>
      <c r="H8" s="20" t="str">
        <f>IF(LOOKUP($F8,BaseDeCalcul!$D$6:$W$6,BaseDeCalcul!$D$5:$W$5)&gt;0,LOOKUP($F8,BaseDeCalcul!$D$6:$W$6,BaseDeCalcul!$D$1:$W$1),"-")</f>
        <v>-</v>
      </c>
      <c r="I8" s="21" t="str">
        <f>IF(LOOKUP($F8,BaseDeCalcul!$D$6:$W$6,BaseDeCalcul!$D$5:$W$5)&gt;0,LOOKUP($F8,BaseDeCalcul!$D$6:$W$6,BaseDeCalcul!$D$2:$W$2),"-")</f>
        <v>-</v>
      </c>
      <c r="J8" s="22" t="str">
        <f>IF(LOOKUP($F8,BaseDeCalcul!$D$6:$W$6,BaseDeCalcul!$D$5:$W$5)&gt;0,LOOKUP($F8,BaseDeCalcul!$D$6:$W$6,BaseDeCalcul!$D$3:$W$3),"-")</f>
        <v>-</v>
      </c>
      <c r="K8" s="23" t="str">
        <f>IF(LOOKUP($F8,BaseDeCalcul!$D$6:$W$6,BaseDeCalcul!$D$5:$W$5)&gt;0,LOOKUP($F8,BaseDeCalcul!$D$6:$W$6,BaseDeCalcul!$D$4:$W$4),"-")</f>
        <v>-</v>
      </c>
      <c r="M8" s="11" t="str">
        <f>BaseDeCalcul!AH25</f>
        <v>Composants interactifs</v>
      </c>
      <c r="N8" s="24">
        <f>BaseDeCalcul!AI25</f>
        <v>0</v>
      </c>
      <c r="O8" s="24">
        <f>BaseDeCalcul!AJ25</f>
        <v>0</v>
      </c>
      <c r="P8" s="24">
        <f>BaseDeCalcul!AK25</f>
        <v>0</v>
      </c>
      <c r="Q8" s="25" t="str">
        <f>IFERROR(BaseDeCalcul!AL25,"-")</f>
        <v>-</v>
      </c>
    </row>
    <row r="9" spans="1:19">
      <c r="A9" s="156" t="s">
        <v>4</v>
      </c>
      <c r="B9" s="157"/>
      <c r="C9" s="29" t="str">
        <f>BaseDeCalcul!AC21</f>
        <v>-</v>
      </c>
      <c r="D9" s="30" t="str">
        <f>BaseDeCalcul!AD21</f>
        <v>-</v>
      </c>
      <c r="F9" s="18" t="s">
        <v>94</v>
      </c>
      <c r="G9" s="26" t="str">
        <f>IF(Échantillon!B18&gt;"",Échantillon!B18,"")</f>
        <v>E06</v>
      </c>
      <c r="H9" s="20" t="str">
        <f>IF(LOOKUP($F9,BaseDeCalcul!$D$6:$W$6,BaseDeCalcul!$D$5:$W$5)&gt;0,LOOKUP($F9,BaseDeCalcul!$D$6:$W$6,BaseDeCalcul!$D$1:$W$1),"-")</f>
        <v>-</v>
      </c>
      <c r="I9" s="21" t="str">
        <f>IF(LOOKUP($F9,BaseDeCalcul!$D$6:$W$6,BaseDeCalcul!$D$5:$W$5)&gt;0,LOOKUP($F9,BaseDeCalcul!$D$6:$W$6,BaseDeCalcul!$D$2:$W$2),"-")</f>
        <v>-</v>
      </c>
      <c r="J9" s="22" t="str">
        <f>IF(LOOKUP($F9,BaseDeCalcul!$D$6:$W$6,BaseDeCalcul!$D$5:$W$5)&gt;0,LOOKUP($F9,BaseDeCalcul!$D$6:$W$6,BaseDeCalcul!$D$3:$W$3),"-")</f>
        <v>-</v>
      </c>
      <c r="K9" s="23" t="str">
        <f>IF(LOOKUP($F9,BaseDeCalcul!$D$6:$W$6,BaseDeCalcul!$D$5:$W$5)&gt;0,LOOKUP($F9,BaseDeCalcul!$D$6:$W$6,BaseDeCalcul!$D$4:$W$4),"-")</f>
        <v>-</v>
      </c>
      <c r="M9" s="11" t="str">
        <f>BaseDeCalcul!AH26</f>
        <v>Éléments obligatoires</v>
      </c>
      <c r="N9" s="24">
        <f>BaseDeCalcul!AI26</f>
        <v>0</v>
      </c>
      <c r="O9" s="24">
        <f>BaseDeCalcul!AJ26</f>
        <v>0</v>
      </c>
      <c r="P9" s="24">
        <f>BaseDeCalcul!AK26</f>
        <v>0</v>
      </c>
      <c r="Q9" s="25" t="str">
        <f>IFERROR(BaseDeCalcul!AL26,"-")</f>
        <v>-</v>
      </c>
    </row>
    <row r="10" spans="1:19">
      <c r="A10" s="156" t="s">
        <v>5</v>
      </c>
      <c r="B10" s="157"/>
      <c r="C10" s="31" t="str">
        <f>BaseDeCalcul!AC22</f>
        <v>-</v>
      </c>
      <c r="D10" s="32" t="str">
        <f>BaseDeCalcul!AD22</f>
        <v>-</v>
      </c>
      <c r="F10" s="18" t="s">
        <v>95</v>
      </c>
      <c r="G10" s="26" t="str">
        <f>IF(Échantillon!B19&gt;"",Échantillon!B19,"")</f>
        <v>E07</v>
      </c>
      <c r="H10" s="20" t="str">
        <f>IF(LOOKUP($F10,BaseDeCalcul!$D$6:$W$6,BaseDeCalcul!$D$5:$W$5)&gt;0,LOOKUP($F10,BaseDeCalcul!$D$6:$W$6,BaseDeCalcul!$D$1:$W$1),"-")</f>
        <v>-</v>
      </c>
      <c r="I10" s="21" t="str">
        <f>IF(LOOKUP($F10,BaseDeCalcul!$D$6:$W$6,BaseDeCalcul!$D$5:$W$5)&gt;0,LOOKUP($F10,BaseDeCalcul!$D$6:$W$6,BaseDeCalcul!$D$2:$W$2),"-")</f>
        <v>-</v>
      </c>
      <c r="J10" s="22" t="str">
        <f>IF(LOOKUP($F10,BaseDeCalcul!$D$6:$W$6,BaseDeCalcul!$D$5:$W$5)&gt;0,LOOKUP($F10,BaseDeCalcul!$D$6:$W$6,BaseDeCalcul!$D$3:$W$3),"-")</f>
        <v>-</v>
      </c>
      <c r="K10" s="23" t="str">
        <f>IF(LOOKUP($F10,BaseDeCalcul!$D$6:$W$6,BaseDeCalcul!$D$5:$W$5)&gt;0,LOOKUP($F10,BaseDeCalcul!$D$6:$W$6,BaseDeCalcul!$D$4:$W$4),"-")</f>
        <v>-</v>
      </c>
      <c r="M10" s="11" t="str">
        <f>BaseDeCalcul!AH27</f>
        <v>Structuration de l’information</v>
      </c>
      <c r="N10" s="24">
        <f>BaseDeCalcul!AI27</f>
        <v>0</v>
      </c>
      <c r="O10" s="24">
        <f>BaseDeCalcul!AJ27</f>
        <v>0</v>
      </c>
      <c r="P10" s="24">
        <f>BaseDeCalcul!AK27</f>
        <v>0</v>
      </c>
      <c r="Q10" s="25" t="str">
        <f>IFERROR(BaseDeCalcul!AL27,"-")</f>
        <v>-</v>
      </c>
    </row>
    <row r="11" spans="1:19">
      <c r="A11" s="33"/>
      <c r="B11" s="33"/>
      <c r="C11" s="33"/>
      <c r="F11" s="18" t="s">
        <v>96</v>
      </c>
      <c r="G11" s="26" t="str">
        <f>IF(Échantillon!B20&gt;"",Échantillon!B20,"")</f>
        <v>E08</v>
      </c>
      <c r="H11" s="20" t="str">
        <f>IF(LOOKUP($F11,BaseDeCalcul!$D$6:$W$6,BaseDeCalcul!$D$5:$W$5)&gt;0,LOOKUP($F11,BaseDeCalcul!$D$6:$W$6,BaseDeCalcul!$D$1:$W$1),"-")</f>
        <v>-</v>
      </c>
      <c r="I11" s="21" t="str">
        <f>IF(LOOKUP($F11,BaseDeCalcul!$D$6:$W$6,BaseDeCalcul!$D$5:$W$5)&gt;0,LOOKUP($F11,BaseDeCalcul!$D$6:$W$6,BaseDeCalcul!$D$2:$W$2),"-")</f>
        <v>-</v>
      </c>
      <c r="J11" s="22" t="str">
        <f>IF(LOOKUP($F11,BaseDeCalcul!$D$6:$W$6,BaseDeCalcul!$D$5:$W$5)&gt;0,LOOKUP($F11,BaseDeCalcul!$D$6:$W$6,BaseDeCalcul!$D$3:$W$3),"-")</f>
        <v>-</v>
      </c>
      <c r="K11" s="23" t="str">
        <f>IF(LOOKUP($F11,BaseDeCalcul!$D$6:$W$6,BaseDeCalcul!$D$5:$W$5)&gt;0,LOOKUP($F11,BaseDeCalcul!$D$6:$W$6,BaseDeCalcul!$D$4:$W$4),"-")</f>
        <v>-</v>
      </c>
      <c r="M11" s="11" t="str">
        <f>BaseDeCalcul!AH28</f>
        <v>Présentation de l’information</v>
      </c>
      <c r="N11" s="24">
        <f>BaseDeCalcul!AI28</f>
        <v>0</v>
      </c>
      <c r="O11" s="24">
        <f>BaseDeCalcul!AJ28</f>
        <v>0</v>
      </c>
      <c r="P11" s="24">
        <f>BaseDeCalcul!AK28</f>
        <v>0</v>
      </c>
      <c r="Q11" s="25" t="str">
        <f>IFERROR(BaseDeCalcul!AL28,"-")</f>
        <v>-</v>
      </c>
    </row>
    <row r="12" spans="1:19">
      <c r="F12" s="18" t="s">
        <v>97</v>
      </c>
      <c r="G12" s="26" t="str">
        <f>IF(Échantillon!B21&gt;"",Échantillon!B21,"")</f>
        <v>E09</v>
      </c>
      <c r="H12" s="20" t="str">
        <f>IF(LOOKUP($F12,BaseDeCalcul!$D$6:$W$6,BaseDeCalcul!$D$5:$W$5)&gt;0,LOOKUP($F12,BaseDeCalcul!$D$6:$W$6,BaseDeCalcul!$D$1:$W$1),"-")</f>
        <v>-</v>
      </c>
      <c r="I12" s="21" t="str">
        <f>IF(LOOKUP($F12,BaseDeCalcul!$D$6:$W$6,BaseDeCalcul!$D$5:$W$5)&gt;0,LOOKUP($F12,BaseDeCalcul!$D$6:$W$6,BaseDeCalcul!$D$2:$W$2),"-")</f>
        <v>-</v>
      </c>
      <c r="J12" s="22" t="str">
        <f>IF(LOOKUP($F12,BaseDeCalcul!$D$6:$W$6,BaseDeCalcul!$D$5:$W$5)&gt;0,LOOKUP($F12,BaseDeCalcul!$D$6:$W$6,BaseDeCalcul!$D$3:$W$3),"-")</f>
        <v>-</v>
      </c>
      <c r="K12" s="23" t="str">
        <f>IF(LOOKUP($F12,BaseDeCalcul!$D$6:$W$6,BaseDeCalcul!$D$5:$W$5)&gt;0,LOOKUP($F12,BaseDeCalcul!$D$6:$W$6,BaseDeCalcul!$D$4:$W$4),"-")</f>
        <v>-</v>
      </c>
      <c r="M12" s="11" t="str">
        <f>BaseDeCalcul!AH29</f>
        <v>Formulaires</v>
      </c>
      <c r="N12" s="24">
        <f>BaseDeCalcul!AI29</f>
        <v>0</v>
      </c>
      <c r="O12" s="24">
        <f>BaseDeCalcul!AJ29</f>
        <v>0</v>
      </c>
      <c r="P12" s="24">
        <f>BaseDeCalcul!AK29</f>
        <v>0</v>
      </c>
      <c r="Q12" s="25" t="str">
        <f>IFERROR(BaseDeCalcul!AL29,"-")</f>
        <v>-</v>
      </c>
    </row>
    <row r="13" spans="1:19">
      <c r="F13" s="18" t="s">
        <v>98</v>
      </c>
      <c r="G13" s="26" t="str">
        <f>IF(Échantillon!B22&gt;"",Échantillon!B22,"")</f>
        <v>E10</v>
      </c>
      <c r="H13" s="20" t="str">
        <f>IF(LOOKUP($F13,BaseDeCalcul!$D$6:$W$6,BaseDeCalcul!$D$5:$W$5)&gt;0,LOOKUP($F13,BaseDeCalcul!$D$6:$W$6,BaseDeCalcul!$D$1:$W$1),"-")</f>
        <v>-</v>
      </c>
      <c r="I13" s="21" t="str">
        <f>IF(LOOKUP($F13,BaseDeCalcul!$D$6:$W$6,BaseDeCalcul!$D$5:$W$5)&gt;0,LOOKUP($F13,BaseDeCalcul!$D$6:$W$6,BaseDeCalcul!$D$2:$W$2),"-")</f>
        <v>-</v>
      </c>
      <c r="J13" s="22" t="str">
        <f>IF(LOOKUP($F13,BaseDeCalcul!$D$6:$W$6,BaseDeCalcul!$D$5:$W$5)&gt;0,LOOKUP($F13,BaseDeCalcul!$D$6:$W$6,BaseDeCalcul!$D$3:$W$3),"-")</f>
        <v>-</v>
      </c>
      <c r="K13" s="23" t="str">
        <f>IF(LOOKUP($F13,BaseDeCalcul!$D$6:$W$6,BaseDeCalcul!$D$5:$W$5)&gt;0,LOOKUP($F13,BaseDeCalcul!$D$6:$W$6,BaseDeCalcul!$D$4:$W$4),"-")</f>
        <v>-</v>
      </c>
      <c r="M13" s="11" t="str">
        <f>BaseDeCalcul!AH30</f>
        <v>Navigation</v>
      </c>
      <c r="N13" s="24">
        <f>BaseDeCalcul!AI30</f>
        <v>0</v>
      </c>
      <c r="O13" s="24">
        <f>BaseDeCalcul!AJ30</f>
        <v>0</v>
      </c>
      <c r="P13" s="24">
        <f>BaseDeCalcul!AK30</f>
        <v>0</v>
      </c>
      <c r="Q13" s="25" t="str">
        <f>IFERROR(BaseDeCalcul!AL30,"-")</f>
        <v>-</v>
      </c>
    </row>
    <row r="14" spans="1:19">
      <c r="F14" s="18" t="s">
        <v>99</v>
      </c>
      <c r="G14" s="26" t="str">
        <f>IF(Échantillon!B23&gt;"",Échantillon!B23,"")</f>
        <v>E11</v>
      </c>
      <c r="H14" s="20" t="str">
        <f>IF(LOOKUP($F14,BaseDeCalcul!$D$6:$W$6,BaseDeCalcul!$D$5:$W$5)&gt;0,LOOKUP($F14,BaseDeCalcul!$D$6:$W$6,BaseDeCalcul!$D$1:$W$1),"-")</f>
        <v>-</v>
      </c>
      <c r="I14" s="21" t="str">
        <f>IF(LOOKUP($F14,BaseDeCalcul!$D$6:$W$6,BaseDeCalcul!$D$5:$W$5)&gt;0,LOOKUP($F14,BaseDeCalcul!$D$6:$W$6,BaseDeCalcul!$D$2:$W$2),"-")</f>
        <v>-</v>
      </c>
      <c r="J14" s="22" t="str">
        <f>IF(LOOKUP($F14,BaseDeCalcul!$D$6:$W$6,BaseDeCalcul!$D$5:$W$5)&gt;0,LOOKUP($F14,BaseDeCalcul!$D$6:$W$6,BaseDeCalcul!$D$3:$W$3),"-")</f>
        <v>-</v>
      </c>
      <c r="K14" s="23" t="str">
        <f>IF(LOOKUP($F14,BaseDeCalcul!$D$6:$W$6,BaseDeCalcul!$D$5:$W$5)&gt;0,LOOKUP($F14,BaseDeCalcul!$D$6:$W$6,BaseDeCalcul!$D$4:$W$4),"-")</f>
        <v>-</v>
      </c>
      <c r="M14" s="11" t="str">
        <f>BaseDeCalcul!AH31</f>
        <v>Consultation</v>
      </c>
      <c r="N14" s="24">
        <f>BaseDeCalcul!AI31</f>
        <v>0</v>
      </c>
      <c r="O14" s="24">
        <f>BaseDeCalcul!AJ31</f>
        <v>0</v>
      </c>
      <c r="P14" s="24">
        <f>BaseDeCalcul!AK31</f>
        <v>0</v>
      </c>
      <c r="Q14" s="25" t="str">
        <f>IFERROR(BaseDeCalcul!AL31,"-")</f>
        <v>-</v>
      </c>
    </row>
    <row r="15" spans="1:19">
      <c r="F15" s="18" t="s">
        <v>100</v>
      </c>
      <c r="G15" s="26" t="str">
        <f>IF(Échantillon!B24&gt;"",Échantillon!B24,"")</f>
        <v>E12</v>
      </c>
      <c r="H15" s="20" t="str">
        <f>IF(LOOKUP($F15,BaseDeCalcul!$D$6:$W$6,BaseDeCalcul!$D$5:$W$5)&gt;0,LOOKUP($F15,BaseDeCalcul!$D$6:$W$6,BaseDeCalcul!$D$1:$W$1),"-")</f>
        <v>-</v>
      </c>
      <c r="I15" s="21" t="str">
        <f>IF(LOOKUP($F15,BaseDeCalcul!$D$6:$W$6,BaseDeCalcul!$D$5:$W$5)&gt;0,LOOKUP($F15,BaseDeCalcul!$D$6:$W$6,BaseDeCalcul!$D$2:$W$2),"-")</f>
        <v>-</v>
      </c>
      <c r="J15" s="22" t="str">
        <f>IF(LOOKUP($F15,BaseDeCalcul!$D$6:$W$6,BaseDeCalcul!$D$5:$W$5)&gt;0,LOOKUP($F15,BaseDeCalcul!$D$6:$W$6,BaseDeCalcul!$D$3:$W$3),"-")</f>
        <v>-</v>
      </c>
      <c r="K15" s="23" t="str">
        <f>IF(LOOKUP($F15,BaseDeCalcul!$D$6:$W$6,BaseDeCalcul!$D$5:$W$5)&gt;0,LOOKUP($F15,BaseDeCalcul!$D$6:$W$6,BaseDeCalcul!$D$4:$W$4),"-")</f>
        <v>-</v>
      </c>
      <c r="M15" s="11" t="str">
        <f>BaseDeCalcul!AH32</f>
        <v>Documentation et fonctionnalités d’accessibilité</v>
      </c>
      <c r="N15" s="24">
        <f>BaseDeCalcul!AI32</f>
        <v>0</v>
      </c>
      <c r="O15" s="24">
        <f>BaseDeCalcul!AJ32</f>
        <v>0</v>
      </c>
      <c r="P15" s="24">
        <f>BaseDeCalcul!AK32</f>
        <v>0</v>
      </c>
      <c r="Q15" s="25" t="str">
        <f>IFERROR(BaseDeCalcul!AL32,"-")</f>
        <v>-</v>
      </c>
    </row>
    <row r="16" spans="1:19">
      <c r="F16" s="18" t="s">
        <v>101</v>
      </c>
      <c r="G16" s="26" t="str">
        <f>IF(Échantillon!B25&gt;"",Échantillon!B25,"")</f>
        <v>E13</v>
      </c>
      <c r="H16" s="20" t="str">
        <f>IF(LOOKUP($F16,BaseDeCalcul!$D$6:$W$6,BaseDeCalcul!$D$5:$W$5)&gt;0,LOOKUP($F16,BaseDeCalcul!$D$6:$W$6,BaseDeCalcul!$D$1:$W$1),"-")</f>
        <v>-</v>
      </c>
      <c r="I16" s="21" t="str">
        <f>IF(LOOKUP($F16,BaseDeCalcul!$D$6:$W$6,BaseDeCalcul!$D$5:$W$5)&gt;0,LOOKUP($F16,BaseDeCalcul!$D$6:$W$6,BaseDeCalcul!$D$2:$W$2),"-")</f>
        <v>-</v>
      </c>
      <c r="J16" s="22" t="str">
        <f>IF(LOOKUP($F16,BaseDeCalcul!$D$6:$W$6,BaseDeCalcul!$D$5:$W$5)&gt;0,LOOKUP($F16,BaseDeCalcul!$D$6:$W$6,BaseDeCalcul!$D$3:$W$3),"-")</f>
        <v>-</v>
      </c>
      <c r="K16" s="23" t="str">
        <f>IF(LOOKUP($F16,BaseDeCalcul!$D$6:$W$6,BaseDeCalcul!$D$5:$W$5)&gt;0,LOOKUP($F16,BaseDeCalcul!$D$6:$W$6,BaseDeCalcul!$D$4:$W$4),"-")</f>
        <v>-</v>
      </c>
      <c r="M16" s="11" t="str">
        <f>BaseDeCalcul!AH33</f>
        <v>Outils d’édition</v>
      </c>
      <c r="N16" s="24">
        <f>BaseDeCalcul!AI33</f>
        <v>0</v>
      </c>
      <c r="O16" s="24">
        <f>BaseDeCalcul!AJ33</f>
        <v>0</v>
      </c>
      <c r="P16" s="24">
        <f>BaseDeCalcul!AK33</f>
        <v>0</v>
      </c>
      <c r="Q16" s="25" t="str">
        <f>IFERROR(BaseDeCalcul!AL33,"-")</f>
        <v>-</v>
      </c>
    </row>
    <row r="17" spans="1:19" ht="18.75">
      <c r="F17" s="18" t="s">
        <v>102</v>
      </c>
      <c r="G17" s="26" t="str">
        <f>IF(Échantillon!B26&gt;"",Échantillon!B26,"")</f>
        <v>E14</v>
      </c>
      <c r="H17" s="20" t="str">
        <f>IF(LOOKUP($F17,BaseDeCalcul!$D$6:$W$6,BaseDeCalcul!$D$5:$W$5)&gt;0,LOOKUP($F17,BaseDeCalcul!$D$6:$W$6,BaseDeCalcul!$D$1:$W$1),"-")</f>
        <v>-</v>
      </c>
      <c r="I17" s="21" t="str">
        <f>IF(LOOKUP($F17,BaseDeCalcul!$D$6:$W$6,BaseDeCalcul!$D$5:$W$5)&gt;0,LOOKUP($F17,BaseDeCalcul!$D$6:$W$6,BaseDeCalcul!$D$2:$W$2),"-")</f>
        <v>-</v>
      </c>
      <c r="J17" s="22" t="str">
        <f>IF(LOOKUP($F17,BaseDeCalcul!$D$6:$W$6,BaseDeCalcul!$D$5:$W$5)&gt;0,LOOKUP($F17,BaseDeCalcul!$D$6:$W$6,BaseDeCalcul!$D$3:$W$3),"-")</f>
        <v>-</v>
      </c>
      <c r="K17" s="23" t="str">
        <f>IF(LOOKUP($F17,BaseDeCalcul!$D$6:$W$6,BaseDeCalcul!$D$5:$W$5)&gt;0,LOOKUP($F17,BaseDeCalcul!$D$6:$W$6,BaseDeCalcul!$D$4:$W$4),"-")</f>
        <v>-</v>
      </c>
      <c r="M17" s="11" t="str">
        <f>BaseDeCalcul!AH34</f>
        <v>Services d’assistance</v>
      </c>
      <c r="N17" s="24">
        <f>BaseDeCalcul!AI34</f>
        <v>0</v>
      </c>
      <c r="O17" s="24">
        <f>BaseDeCalcul!AJ34</f>
        <v>0</v>
      </c>
      <c r="P17" s="24">
        <f>BaseDeCalcul!AK34</f>
        <v>0</v>
      </c>
      <c r="Q17" s="25" t="str">
        <f>IFERROR(BaseDeCalcul!AL34,"-")</f>
        <v>-</v>
      </c>
      <c r="R17" s="34"/>
      <c r="S17" s="34"/>
    </row>
    <row r="18" spans="1:19">
      <c r="F18" s="18" t="s">
        <v>103</v>
      </c>
      <c r="G18" s="26" t="str">
        <f>IF(Échantillon!B27&gt;"",Échantillon!B27,"")</f>
        <v>E15</v>
      </c>
      <c r="H18" s="20" t="str">
        <f>IF(LOOKUP($F18,BaseDeCalcul!$D$6:$W$6,BaseDeCalcul!$D$5:$W$5)&gt;0,LOOKUP($F18,BaseDeCalcul!$D$6:$W$6,BaseDeCalcul!$D$1:$W$1),"-")</f>
        <v>-</v>
      </c>
      <c r="I18" s="21" t="str">
        <f>IF(LOOKUP($F18,BaseDeCalcul!$D$6:$W$6,BaseDeCalcul!$D$5:$W$5)&gt;0,LOOKUP($F18,BaseDeCalcul!$D$6:$W$6,BaseDeCalcul!$D$2:$W$2),"-")</f>
        <v>-</v>
      </c>
      <c r="J18" s="22" t="str">
        <f>IF(LOOKUP($F18,BaseDeCalcul!$D$6:$W$6,BaseDeCalcul!$D$5:$W$5)&gt;0,LOOKUP($F18,BaseDeCalcul!$D$6:$W$6,BaseDeCalcul!$D$3:$W$3),"-")</f>
        <v>-</v>
      </c>
      <c r="K18" s="23" t="str">
        <f>IF(LOOKUP($F18,BaseDeCalcul!$D$6:$W$6,BaseDeCalcul!$D$5:$W$5)&gt;0,LOOKUP($F18,BaseDeCalcul!$D$6:$W$6,BaseDeCalcul!$D$4:$W$4),"-")</f>
        <v>-</v>
      </c>
      <c r="M18" s="11" t="str">
        <f>BaseDeCalcul!AH35</f>
        <v>Communication en temps réel</v>
      </c>
      <c r="N18" s="24">
        <f>BaseDeCalcul!AI35</f>
        <v>0</v>
      </c>
      <c r="O18" s="24">
        <f>BaseDeCalcul!AJ35</f>
        <v>0</v>
      </c>
      <c r="P18" s="24">
        <f>BaseDeCalcul!AK35</f>
        <v>0</v>
      </c>
      <c r="Q18" s="25" t="str">
        <f>IFERROR(BaseDeCalcul!AL35,"-")</f>
        <v>-</v>
      </c>
      <c r="R18" s="35"/>
      <c r="S18" s="35"/>
    </row>
    <row r="19" spans="1:19">
      <c r="F19" s="18" t="s">
        <v>104</v>
      </c>
      <c r="G19" s="26" t="str">
        <f>IF(Échantillon!B28&gt;"",Échantillon!B28,"")</f>
        <v>E16</v>
      </c>
      <c r="H19" s="20" t="str">
        <f>IF(LOOKUP($F19,BaseDeCalcul!$D$6:$W$6,BaseDeCalcul!$D$5:$W$5)&gt;0,LOOKUP($F19,BaseDeCalcul!$D$6:$W$6,BaseDeCalcul!$D$1:$W$1),"-")</f>
        <v>-</v>
      </c>
      <c r="I19" s="21" t="str">
        <f>IF(LOOKUP($F19,BaseDeCalcul!$D$6:$W$6,BaseDeCalcul!$D$5:$W$5)&gt;0,LOOKUP($F19,BaseDeCalcul!$D$6:$W$6,BaseDeCalcul!$D$2:$W$2),"-")</f>
        <v>-</v>
      </c>
      <c r="J19" s="22" t="str">
        <f>IF(LOOKUP($F19,BaseDeCalcul!$D$6:$W$6,BaseDeCalcul!$D$5:$W$5)&gt;0,LOOKUP($F19,BaseDeCalcul!$D$6:$W$6,BaseDeCalcul!$D$3:$W$3),"-")</f>
        <v>-</v>
      </c>
      <c r="K19" s="23" t="str">
        <f>IF(LOOKUP($F19,BaseDeCalcul!$D$6:$W$6,BaseDeCalcul!$D$5:$W$5)&gt;0,LOOKUP($F19,BaseDeCalcul!$D$6:$W$6,BaseDeCalcul!$D$4:$W$4),"-")</f>
        <v>-</v>
      </c>
      <c r="R19" s="35"/>
      <c r="S19" s="35"/>
    </row>
    <row r="20" spans="1:19">
      <c r="F20" s="18" t="s">
        <v>105</v>
      </c>
      <c r="G20" s="26" t="str">
        <f>IF(Échantillon!B29&gt;"",Échantillon!B29,"")</f>
        <v>E17</v>
      </c>
      <c r="H20" s="20" t="str">
        <f>IF(LOOKUP($F20,BaseDeCalcul!$D$6:$W$6,BaseDeCalcul!$D$5:$W$5)&gt;0,LOOKUP($F20,BaseDeCalcul!$D$6:$W$6,BaseDeCalcul!$D$1:$W$1),"-")</f>
        <v>-</v>
      </c>
      <c r="I20" s="21" t="str">
        <f>IF(LOOKUP($F20,BaseDeCalcul!$D$6:$W$6,BaseDeCalcul!$D$5:$W$5)&gt;0,LOOKUP($F20,BaseDeCalcul!$D$6:$W$6,BaseDeCalcul!$D$2:$W$2),"-")</f>
        <v>-</v>
      </c>
      <c r="J20" s="22" t="str">
        <f>IF(LOOKUP($F20,BaseDeCalcul!$D$6:$W$6,BaseDeCalcul!$D$5:$W$5)&gt;0,LOOKUP($F20,BaseDeCalcul!$D$6:$W$6,BaseDeCalcul!$D$3:$W$3),"-")</f>
        <v>-</v>
      </c>
      <c r="K20" s="23" t="str">
        <f>IF(LOOKUP($F20,BaseDeCalcul!$D$6:$W$6,BaseDeCalcul!$D$5:$W$5)&gt;0,LOOKUP($F20,BaseDeCalcul!$D$6:$W$6,BaseDeCalcul!$D$4:$W$4),"-")</f>
        <v>-</v>
      </c>
    </row>
    <row r="21" spans="1:19">
      <c r="F21" s="18" t="s">
        <v>106</v>
      </c>
      <c r="G21" s="26" t="str">
        <f>IF(Échantillon!B30&gt;"",Échantillon!B30,"")</f>
        <v>E18</v>
      </c>
      <c r="H21" s="20" t="str">
        <f>IF(LOOKUP($F21,BaseDeCalcul!$D$6:$W$6,BaseDeCalcul!$D$5:$W$5)&gt;0,LOOKUP($F21,BaseDeCalcul!$D$6:$W$6,BaseDeCalcul!$D$1:$W$1),"-")</f>
        <v>-</v>
      </c>
      <c r="I21" s="21" t="str">
        <f>IF(LOOKUP($F21,BaseDeCalcul!$D$6:$W$6,BaseDeCalcul!$D$5:$W$5)&gt;0,LOOKUP($F21,BaseDeCalcul!$D$6:$W$6,BaseDeCalcul!$D$2:$W$2),"-")</f>
        <v>-</v>
      </c>
      <c r="J21" s="22" t="str">
        <f>IF(LOOKUP($F21,BaseDeCalcul!$D$6:$W$6,BaseDeCalcul!$D$5:$W$5)&gt;0,LOOKUP($F21,BaseDeCalcul!$D$6:$W$6,BaseDeCalcul!$D$3:$W$3),"-")</f>
        <v>-</v>
      </c>
      <c r="K21" s="23" t="str">
        <f>IF(LOOKUP($F21,BaseDeCalcul!$D$6:$W$6,BaseDeCalcul!$D$5:$W$5)&gt;0,LOOKUP($F21,BaseDeCalcul!$D$6:$W$6,BaseDeCalcul!$D$4:$W$4),"-")</f>
        <v>-</v>
      </c>
    </row>
    <row r="22" spans="1:19">
      <c r="F22" s="18" t="s">
        <v>107</v>
      </c>
      <c r="G22" s="26" t="str">
        <f>IF(Échantillon!B31&gt;"",Échantillon!B31,"")</f>
        <v>E19</v>
      </c>
      <c r="H22" s="20" t="str">
        <f>IF(LOOKUP($F22,BaseDeCalcul!$D$6:$W$6,BaseDeCalcul!$D$5:$W$5)&gt;0,LOOKUP($F22,BaseDeCalcul!$D$6:$W$6,BaseDeCalcul!$D$1:$W$1),"-")</f>
        <v>-</v>
      </c>
      <c r="I22" s="21" t="str">
        <f>IF(LOOKUP($F22,BaseDeCalcul!$D$6:$W$6,BaseDeCalcul!$D$5:$W$5)&gt;0,LOOKUP($F22,BaseDeCalcul!$D$6:$W$6,BaseDeCalcul!$D$2:$W$2),"-")</f>
        <v>-</v>
      </c>
      <c r="J22" s="22" t="str">
        <f>IF(LOOKUP($F22,BaseDeCalcul!$D$6:$W$6,BaseDeCalcul!$D$5:$W$5)&gt;0,LOOKUP($F22,BaseDeCalcul!$D$6:$W$6,BaseDeCalcul!$D$3:$W$3),"-")</f>
        <v>-</v>
      </c>
      <c r="K22" s="23" t="str">
        <f>IF(LOOKUP($F22,BaseDeCalcul!$D$6:$W$6,BaseDeCalcul!$D$5:$W$5)&gt;0,LOOKUP($F22,BaseDeCalcul!$D$6:$W$6,BaseDeCalcul!$D$4:$W$4),"-")</f>
        <v>-</v>
      </c>
    </row>
    <row r="23" spans="1:19">
      <c r="F23" s="18" t="s">
        <v>108</v>
      </c>
      <c r="G23" s="26" t="str">
        <f>IF(Échantillon!B32&gt;"",Échantillon!B32,"")</f>
        <v>E20</v>
      </c>
      <c r="H23" s="20" t="str">
        <f>IF(LOOKUP($F23,BaseDeCalcul!$D$6:$W$6,BaseDeCalcul!$D$5:$W$5)&gt;0,LOOKUP($F23,BaseDeCalcul!$D$6:$W$6,BaseDeCalcul!$D$1:$W$1),"-")</f>
        <v>-</v>
      </c>
      <c r="I23" s="21" t="str">
        <f>IF(LOOKUP($F23,BaseDeCalcul!$D$6:$W$6,BaseDeCalcul!$D$5:$W$5)&gt;0,LOOKUP($F23,BaseDeCalcul!$D$6:$W$6,BaseDeCalcul!$D$2:$W$2),"-")</f>
        <v>-</v>
      </c>
      <c r="J23" s="22" t="str">
        <f>IF(LOOKUP($F23,BaseDeCalcul!$D$6:$W$6,BaseDeCalcul!$D$5:$W$5)&gt;0,LOOKUP($F23,BaseDeCalcul!$D$6:$W$6,BaseDeCalcul!$D$3:$W$3),"-")</f>
        <v>-</v>
      </c>
      <c r="K23" s="23" t="str">
        <f>IF(LOOKUP($F23,BaseDeCalcul!$D$6:$W$6,BaseDeCalcul!$D$5:$W$5)&gt;0,LOOKUP($F23,BaseDeCalcul!$D$6:$W$6,BaseDeCalcul!$D$4:$W$4),"-")</f>
        <v>-</v>
      </c>
    </row>
    <row r="24" spans="1:19">
      <c r="F24" s="138" t="s">
        <v>26</v>
      </c>
      <c r="G24" s="139"/>
      <c r="H24" s="139"/>
      <c r="I24" s="139"/>
      <c r="J24" s="139"/>
      <c r="K24" s="140"/>
    </row>
    <row r="25" spans="1:19">
      <c r="F25" s="141" t="s">
        <v>27</v>
      </c>
      <c r="G25" s="142"/>
      <c r="H25" s="142"/>
      <c r="I25" s="142"/>
      <c r="J25" s="142"/>
      <c r="K25" s="38" t="str">
        <f>IF(COUNTIF(K4:K23,"&lt;&gt;-")&gt;0,SUM(K4:K23)/COUNTIF(K4:K23,"&lt;&gt;-"),"-")</f>
        <v>-</v>
      </c>
    </row>
    <row r="26" spans="1:19" ht="18.75">
      <c r="H26" s="39"/>
      <c r="I26" s="39"/>
      <c r="J26" s="39"/>
      <c r="K26" s="39"/>
      <c r="L26" s="34"/>
      <c r="M26" s="34"/>
      <c r="N26" s="39"/>
      <c r="O26" s="39"/>
      <c r="P26" s="39"/>
      <c r="Q26" s="39"/>
    </row>
    <row r="27" spans="1:19">
      <c r="H27" s="40"/>
      <c r="I27" s="40"/>
      <c r="J27" s="40"/>
      <c r="K27" s="40"/>
      <c r="L27" s="35"/>
      <c r="M27" s="35"/>
      <c r="N27" s="40"/>
      <c r="O27" s="40"/>
      <c r="P27" s="40"/>
      <c r="Q27" s="40"/>
    </row>
    <row r="28" spans="1:19">
      <c r="H28" s="40"/>
      <c r="I28" s="40"/>
      <c r="J28" s="40"/>
      <c r="K28" s="40"/>
      <c r="L28" s="35"/>
      <c r="M28" s="35"/>
      <c r="N28" s="40"/>
      <c r="O28" s="40"/>
      <c r="P28" s="40"/>
      <c r="Q28" s="40"/>
    </row>
    <row r="29" spans="1:19">
      <c r="A29" s="41"/>
      <c r="B29" s="41"/>
      <c r="C29" s="41"/>
      <c r="D29" s="41"/>
      <c r="E29" s="35"/>
      <c r="F29" s="35"/>
      <c r="G29" s="35"/>
      <c r="H29" s="40"/>
      <c r="I29" s="40"/>
      <c r="J29" s="40"/>
      <c r="K29" s="40"/>
      <c r="L29" s="35"/>
      <c r="M29" s="35"/>
      <c r="N29" s="40"/>
      <c r="O29" s="40"/>
      <c r="P29" s="40"/>
      <c r="Q29" s="40"/>
    </row>
    <row r="30" spans="1:19">
      <c r="A30" s="41"/>
      <c r="B30" s="41"/>
      <c r="C30" s="41"/>
      <c r="D30" s="41"/>
      <c r="E30" s="35"/>
      <c r="F30" s="35"/>
      <c r="G30" s="35"/>
      <c r="H30" s="40"/>
      <c r="I30" s="40"/>
      <c r="J30" s="40"/>
      <c r="K30" s="40"/>
      <c r="L30" s="35"/>
      <c r="M30" s="35"/>
      <c r="N30" s="40"/>
      <c r="O30" s="40"/>
      <c r="P30" s="40"/>
      <c r="Q30" s="40"/>
    </row>
    <row r="31" spans="1:19">
      <c r="D31" s="35"/>
      <c r="E31" s="35"/>
      <c r="F31" s="35"/>
      <c r="G31" s="35"/>
      <c r="H31" s="40"/>
      <c r="I31" s="40"/>
      <c r="J31" s="40"/>
      <c r="K31" s="40"/>
      <c r="L31" s="35"/>
      <c r="M31" s="35"/>
      <c r="N31" s="40"/>
      <c r="O31" s="40"/>
      <c r="P31" s="40"/>
      <c r="Q31" s="40"/>
    </row>
    <row r="32" spans="1:19">
      <c r="D32" s="35"/>
      <c r="E32" s="35"/>
      <c r="F32" s="35"/>
      <c r="G32" s="35"/>
      <c r="H32" s="40"/>
      <c r="I32" s="40"/>
      <c r="J32" s="40"/>
      <c r="K32" s="40"/>
      <c r="L32" s="35"/>
      <c r="M32" s="35"/>
      <c r="N32" s="40"/>
      <c r="O32" s="40"/>
      <c r="P32" s="40"/>
      <c r="Q32" s="40"/>
    </row>
    <row r="33" spans="4:17">
      <c r="D33" s="35"/>
      <c r="E33" s="35"/>
      <c r="F33" s="35"/>
      <c r="G33" s="35"/>
      <c r="H33" s="40"/>
      <c r="I33" s="40"/>
      <c r="J33" s="40"/>
      <c r="K33" s="40"/>
      <c r="L33" s="35"/>
      <c r="M33" s="35"/>
      <c r="N33" s="40"/>
      <c r="O33" s="40"/>
      <c r="P33" s="40"/>
      <c r="Q33" s="40"/>
    </row>
    <row r="34" spans="4:17">
      <c r="D34" s="35"/>
      <c r="E34" s="35"/>
      <c r="F34" s="35"/>
      <c r="G34" s="35"/>
      <c r="H34" s="40"/>
      <c r="I34" s="40"/>
      <c r="J34" s="40"/>
      <c r="K34" s="40"/>
      <c r="L34" s="35"/>
      <c r="M34" s="35"/>
      <c r="N34" s="40"/>
      <c r="O34" s="40"/>
      <c r="P34" s="40"/>
      <c r="Q34" s="40"/>
    </row>
    <row r="35" spans="4:17">
      <c r="D35" s="35"/>
      <c r="E35" s="35"/>
      <c r="F35" s="35"/>
      <c r="G35" s="35"/>
      <c r="H35" s="40"/>
      <c r="I35" s="40"/>
      <c r="J35" s="40"/>
      <c r="K35" s="40"/>
      <c r="L35" s="35"/>
      <c r="M35" s="35"/>
      <c r="N35" s="40"/>
      <c r="O35" s="40"/>
      <c r="P35" s="40"/>
      <c r="Q35" s="40"/>
    </row>
    <row r="36" spans="4:17">
      <c r="D36" s="35"/>
      <c r="E36" s="35"/>
      <c r="F36" s="35"/>
      <c r="G36" s="35"/>
      <c r="H36" s="40"/>
      <c r="I36" s="40"/>
      <c r="J36" s="40"/>
      <c r="K36" s="40"/>
      <c r="L36" s="35"/>
      <c r="M36" s="35"/>
      <c r="N36" s="40"/>
      <c r="O36" s="40"/>
      <c r="P36" s="40"/>
      <c r="Q36" s="40"/>
    </row>
    <row r="37" spans="4:17">
      <c r="D37" s="35"/>
      <c r="E37" s="35"/>
      <c r="F37" s="35"/>
      <c r="G37" s="35"/>
      <c r="H37" s="40"/>
      <c r="I37" s="40"/>
      <c r="J37" s="40"/>
      <c r="K37" s="40"/>
      <c r="L37" s="35"/>
      <c r="M37" s="35"/>
      <c r="N37" s="40"/>
      <c r="O37" s="40"/>
      <c r="P37" s="40"/>
      <c r="Q37" s="40"/>
    </row>
  </sheetData>
  <mergeCells count="13">
    <mergeCell ref="F24:K24"/>
    <mergeCell ref="F25:J25"/>
    <mergeCell ref="F3:G3"/>
    <mergeCell ref="A7:D7"/>
    <mergeCell ref="A1:Q1"/>
    <mergeCell ref="A3:D3"/>
    <mergeCell ref="A4:B4"/>
    <mergeCell ref="A5:B5"/>
    <mergeCell ref="C4:D4"/>
    <mergeCell ref="C5:D5"/>
    <mergeCell ref="A8:B8"/>
    <mergeCell ref="A9:B9"/>
    <mergeCell ref="A10:B10"/>
  </mergeCells>
  <phoneticPr fontId="8" type="noConversion"/>
  <conditionalFormatting sqref="K4:K23">
    <cfRule type="cellIs" dxfId="128" priority="1" operator="equal">
      <formula>0</formula>
    </cfRule>
    <cfRule type="cellIs" dxfId="127" priority="4" operator="notEqual">
      <formula>"-"</formula>
    </cfRule>
  </conditionalFormatting>
  <conditionalFormatting sqref="K25">
    <cfRule type="cellIs" dxfId="126" priority="3" operator="greaterThan">
      <formula>0</formula>
    </cfRule>
  </conditionalFormatting>
  <pageMargins left="0.7" right="0.7" top="0.75" bottom="0.75" header="0.3" footer="0.3"/>
  <pageSetup paperSize="9"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10"/>
  <sheetViews>
    <sheetView showGridLines="0" topLeftCell="B1" zoomScaleNormal="100" workbookViewId="0">
      <selection activeCell="E3" sqref="E3"/>
    </sheetView>
  </sheetViews>
  <sheetFormatPr defaultColWidth="8.42578125" defaultRowHeight="15"/>
  <cols>
    <col min="1" max="1" width="0" hidden="1" customWidth="1"/>
    <col min="2" max="2" width="16" style="57" customWidth="1"/>
    <col min="3" max="4" width="8.28515625" style="1" customWidth="1"/>
    <col min="5" max="5" width="47.28515625" style="62" customWidth="1"/>
    <col min="6" max="25" width="5.42578125" style="7" customWidth="1"/>
    <col min="26" max="26" width="8.42578125" style="7"/>
  </cols>
  <sheetData>
    <row r="1" spans="1:26" s="6" customFormat="1" ht="11.25">
      <c r="B1" s="158" t="s">
        <v>23</v>
      </c>
      <c r="C1" s="158"/>
      <c r="D1" s="158"/>
      <c r="E1" s="158"/>
      <c r="F1" s="158"/>
      <c r="G1" s="158"/>
      <c r="H1" s="158"/>
      <c r="I1" s="158"/>
      <c r="J1" s="158"/>
      <c r="K1" s="158"/>
      <c r="L1" s="158"/>
      <c r="M1" s="158"/>
      <c r="N1" s="158"/>
      <c r="O1" s="158"/>
      <c r="P1" s="158"/>
      <c r="Q1" s="158"/>
      <c r="R1" s="158"/>
      <c r="S1" s="158"/>
      <c r="T1" s="158"/>
      <c r="U1" s="158"/>
      <c r="V1" s="158"/>
      <c r="W1" s="158"/>
      <c r="X1" s="158"/>
      <c r="Y1" s="158"/>
      <c r="Z1" s="158"/>
    </row>
    <row r="2" spans="1:26">
      <c r="E2" s="114" t="s">
        <v>316</v>
      </c>
      <c r="F2" s="115">
        <f>COUNTIF('E01'!$G$4:$G$112,"D")</f>
        <v>0</v>
      </c>
      <c r="G2" s="115">
        <f>COUNTIF('E02'!$G$4:$G$112,"D")</f>
        <v>0</v>
      </c>
      <c r="H2" s="115">
        <f>COUNTIF('E03'!$G$4:$G$112,"D")</f>
        <v>0</v>
      </c>
      <c r="I2" s="115">
        <f>COUNTIF('E04'!$G$4:$G$112,"D")</f>
        <v>0</v>
      </c>
      <c r="J2" s="115">
        <f>COUNTIF('E05'!$G$4:$G$112,"D")</f>
        <v>0</v>
      </c>
      <c r="K2" s="115">
        <f>COUNTIF('E06'!$G$4:$G$112,"D")</f>
        <v>0</v>
      </c>
      <c r="L2" s="115">
        <f>COUNTIF('E07'!$G$4:$G$112,"D")</f>
        <v>0</v>
      </c>
      <c r="M2" s="115">
        <f>COUNTIF('E08'!$G$4:$G$112,"D")</f>
        <v>0</v>
      </c>
      <c r="N2" s="115">
        <f>COUNTIF('E09'!$G$4:$G$112,"D")</f>
        <v>0</v>
      </c>
      <c r="O2" s="115">
        <f>COUNTIF('E10'!$G$4:$G$112,"D")</f>
        <v>0</v>
      </c>
      <c r="P2" s="115">
        <f>COUNTIF('E11'!$G$4:$G$112,"D")</f>
        <v>0</v>
      </c>
      <c r="Q2" s="115">
        <f>COUNTIF('E12'!$G$4:$G$112,"D")</f>
        <v>0</v>
      </c>
      <c r="R2" s="115">
        <f>COUNTIF('E13'!$G$4:$G$112,"D")</f>
        <v>0</v>
      </c>
      <c r="S2" s="115">
        <f>COUNTIF('E14'!$G$4:$G$112,"D")</f>
        <v>0</v>
      </c>
      <c r="T2" s="115">
        <f>COUNTIF('E15'!$G$4:$G$112,"D")</f>
        <v>0</v>
      </c>
      <c r="U2" s="115">
        <f>COUNTIF('E16'!$G$4:$G$112,"D")</f>
        <v>0</v>
      </c>
      <c r="V2" s="115">
        <f>COUNTIF('E17'!$G$4:$G$112,"D")</f>
        <v>0</v>
      </c>
      <c r="W2" s="115">
        <f>COUNTIF('E18'!$G$4:$G$112,"D")</f>
        <v>0</v>
      </c>
      <c r="X2" s="115">
        <f>COUNTIF('E19'!$G$4:$G$112,"D")</f>
        <v>0</v>
      </c>
      <c r="Y2" s="115">
        <f>COUNTIF('E20'!$G$4:$G$112,"D")</f>
        <v>0</v>
      </c>
      <c r="Z2" s="115">
        <f>SUM(F2:Y2)</f>
        <v>0</v>
      </c>
    </row>
    <row r="3" spans="1:26">
      <c r="E3" s="114" t="s">
        <v>317</v>
      </c>
      <c r="F3" s="115">
        <f>COUNTIF('E01'!$G$4:$G$112,"E")</f>
        <v>0</v>
      </c>
      <c r="G3" s="115">
        <f>COUNTIF('E02'!$G$4:$G$112,"E")</f>
        <v>0</v>
      </c>
      <c r="H3" s="115">
        <f>COUNTIF('E03'!$G$4:$G$112,"E")</f>
        <v>0</v>
      </c>
      <c r="I3" s="115">
        <f>COUNTIF('E04'!$G$4:$G$112,"E")</f>
        <v>0</v>
      </c>
      <c r="J3" s="115">
        <f>COUNTIF('E05'!$G$4:$G$112,"E")</f>
        <v>0</v>
      </c>
      <c r="K3" s="115">
        <f>COUNTIF('E06'!$G$4:$G$112,"E")</f>
        <v>0</v>
      </c>
      <c r="L3" s="115">
        <f>COUNTIF('E07'!$G$4:$G$112,"E")</f>
        <v>0</v>
      </c>
      <c r="M3" s="115">
        <f>COUNTIF('E08'!$G$4:$G$112,"E")</f>
        <v>0</v>
      </c>
      <c r="N3" s="115">
        <f>COUNTIF('E09'!$G$4:$G$112,"E")</f>
        <v>0</v>
      </c>
      <c r="O3" s="115">
        <f>COUNTIF('E10'!$G$4:$G$112,"E")</f>
        <v>0</v>
      </c>
      <c r="P3" s="115">
        <f>COUNTIF('E11'!$G$4:$G$112,"E")</f>
        <v>0</v>
      </c>
      <c r="Q3" s="115">
        <f>COUNTIF('E12'!$G$4:$G$112,"E")</f>
        <v>0</v>
      </c>
      <c r="R3" s="115">
        <f>COUNTIF('E13'!$G$4:$G$112,"E")</f>
        <v>0</v>
      </c>
      <c r="S3" s="115">
        <f>COUNTIF('E14'!$G$4:$G$112,"E")</f>
        <v>0</v>
      </c>
      <c r="T3" s="115">
        <f>COUNTIF('E15'!$G$4:$G$112,"E")</f>
        <v>0</v>
      </c>
      <c r="U3" s="115">
        <f>COUNTIF('E16'!$G$4:$G$112,"E")</f>
        <v>0</v>
      </c>
      <c r="V3" s="115">
        <f>COUNTIF('E17'!$G$4:$G$112,"E")</f>
        <v>0</v>
      </c>
      <c r="W3" s="115">
        <f>COUNTIF('E18'!$G$4:$G$112,"E")</f>
        <v>0</v>
      </c>
      <c r="X3" s="115">
        <f>COUNTIF('E19'!$G$4:$G$112,"E")</f>
        <v>0</v>
      </c>
      <c r="Y3" s="115">
        <f>COUNTIF('E20'!$G$4:$G$112,"E")</f>
        <v>0</v>
      </c>
      <c r="Z3" s="115">
        <f>SUM(F3:Y3)</f>
        <v>0</v>
      </c>
    </row>
    <row r="4" spans="1:26" s="6" customFormat="1" ht="11.25">
      <c r="B4" s="58" t="s">
        <v>9</v>
      </c>
      <c r="C4" s="58" t="s">
        <v>50</v>
      </c>
      <c r="D4" s="58" t="s">
        <v>51</v>
      </c>
      <c r="E4" s="58" t="s">
        <v>52</v>
      </c>
      <c r="F4" s="58" t="s">
        <v>89</v>
      </c>
      <c r="G4" s="58" t="s">
        <v>90</v>
      </c>
      <c r="H4" s="58" t="s">
        <v>91</v>
      </c>
      <c r="I4" s="58" t="s">
        <v>92</v>
      </c>
      <c r="J4" s="58" t="s">
        <v>93</v>
      </c>
      <c r="K4" s="58" t="s">
        <v>94</v>
      </c>
      <c r="L4" s="58" t="s">
        <v>95</v>
      </c>
      <c r="M4" s="58" t="s">
        <v>96</v>
      </c>
      <c r="N4" s="58" t="s">
        <v>97</v>
      </c>
      <c r="O4" s="58" t="s">
        <v>98</v>
      </c>
      <c r="P4" s="58" t="s">
        <v>99</v>
      </c>
      <c r="Q4" s="58" t="s">
        <v>100</v>
      </c>
      <c r="R4" s="58" t="s">
        <v>101</v>
      </c>
      <c r="S4" s="58" t="s">
        <v>102</v>
      </c>
      <c r="T4" s="58" t="s">
        <v>103</v>
      </c>
      <c r="U4" s="58" t="s">
        <v>104</v>
      </c>
      <c r="V4" s="58" t="s">
        <v>105</v>
      </c>
      <c r="W4" s="58" t="s">
        <v>106</v>
      </c>
      <c r="X4" s="58" t="s">
        <v>107</v>
      </c>
      <c r="Y4" s="58" t="s">
        <v>108</v>
      </c>
      <c r="Z4" s="58" t="s">
        <v>24</v>
      </c>
    </row>
    <row r="5" spans="1:26" ht="22.5">
      <c r="B5" s="58" t="str">
        <f>Critères!A3</f>
        <v>Eléments graphiques</v>
      </c>
      <c r="C5" s="61" t="str">
        <f>Critères!B3</f>
        <v>1.1</v>
      </c>
      <c r="D5" s="61" t="str">
        <f>Critères!C3</f>
        <v>A</v>
      </c>
      <c r="E5" s="63" t="str">
        <f>Critères!D3</f>
        <v>Chaque élément graphique de décoration est-il ignoré par les technologies d’assistance ?</v>
      </c>
      <c r="F5" s="59" t="str">
        <f>BaseDeCalcul!D7</f>
        <v>NT</v>
      </c>
      <c r="G5" s="59" t="str">
        <f>BaseDeCalcul!E7</f>
        <v>NT</v>
      </c>
      <c r="H5" s="59" t="str">
        <f>BaseDeCalcul!F7</f>
        <v>NT</v>
      </c>
      <c r="I5" s="59" t="str">
        <f>BaseDeCalcul!G7</f>
        <v>NT</v>
      </c>
      <c r="J5" s="59" t="str">
        <f>BaseDeCalcul!H7</f>
        <v>NT</v>
      </c>
      <c r="K5" s="59" t="str">
        <f>BaseDeCalcul!I7</f>
        <v>NT</v>
      </c>
      <c r="L5" s="59" t="str">
        <f>BaseDeCalcul!J7</f>
        <v>NT</v>
      </c>
      <c r="M5" s="59" t="str">
        <f>BaseDeCalcul!K7</f>
        <v>NT</v>
      </c>
      <c r="N5" s="59" t="str">
        <f>BaseDeCalcul!L7</f>
        <v>NT</v>
      </c>
      <c r="O5" s="59" t="str">
        <f>BaseDeCalcul!M7</f>
        <v>NT</v>
      </c>
      <c r="P5" s="59" t="str">
        <f>BaseDeCalcul!N7</f>
        <v>NT</v>
      </c>
      <c r="Q5" s="59" t="str">
        <f>BaseDeCalcul!O7</f>
        <v>NT</v>
      </c>
      <c r="R5" s="59" t="str">
        <f>BaseDeCalcul!P7</f>
        <v>NT</v>
      </c>
      <c r="S5" s="59" t="str">
        <f>BaseDeCalcul!Q7</f>
        <v>NT</v>
      </c>
      <c r="T5" s="59" t="str">
        <f>BaseDeCalcul!R7</f>
        <v>NT</v>
      </c>
      <c r="U5" s="59" t="str">
        <f>BaseDeCalcul!S7</f>
        <v>NT</v>
      </c>
      <c r="V5" s="59" t="str">
        <f>BaseDeCalcul!T7</f>
        <v>NT</v>
      </c>
      <c r="W5" s="59" t="str">
        <f>BaseDeCalcul!U7</f>
        <v>NT</v>
      </c>
      <c r="X5" s="59" t="str">
        <f>BaseDeCalcul!V7</f>
        <v>NT</v>
      </c>
      <c r="Y5" s="59" t="str">
        <f>BaseDeCalcul!W7</f>
        <v>NT</v>
      </c>
      <c r="Z5" s="60" t="str">
        <f>BaseDeCalcul!Y7</f>
        <v>NT</v>
      </c>
    </row>
    <row r="6" spans="1:26" ht="22.5">
      <c r="B6" s="58" t="str">
        <f>Critères!A4</f>
        <v>Eléments graphiques</v>
      </c>
      <c r="C6" s="61" t="str">
        <f>Critères!B4</f>
        <v>1.2</v>
      </c>
      <c r="D6" s="61" t="str">
        <f>Critères!C4</f>
        <v>A</v>
      </c>
      <c r="E6" s="63" t="str">
        <f>Critères!D4</f>
        <v>Chaque élément graphique porteur d’information possède-t-il une alternative accessible aux technologies d’assistance ?</v>
      </c>
      <c r="F6" s="59" t="str">
        <f>BaseDeCalcul!D8</f>
        <v>NT</v>
      </c>
      <c r="G6" s="59" t="str">
        <f>BaseDeCalcul!E8</f>
        <v>NT</v>
      </c>
      <c r="H6" s="59" t="str">
        <f>BaseDeCalcul!F8</f>
        <v>NT</v>
      </c>
      <c r="I6" s="59" t="str">
        <f>BaseDeCalcul!G8</f>
        <v>NT</v>
      </c>
      <c r="J6" s="59" t="str">
        <f>BaseDeCalcul!H8</f>
        <v>NT</v>
      </c>
      <c r="K6" s="59" t="str">
        <f>BaseDeCalcul!I8</f>
        <v>NT</v>
      </c>
      <c r="L6" s="59" t="str">
        <f>BaseDeCalcul!J8</f>
        <v>NT</v>
      </c>
      <c r="M6" s="59" t="str">
        <f>BaseDeCalcul!K8</f>
        <v>NT</v>
      </c>
      <c r="N6" s="59" t="str">
        <f>BaseDeCalcul!L8</f>
        <v>NT</v>
      </c>
      <c r="O6" s="59" t="str">
        <f>BaseDeCalcul!M8</f>
        <v>NT</v>
      </c>
      <c r="P6" s="59" t="str">
        <f>BaseDeCalcul!N8</f>
        <v>NT</v>
      </c>
      <c r="Q6" s="59" t="str">
        <f>BaseDeCalcul!O8</f>
        <v>NT</v>
      </c>
      <c r="R6" s="59" t="str">
        <f>BaseDeCalcul!P8</f>
        <v>NT</v>
      </c>
      <c r="S6" s="59" t="str">
        <f>BaseDeCalcul!Q8</f>
        <v>NT</v>
      </c>
      <c r="T6" s="59" t="str">
        <f>BaseDeCalcul!R8</f>
        <v>NT</v>
      </c>
      <c r="U6" s="59" t="str">
        <f>BaseDeCalcul!S8</f>
        <v>NT</v>
      </c>
      <c r="V6" s="59" t="str">
        <f>BaseDeCalcul!T8</f>
        <v>NT</v>
      </c>
      <c r="W6" s="59" t="str">
        <f>BaseDeCalcul!U8</f>
        <v>NT</v>
      </c>
      <c r="X6" s="59" t="str">
        <f>BaseDeCalcul!V8</f>
        <v>NT</v>
      </c>
      <c r="Y6" s="59" t="str">
        <f>BaseDeCalcul!W8</f>
        <v>NT</v>
      </c>
      <c r="Z6" s="60" t="str">
        <f>BaseDeCalcul!Y8</f>
        <v>NT</v>
      </c>
    </row>
    <row r="7" spans="1:26" ht="33.75">
      <c r="A7">
        <v>1</v>
      </c>
      <c r="B7" s="58" t="str">
        <f>Critères!A5</f>
        <v>Eléments graphiques</v>
      </c>
      <c r="C7" s="61" t="str">
        <f>Critères!B5</f>
        <v>1.3</v>
      </c>
      <c r="D7" s="61" t="str">
        <f>Critères!C5</f>
        <v>A</v>
      </c>
      <c r="E7" s="63" t="str">
        <f>Critères!D5</f>
        <v>Pour chaque élément graphique porteur d’information, l’alternative accessible aux technologies d’assistance est-elle pertinente (hors cas particuliers) ?</v>
      </c>
      <c r="F7" s="59" t="str">
        <f>BaseDeCalcul!D9</f>
        <v>NT</v>
      </c>
      <c r="G7" s="59" t="str">
        <f>BaseDeCalcul!E9</f>
        <v>NT</v>
      </c>
      <c r="H7" s="59" t="str">
        <f>BaseDeCalcul!F9</f>
        <v>NT</v>
      </c>
      <c r="I7" s="59" t="str">
        <f>BaseDeCalcul!G9</f>
        <v>NT</v>
      </c>
      <c r="J7" s="59" t="str">
        <f>BaseDeCalcul!H9</f>
        <v>NT</v>
      </c>
      <c r="K7" s="59" t="str">
        <f>BaseDeCalcul!I9</f>
        <v>NT</v>
      </c>
      <c r="L7" s="59" t="str">
        <f>BaseDeCalcul!J9</f>
        <v>NT</v>
      </c>
      <c r="M7" s="59" t="str">
        <f>BaseDeCalcul!K9</f>
        <v>NT</v>
      </c>
      <c r="N7" s="59" t="str">
        <f>BaseDeCalcul!L9</f>
        <v>NT</v>
      </c>
      <c r="O7" s="59" t="str">
        <f>BaseDeCalcul!M9</f>
        <v>NT</v>
      </c>
      <c r="P7" s="59" t="str">
        <f>BaseDeCalcul!N9</f>
        <v>NT</v>
      </c>
      <c r="Q7" s="59" t="str">
        <f>BaseDeCalcul!O9</f>
        <v>NT</v>
      </c>
      <c r="R7" s="59" t="str">
        <f>BaseDeCalcul!P9</f>
        <v>NT</v>
      </c>
      <c r="S7" s="59" t="str">
        <f>BaseDeCalcul!Q9</f>
        <v>NT</v>
      </c>
      <c r="T7" s="59" t="str">
        <f>BaseDeCalcul!R9</f>
        <v>NT</v>
      </c>
      <c r="U7" s="59" t="str">
        <f>BaseDeCalcul!S9</f>
        <v>NT</v>
      </c>
      <c r="V7" s="59" t="str">
        <f>BaseDeCalcul!T9</f>
        <v>NT</v>
      </c>
      <c r="W7" s="59" t="str">
        <f>BaseDeCalcul!U9</f>
        <v>NT</v>
      </c>
      <c r="X7" s="59" t="str">
        <f>BaseDeCalcul!V9</f>
        <v>NT</v>
      </c>
      <c r="Y7" s="59" t="str">
        <f>BaseDeCalcul!W9</f>
        <v>NT</v>
      </c>
      <c r="Z7" s="60" t="str">
        <f>BaseDeCalcul!Y9</f>
        <v>NT</v>
      </c>
    </row>
    <row r="8" spans="1:26" ht="45">
      <c r="A8">
        <v>1</v>
      </c>
      <c r="B8" s="58" t="str">
        <f>Critères!A6</f>
        <v>Eléments graphiques</v>
      </c>
      <c r="C8" s="61" t="str">
        <f>Critères!B6</f>
        <v>1.4</v>
      </c>
      <c r="D8" s="61" t="str">
        <f>Critères!C6</f>
        <v>A</v>
      </c>
      <c r="E8" s="63" t="str">
        <f>Critères!D6</f>
        <v>Pour chaque élément graphique utilisé comme CAPTCHA ou comme élément graphique de test, l’alternative restituée par les technologies d’assistance permet-elle d’identifier la nature et la fonction de l’élément graphique ?</v>
      </c>
      <c r="F8" s="59" t="str">
        <f>BaseDeCalcul!D10</f>
        <v>NT</v>
      </c>
      <c r="G8" s="59" t="str">
        <f>BaseDeCalcul!E10</f>
        <v>NT</v>
      </c>
      <c r="H8" s="59" t="str">
        <f>BaseDeCalcul!F10</f>
        <v>NT</v>
      </c>
      <c r="I8" s="59" t="str">
        <f>BaseDeCalcul!G10</f>
        <v>NT</v>
      </c>
      <c r="J8" s="59" t="str">
        <f>BaseDeCalcul!H10</f>
        <v>NT</v>
      </c>
      <c r="K8" s="59" t="str">
        <f>BaseDeCalcul!I10</f>
        <v>NT</v>
      </c>
      <c r="L8" s="59" t="str">
        <f>BaseDeCalcul!J10</f>
        <v>NT</v>
      </c>
      <c r="M8" s="59" t="str">
        <f>BaseDeCalcul!K10</f>
        <v>NT</v>
      </c>
      <c r="N8" s="59" t="str">
        <f>BaseDeCalcul!L10</f>
        <v>NT</v>
      </c>
      <c r="O8" s="59" t="str">
        <f>BaseDeCalcul!M10</f>
        <v>NT</v>
      </c>
      <c r="P8" s="59" t="str">
        <f>BaseDeCalcul!N10</f>
        <v>NT</v>
      </c>
      <c r="Q8" s="59" t="str">
        <f>BaseDeCalcul!O10</f>
        <v>NT</v>
      </c>
      <c r="R8" s="59" t="str">
        <f>BaseDeCalcul!P10</f>
        <v>NT</v>
      </c>
      <c r="S8" s="59" t="str">
        <f>BaseDeCalcul!Q10</f>
        <v>NT</v>
      </c>
      <c r="T8" s="59" t="str">
        <f>BaseDeCalcul!R10</f>
        <v>NT</v>
      </c>
      <c r="U8" s="59" t="str">
        <f>BaseDeCalcul!S10</f>
        <v>NT</v>
      </c>
      <c r="V8" s="59" t="str">
        <f>BaseDeCalcul!T10</f>
        <v>NT</v>
      </c>
      <c r="W8" s="59" t="str">
        <f>BaseDeCalcul!U10</f>
        <v>NT</v>
      </c>
      <c r="X8" s="59" t="str">
        <f>BaseDeCalcul!V10</f>
        <v>NT</v>
      </c>
      <c r="Y8" s="59" t="str">
        <f>BaseDeCalcul!W10</f>
        <v>NT</v>
      </c>
      <c r="Z8" s="60" t="str">
        <f>BaseDeCalcul!Y10</f>
        <v>NT</v>
      </c>
    </row>
    <row r="9" spans="1:26" ht="22.5">
      <c r="A9">
        <v>1</v>
      </c>
      <c r="B9" s="58" t="str">
        <f>Critères!A7</f>
        <v>Eléments graphiques</v>
      </c>
      <c r="C9" s="61" t="str">
        <f>Critères!B7</f>
        <v>1.5</v>
      </c>
      <c r="D9" s="61" t="str">
        <f>Critères!C7</f>
        <v>A</v>
      </c>
      <c r="E9" s="63" t="str">
        <f>Critères!D7</f>
        <v>Chaque élément graphique utilisé comme CAPTCHA possède-t-il une alternative ?</v>
      </c>
      <c r="F9" s="59" t="str">
        <f>BaseDeCalcul!D11</f>
        <v>NT</v>
      </c>
      <c r="G9" s="59" t="str">
        <f>BaseDeCalcul!E11</f>
        <v>NT</v>
      </c>
      <c r="H9" s="59" t="str">
        <f>BaseDeCalcul!F11</f>
        <v>NT</v>
      </c>
      <c r="I9" s="59" t="str">
        <f>BaseDeCalcul!G11</f>
        <v>NT</v>
      </c>
      <c r="J9" s="59" t="str">
        <f>BaseDeCalcul!H11</f>
        <v>NT</v>
      </c>
      <c r="K9" s="59" t="str">
        <f>BaseDeCalcul!I11</f>
        <v>NT</v>
      </c>
      <c r="L9" s="59" t="str">
        <f>BaseDeCalcul!J11</f>
        <v>NT</v>
      </c>
      <c r="M9" s="59" t="str">
        <f>BaseDeCalcul!K11</f>
        <v>NT</v>
      </c>
      <c r="N9" s="59" t="str">
        <f>BaseDeCalcul!L11</f>
        <v>NT</v>
      </c>
      <c r="O9" s="59" t="str">
        <f>BaseDeCalcul!M11</f>
        <v>NT</v>
      </c>
      <c r="P9" s="59" t="str">
        <f>BaseDeCalcul!N11</f>
        <v>NT</v>
      </c>
      <c r="Q9" s="59" t="str">
        <f>BaseDeCalcul!O11</f>
        <v>NT</v>
      </c>
      <c r="R9" s="59" t="str">
        <f>BaseDeCalcul!P11</f>
        <v>NT</v>
      </c>
      <c r="S9" s="59" t="str">
        <f>BaseDeCalcul!Q11</f>
        <v>NT</v>
      </c>
      <c r="T9" s="59" t="str">
        <f>BaseDeCalcul!R11</f>
        <v>NT</v>
      </c>
      <c r="U9" s="59" t="str">
        <f>BaseDeCalcul!S11</f>
        <v>NT</v>
      </c>
      <c r="V9" s="59" t="str">
        <f>BaseDeCalcul!T11</f>
        <v>NT</v>
      </c>
      <c r="W9" s="59" t="str">
        <f>BaseDeCalcul!U11</f>
        <v>NT</v>
      </c>
      <c r="X9" s="59" t="str">
        <f>BaseDeCalcul!V11</f>
        <v>NT</v>
      </c>
      <c r="Y9" s="59" t="str">
        <f>BaseDeCalcul!W11</f>
        <v>NT</v>
      </c>
      <c r="Z9" s="60" t="str">
        <f>BaseDeCalcul!Y11</f>
        <v>NT</v>
      </c>
    </row>
    <row r="10" spans="1:26" ht="22.5">
      <c r="A10">
        <v>1</v>
      </c>
      <c r="B10" s="58" t="str">
        <f>Critères!A8</f>
        <v>Eléments graphiques</v>
      </c>
      <c r="C10" s="61" t="str">
        <f>Critères!B8</f>
        <v>1.6</v>
      </c>
      <c r="D10" s="61" t="str">
        <f>Critères!C8</f>
        <v>A</v>
      </c>
      <c r="E10" s="63" t="str">
        <f>Critères!D8</f>
        <v>Chaque élément graphique porteur d’information a-t-il, si nécessaire, une description détaillée ?</v>
      </c>
      <c r="F10" s="59" t="str">
        <f>BaseDeCalcul!D12</f>
        <v>NT</v>
      </c>
      <c r="G10" s="59" t="str">
        <f>BaseDeCalcul!E12</f>
        <v>NT</v>
      </c>
      <c r="H10" s="59" t="str">
        <f>BaseDeCalcul!F12</f>
        <v>NT</v>
      </c>
      <c r="I10" s="59" t="str">
        <f>BaseDeCalcul!G12</f>
        <v>NT</v>
      </c>
      <c r="J10" s="59" t="str">
        <f>BaseDeCalcul!H12</f>
        <v>NT</v>
      </c>
      <c r="K10" s="59" t="str">
        <f>BaseDeCalcul!I12</f>
        <v>NT</v>
      </c>
      <c r="L10" s="59" t="str">
        <f>BaseDeCalcul!J12</f>
        <v>NT</v>
      </c>
      <c r="M10" s="59" t="str">
        <f>BaseDeCalcul!K12</f>
        <v>NT</v>
      </c>
      <c r="N10" s="59" t="str">
        <f>BaseDeCalcul!L12</f>
        <v>NT</v>
      </c>
      <c r="O10" s="59" t="str">
        <f>BaseDeCalcul!M12</f>
        <v>NT</v>
      </c>
      <c r="P10" s="59" t="str">
        <f>BaseDeCalcul!N12</f>
        <v>NT</v>
      </c>
      <c r="Q10" s="59" t="str">
        <f>BaseDeCalcul!O12</f>
        <v>NT</v>
      </c>
      <c r="R10" s="59" t="str">
        <f>BaseDeCalcul!P12</f>
        <v>NT</v>
      </c>
      <c r="S10" s="59" t="str">
        <f>BaseDeCalcul!Q12</f>
        <v>NT</v>
      </c>
      <c r="T10" s="59" t="str">
        <f>BaseDeCalcul!R12</f>
        <v>NT</v>
      </c>
      <c r="U10" s="59" t="str">
        <f>BaseDeCalcul!S12</f>
        <v>NT</v>
      </c>
      <c r="V10" s="59" t="str">
        <f>BaseDeCalcul!T12</f>
        <v>NT</v>
      </c>
      <c r="W10" s="59" t="str">
        <f>BaseDeCalcul!U12</f>
        <v>NT</v>
      </c>
      <c r="X10" s="59" t="str">
        <f>BaseDeCalcul!V12</f>
        <v>NT</v>
      </c>
      <c r="Y10" s="59" t="str">
        <f>BaseDeCalcul!W12</f>
        <v>NT</v>
      </c>
      <c r="Z10" s="60" t="str">
        <f>BaseDeCalcul!Y12</f>
        <v>NT</v>
      </c>
    </row>
    <row r="11" spans="1:26" ht="22.5">
      <c r="A11">
        <v>1</v>
      </c>
      <c r="B11" s="58" t="str">
        <f>Critères!A9</f>
        <v>Eléments graphiques</v>
      </c>
      <c r="C11" s="61" t="str">
        <f>Critères!B9</f>
        <v>1.7</v>
      </c>
      <c r="D11" s="61" t="str">
        <f>Critères!C9</f>
        <v>A</v>
      </c>
      <c r="E11" s="63" t="str">
        <f>Critères!D9</f>
        <v>Pour chaque élément graphique porteur d’information ayant une description détaillée, celle-ci est-elle pertinente ?</v>
      </c>
      <c r="F11" s="59" t="str">
        <f>BaseDeCalcul!D13</f>
        <v>NT</v>
      </c>
      <c r="G11" s="59" t="str">
        <f>BaseDeCalcul!E13</f>
        <v>NT</v>
      </c>
      <c r="H11" s="59" t="str">
        <f>BaseDeCalcul!F13</f>
        <v>NT</v>
      </c>
      <c r="I11" s="59" t="str">
        <f>BaseDeCalcul!G13</f>
        <v>NT</v>
      </c>
      <c r="J11" s="59" t="str">
        <f>BaseDeCalcul!H13</f>
        <v>NT</v>
      </c>
      <c r="K11" s="59" t="str">
        <f>BaseDeCalcul!I13</f>
        <v>NT</v>
      </c>
      <c r="L11" s="59" t="str">
        <f>BaseDeCalcul!J13</f>
        <v>NT</v>
      </c>
      <c r="M11" s="59" t="str">
        <f>BaseDeCalcul!K13</f>
        <v>NT</v>
      </c>
      <c r="N11" s="59" t="str">
        <f>BaseDeCalcul!L13</f>
        <v>NT</v>
      </c>
      <c r="O11" s="59" t="str">
        <f>BaseDeCalcul!M13</f>
        <v>NT</v>
      </c>
      <c r="P11" s="59" t="str">
        <f>BaseDeCalcul!N13</f>
        <v>NT</v>
      </c>
      <c r="Q11" s="59" t="str">
        <f>BaseDeCalcul!O13</f>
        <v>NT</v>
      </c>
      <c r="R11" s="59" t="str">
        <f>BaseDeCalcul!P13</f>
        <v>NT</v>
      </c>
      <c r="S11" s="59" t="str">
        <f>BaseDeCalcul!Q13</f>
        <v>NT</v>
      </c>
      <c r="T11" s="59" t="str">
        <f>BaseDeCalcul!R13</f>
        <v>NT</v>
      </c>
      <c r="U11" s="59" t="str">
        <f>BaseDeCalcul!S13</f>
        <v>NT</v>
      </c>
      <c r="V11" s="59" t="str">
        <f>BaseDeCalcul!T13</f>
        <v>NT</v>
      </c>
      <c r="W11" s="59" t="str">
        <f>BaseDeCalcul!U13</f>
        <v>NT</v>
      </c>
      <c r="X11" s="59" t="str">
        <f>BaseDeCalcul!V13</f>
        <v>NT</v>
      </c>
      <c r="Y11" s="59" t="str">
        <f>BaseDeCalcul!W13</f>
        <v>NT</v>
      </c>
      <c r="Z11" s="60" t="str">
        <f>BaseDeCalcul!Y13</f>
        <v>NT</v>
      </c>
    </row>
    <row r="12" spans="1:26" ht="45">
      <c r="A12">
        <v>1</v>
      </c>
      <c r="B12" s="58" t="str">
        <f>Critères!A10</f>
        <v>Eléments graphiques</v>
      </c>
      <c r="C12" s="61" t="str">
        <f>Critères!B10</f>
        <v>1.8</v>
      </c>
      <c r="D12" s="61" t="str">
        <f>Critères!C10</f>
        <v>AA</v>
      </c>
      <c r="E12" s="63" t="str">
        <f>Critères!D10</f>
        <v>Chaque élément graphique texte porteur d’information, en l’absence d’un mécanisme de remplacement, doit, si possible être remplacé par du texte stylé. Cette règle est-elle respectée (hors cas particuliers) ?</v>
      </c>
      <c r="F12" s="59" t="str">
        <f>BaseDeCalcul!D14</f>
        <v>NT</v>
      </c>
      <c r="G12" s="59" t="str">
        <f>BaseDeCalcul!E14</f>
        <v>NT</v>
      </c>
      <c r="H12" s="59" t="str">
        <f>BaseDeCalcul!F14</f>
        <v>NT</v>
      </c>
      <c r="I12" s="59" t="str">
        <f>BaseDeCalcul!G14</f>
        <v>NT</v>
      </c>
      <c r="J12" s="59" t="str">
        <f>BaseDeCalcul!H14</f>
        <v>NT</v>
      </c>
      <c r="K12" s="59" t="str">
        <f>BaseDeCalcul!I14</f>
        <v>NT</v>
      </c>
      <c r="L12" s="59" t="str">
        <f>BaseDeCalcul!J14</f>
        <v>NT</v>
      </c>
      <c r="M12" s="59" t="str">
        <f>BaseDeCalcul!K14</f>
        <v>NT</v>
      </c>
      <c r="N12" s="59" t="str">
        <f>BaseDeCalcul!L14</f>
        <v>NT</v>
      </c>
      <c r="O12" s="59" t="str">
        <f>BaseDeCalcul!M14</f>
        <v>NT</v>
      </c>
      <c r="P12" s="59" t="str">
        <f>BaseDeCalcul!N14</f>
        <v>NT</v>
      </c>
      <c r="Q12" s="59" t="str">
        <f>BaseDeCalcul!O14</f>
        <v>NT</v>
      </c>
      <c r="R12" s="59" t="str">
        <f>BaseDeCalcul!P14</f>
        <v>NT</v>
      </c>
      <c r="S12" s="59" t="str">
        <f>BaseDeCalcul!Q14</f>
        <v>NT</v>
      </c>
      <c r="T12" s="59" t="str">
        <f>BaseDeCalcul!R14</f>
        <v>NT</v>
      </c>
      <c r="U12" s="59" t="str">
        <f>BaseDeCalcul!S14</f>
        <v>NT</v>
      </c>
      <c r="V12" s="59" t="str">
        <f>BaseDeCalcul!T14</f>
        <v>NT</v>
      </c>
      <c r="W12" s="59" t="str">
        <f>BaseDeCalcul!U14</f>
        <v>NT</v>
      </c>
      <c r="X12" s="59" t="str">
        <f>BaseDeCalcul!V14</f>
        <v>NT</v>
      </c>
      <c r="Y12" s="59" t="str">
        <f>BaseDeCalcul!W14</f>
        <v>NT</v>
      </c>
      <c r="Z12" s="60" t="str">
        <f>BaseDeCalcul!Y14</f>
        <v>NT</v>
      </c>
    </row>
    <row r="13" spans="1:26" ht="22.5">
      <c r="A13">
        <v>1</v>
      </c>
      <c r="B13" s="58" t="str">
        <f>Critères!A11</f>
        <v>Eléments graphiques</v>
      </c>
      <c r="C13" s="61" t="str">
        <f>Critères!B11</f>
        <v>1.9</v>
      </c>
      <c r="D13" s="61" t="str">
        <f>Critères!C11</f>
        <v>AA</v>
      </c>
      <c r="E13" s="63" t="str">
        <f>Critères!D11</f>
        <v>Chaque élément graphique légendé est-il correctement restitué par les technologies d’assistance ?</v>
      </c>
      <c r="F13" s="59" t="str">
        <f>BaseDeCalcul!D15</f>
        <v>NT</v>
      </c>
      <c r="G13" s="59" t="str">
        <f>BaseDeCalcul!E15</f>
        <v>NT</v>
      </c>
      <c r="H13" s="59" t="str">
        <f>BaseDeCalcul!F15</f>
        <v>NT</v>
      </c>
      <c r="I13" s="59" t="str">
        <f>BaseDeCalcul!G15</f>
        <v>NT</v>
      </c>
      <c r="J13" s="59" t="str">
        <f>BaseDeCalcul!H15</f>
        <v>NT</v>
      </c>
      <c r="K13" s="59" t="str">
        <f>BaseDeCalcul!I15</f>
        <v>NT</v>
      </c>
      <c r="L13" s="59" t="str">
        <f>BaseDeCalcul!J15</f>
        <v>NT</v>
      </c>
      <c r="M13" s="59" t="str">
        <f>BaseDeCalcul!K15</f>
        <v>NT</v>
      </c>
      <c r="N13" s="59" t="str">
        <f>BaseDeCalcul!L15</f>
        <v>NT</v>
      </c>
      <c r="O13" s="59" t="str">
        <f>BaseDeCalcul!M15</f>
        <v>NT</v>
      </c>
      <c r="P13" s="59" t="str">
        <f>BaseDeCalcul!N15</f>
        <v>NT</v>
      </c>
      <c r="Q13" s="59" t="str">
        <f>BaseDeCalcul!O15</f>
        <v>NT</v>
      </c>
      <c r="R13" s="59" t="str">
        <f>BaseDeCalcul!P15</f>
        <v>NT</v>
      </c>
      <c r="S13" s="59" t="str">
        <f>BaseDeCalcul!Q15</f>
        <v>NT</v>
      </c>
      <c r="T13" s="59" t="str">
        <f>BaseDeCalcul!R15</f>
        <v>NT</v>
      </c>
      <c r="U13" s="59" t="str">
        <f>BaseDeCalcul!S15</f>
        <v>NT</v>
      </c>
      <c r="V13" s="59" t="str">
        <f>BaseDeCalcul!T15</f>
        <v>NT</v>
      </c>
      <c r="W13" s="59" t="str">
        <f>BaseDeCalcul!U15</f>
        <v>NT</v>
      </c>
      <c r="X13" s="59" t="str">
        <f>BaseDeCalcul!V15</f>
        <v>NT</v>
      </c>
      <c r="Y13" s="59" t="str">
        <f>BaseDeCalcul!W15</f>
        <v>NT</v>
      </c>
      <c r="Z13" s="60" t="str">
        <f>BaseDeCalcul!Y15</f>
        <v>NT</v>
      </c>
    </row>
    <row r="14" spans="1:26" ht="22.5">
      <c r="A14">
        <v>1</v>
      </c>
      <c r="B14" s="58" t="str">
        <f>Critères!A12</f>
        <v>Couleurs</v>
      </c>
      <c r="C14" s="61" t="str">
        <f>Critères!B12</f>
        <v>2.1</v>
      </c>
      <c r="D14" s="61" t="str">
        <f>Critères!C12</f>
        <v>A</v>
      </c>
      <c r="E14" s="63" t="str">
        <f>Critères!D12</f>
        <v>Dans chaque écran, l’information ne doit pas être donnée uniquement par la couleur. Cette règle est-elle respectée ?</v>
      </c>
      <c r="F14" s="59" t="str">
        <f>BaseDeCalcul!D16</f>
        <v>NT</v>
      </c>
      <c r="G14" s="59" t="str">
        <f>BaseDeCalcul!E16</f>
        <v>NT</v>
      </c>
      <c r="H14" s="59" t="str">
        <f>BaseDeCalcul!F16</f>
        <v>NT</v>
      </c>
      <c r="I14" s="59" t="str">
        <f>BaseDeCalcul!G16</f>
        <v>NT</v>
      </c>
      <c r="J14" s="59" t="str">
        <f>BaseDeCalcul!H16</f>
        <v>NT</v>
      </c>
      <c r="K14" s="59" t="str">
        <f>BaseDeCalcul!I16</f>
        <v>NT</v>
      </c>
      <c r="L14" s="59" t="str">
        <f>BaseDeCalcul!J16</f>
        <v>NT</v>
      </c>
      <c r="M14" s="59" t="str">
        <f>BaseDeCalcul!K16</f>
        <v>NT</v>
      </c>
      <c r="N14" s="59" t="str">
        <f>BaseDeCalcul!L16</f>
        <v>NT</v>
      </c>
      <c r="O14" s="59" t="str">
        <f>BaseDeCalcul!M16</f>
        <v>NT</v>
      </c>
      <c r="P14" s="59" t="str">
        <f>BaseDeCalcul!N16</f>
        <v>NT</v>
      </c>
      <c r="Q14" s="59" t="str">
        <f>BaseDeCalcul!O16</f>
        <v>NT</v>
      </c>
      <c r="R14" s="59" t="str">
        <f>BaseDeCalcul!P16</f>
        <v>NT</v>
      </c>
      <c r="S14" s="59" t="str">
        <f>BaseDeCalcul!Q16</f>
        <v>NT</v>
      </c>
      <c r="T14" s="59" t="str">
        <f>BaseDeCalcul!R16</f>
        <v>NT</v>
      </c>
      <c r="U14" s="59" t="str">
        <f>BaseDeCalcul!S16</f>
        <v>NT</v>
      </c>
      <c r="V14" s="59" t="str">
        <f>BaseDeCalcul!T16</f>
        <v>NT</v>
      </c>
      <c r="W14" s="59" t="str">
        <f>BaseDeCalcul!U16</f>
        <v>NT</v>
      </c>
      <c r="X14" s="59" t="str">
        <f>BaseDeCalcul!V16</f>
        <v>NT</v>
      </c>
      <c r="Y14" s="59" t="str">
        <f>BaseDeCalcul!W16</f>
        <v>NT</v>
      </c>
      <c r="Z14" s="60" t="str">
        <f>BaseDeCalcul!Y16</f>
        <v>NT</v>
      </c>
    </row>
    <row r="15" spans="1:26" ht="33.75">
      <c r="A15">
        <v>1</v>
      </c>
      <c r="B15" s="58" t="str">
        <f>Critères!A13</f>
        <v>Couleurs</v>
      </c>
      <c r="C15" s="61" t="str">
        <f>Critères!B13</f>
        <v>2.2</v>
      </c>
      <c r="D15" s="61" t="str">
        <f>Critères!C13</f>
        <v>AA</v>
      </c>
      <c r="E15" s="63" t="str">
        <f>Critères!D13</f>
        <v>Dans chaque écran, le contraste entre la couleur du texte et la couleur de son arrière-plan est-il suffisamment élevé (hors cas particuliers) ?</v>
      </c>
      <c r="F15" s="59" t="str">
        <f>BaseDeCalcul!D17</f>
        <v>NT</v>
      </c>
      <c r="G15" s="59" t="str">
        <f>BaseDeCalcul!E17</f>
        <v>NT</v>
      </c>
      <c r="H15" s="59" t="str">
        <f>BaseDeCalcul!F17</f>
        <v>NT</v>
      </c>
      <c r="I15" s="59" t="str">
        <f>BaseDeCalcul!G17</f>
        <v>NT</v>
      </c>
      <c r="J15" s="59" t="str">
        <f>BaseDeCalcul!H17</f>
        <v>NT</v>
      </c>
      <c r="K15" s="59" t="str">
        <f>BaseDeCalcul!I17</f>
        <v>NT</v>
      </c>
      <c r="L15" s="59" t="str">
        <f>BaseDeCalcul!J17</f>
        <v>NT</v>
      </c>
      <c r="M15" s="59" t="str">
        <f>BaseDeCalcul!K17</f>
        <v>NT</v>
      </c>
      <c r="N15" s="59" t="str">
        <f>BaseDeCalcul!L17</f>
        <v>NT</v>
      </c>
      <c r="O15" s="59" t="str">
        <f>BaseDeCalcul!M17</f>
        <v>NT</v>
      </c>
      <c r="P15" s="59" t="str">
        <f>BaseDeCalcul!N17</f>
        <v>NT</v>
      </c>
      <c r="Q15" s="59" t="str">
        <f>BaseDeCalcul!O17</f>
        <v>NT</v>
      </c>
      <c r="R15" s="59" t="str">
        <f>BaseDeCalcul!P17</f>
        <v>NT</v>
      </c>
      <c r="S15" s="59" t="str">
        <f>BaseDeCalcul!Q17</f>
        <v>NT</v>
      </c>
      <c r="T15" s="59" t="str">
        <f>BaseDeCalcul!R17</f>
        <v>NT</v>
      </c>
      <c r="U15" s="59" t="str">
        <f>BaseDeCalcul!S17</f>
        <v>NT</v>
      </c>
      <c r="V15" s="59" t="str">
        <f>BaseDeCalcul!T17</f>
        <v>NT</v>
      </c>
      <c r="W15" s="59" t="str">
        <f>BaseDeCalcul!U17</f>
        <v>NT</v>
      </c>
      <c r="X15" s="59" t="str">
        <f>BaseDeCalcul!V17</f>
        <v>NT</v>
      </c>
      <c r="Y15" s="59" t="str">
        <f>BaseDeCalcul!W17</f>
        <v>NT</v>
      </c>
      <c r="Z15" s="60" t="str">
        <f>BaseDeCalcul!Y17</f>
        <v>NT</v>
      </c>
    </row>
    <row r="16" spans="1:26" ht="33.75">
      <c r="A16">
        <v>2</v>
      </c>
      <c r="B16" s="58" t="str">
        <f>Critères!A14</f>
        <v>Couleurs</v>
      </c>
      <c r="C16" s="61" t="str">
        <f>Critères!B14</f>
        <v>2.3</v>
      </c>
      <c r="D16" s="61" t="str">
        <f>Critères!C14</f>
        <v>AA</v>
      </c>
      <c r="E16" s="63" t="str">
        <f>Critères!D14</f>
        <v>Dans chaque écran, les couleurs utilisées dans les composants d’interface et les éléments graphiques porteurs d’informations sont-elles suffisamment contrastées (hors cas particuliers) ?</v>
      </c>
      <c r="F16" s="59" t="str">
        <f>BaseDeCalcul!D18</f>
        <v>NT</v>
      </c>
      <c r="G16" s="59" t="str">
        <f>BaseDeCalcul!E18</f>
        <v>NT</v>
      </c>
      <c r="H16" s="59" t="str">
        <f>BaseDeCalcul!F18</f>
        <v>NT</v>
      </c>
      <c r="I16" s="59" t="str">
        <f>BaseDeCalcul!G18</f>
        <v>NT</v>
      </c>
      <c r="J16" s="59" t="str">
        <f>BaseDeCalcul!H18</f>
        <v>NT</v>
      </c>
      <c r="K16" s="59" t="str">
        <f>BaseDeCalcul!I18</f>
        <v>NT</v>
      </c>
      <c r="L16" s="59" t="str">
        <f>BaseDeCalcul!J18</f>
        <v>NT</v>
      </c>
      <c r="M16" s="59" t="str">
        <f>BaseDeCalcul!K18</f>
        <v>NT</v>
      </c>
      <c r="N16" s="59" t="str">
        <f>BaseDeCalcul!L18</f>
        <v>NT</v>
      </c>
      <c r="O16" s="59" t="str">
        <f>BaseDeCalcul!M18</f>
        <v>NT</v>
      </c>
      <c r="P16" s="59" t="str">
        <f>BaseDeCalcul!N18</f>
        <v>NT</v>
      </c>
      <c r="Q16" s="59" t="str">
        <f>BaseDeCalcul!O18</f>
        <v>NT</v>
      </c>
      <c r="R16" s="59" t="str">
        <f>BaseDeCalcul!P18</f>
        <v>NT</v>
      </c>
      <c r="S16" s="59" t="str">
        <f>BaseDeCalcul!Q18</f>
        <v>NT</v>
      </c>
      <c r="T16" s="59" t="str">
        <f>BaseDeCalcul!R18</f>
        <v>NT</v>
      </c>
      <c r="U16" s="59" t="str">
        <f>BaseDeCalcul!S18</f>
        <v>NT</v>
      </c>
      <c r="V16" s="59" t="str">
        <f>BaseDeCalcul!T18</f>
        <v>NT</v>
      </c>
      <c r="W16" s="59" t="str">
        <f>BaseDeCalcul!U18</f>
        <v>NT</v>
      </c>
      <c r="X16" s="59" t="str">
        <f>BaseDeCalcul!V18</f>
        <v>NT</v>
      </c>
      <c r="Y16" s="59" t="str">
        <f>BaseDeCalcul!W18</f>
        <v>NT</v>
      </c>
      <c r="Z16" s="60" t="str">
        <f>BaseDeCalcul!Y18</f>
        <v>NT</v>
      </c>
    </row>
    <row r="17" spans="1:26" ht="33.75">
      <c r="A17">
        <v>2</v>
      </c>
      <c r="B17" s="58" t="str">
        <f>Critères!A15</f>
        <v>Couleurs</v>
      </c>
      <c r="C17" s="61" t="str">
        <f>Critères!B15</f>
        <v>2.4</v>
      </c>
      <c r="D17" s="61" t="str">
        <f>Critères!C15</f>
        <v>AA</v>
      </c>
      <c r="E17" s="63" t="str">
        <f>Critères!D15</f>
        <v>Le rapport de contraste de chaque mécanisme de remplacement qui permet d’afficher l’écran avec un rapport de contraste conforme est-il suffisamment élevé ?</v>
      </c>
      <c r="F17" s="59" t="str">
        <f>BaseDeCalcul!D19</f>
        <v>NT</v>
      </c>
      <c r="G17" s="59" t="str">
        <f>BaseDeCalcul!E19</f>
        <v>NT</v>
      </c>
      <c r="H17" s="59" t="str">
        <f>BaseDeCalcul!F19</f>
        <v>NT</v>
      </c>
      <c r="I17" s="59" t="str">
        <f>BaseDeCalcul!G19</f>
        <v>NT</v>
      </c>
      <c r="J17" s="59" t="str">
        <f>BaseDeCalcul!H19</f>
        <v>NT</v>
      </c>
      <c r="K17" s="59" t="str">
        <f>BaseDeCalcul!I19</f>
        <v>NT</v>
      </c>
      <c r="L17" s="59" t="str">
        <f>BaseDeCalcul!J19</f>
        <v>NT</v>
      </c>
      <c r="M17" s="59" t="str">
        <f>BaseDeCalcul!K19</f>
        <v>NT</v>
      </c>
      <c r="N17" s="59" t="str">
        <f>BaseDeCalcul!L19</f>
        <v>NT</v>
      </c>
      <c r="O17" s="59" t="str">
        <f>BaseDeCalcul!M19</f>
        <v>NT</v>
      </c>
      <c r="P17" s="59" t="str">
        <f>BaseDeCalcul!N19</f>
        <v>NT</v>
      </c>
      <c r="Q17" s="59" t="str">
        <f>BaseDeCalcul!O19</f>
        <v>NT</v>
      </c>
      <c r="R17" s="59" t="str">
        <f>BaseDeCalcul!P19</f>
        <v>NT</v>
      </c>
      <c r="S17" s="59" t="str">
        <f>BaseDeCalcul!Q19</f>
        <v>NT</v>
      </c>
      <c r="T17" s="59" t="str">
        <f>BaseDeCalcul!R19</f>
        <v>NT</v>
      </c>
      <c r="U17" s="59" t="str">
        <f>BaseDeCalcul!S19</f>
        <v>NT</v>
      </c>
      <c r="V17" s="59" t="str">
        <f>BaseDeCalcul!T19</f>
        <v>NT</v>
      </c>
      <c r="W17" s="59" t="str">
        <f>BaseDeCalcul!U19</f>
        <v>NT</v>
      </c>
      <c r="X17" s="59" t="str">
        <f>BaseDeCalcul!V19</f>
        <v>NT</v>
      </c>
      <c r="Y17" s="59" t="str">
        <f>BaseDeCalcul!W19</f>
        <v>NT</v>
      </c>
      <c r="Z17" s="60" t="str">
        <f>BaseDeCalcul!Y19</f>
        <v>NT</v>
      </c>
    </row>
    <row r="18" spans="1:26" ht="33.75">
      <c r="A18">
        <v>3</v>
      </c>
      <c r="B18" s="58" t="str">
        <f>Critères!A16</f>
        <v>Multimédia</v>
      </c>
      <c r="C18" s="61" t="str">
        <f>Critères!B16</f>
        <v>3.1</v>
      </c>
      <c r="D18" s="61" t="str">
        <f>Critères!C16</f>
        <v>A</v>
      </c>
      <c r="E18" s="63" t="str">
        <f>Critères!D16</f>
        <v>Chaque média temporel pré-enregistré seulement audio a-t-il, si nécessaire, une transcription textuelle adjacente clairement identifiable (hors cas particuliers) ?</v>
      </c>
      <c r="F18" s="59" t="str">
        <f>BaseDeCalcul!D20</f>
        <v>NT</v>
      </c>
      <c r="G18" s="59" t="str">
        <f>BaseDeCalcul!E20</f>
        <v>NT</v>
      </c>
      <c r="H18" s="59" t="str">
        <f>BaseDeCalcul!F20</f>
        <v>NT</v>
      </c>
      <c r="I18" s="59" t="str">
        <f>BaseDeCalcul!G20</f>
        <v>NT</v>
      </c>
      <c r="J18" s="59" t="str">
        <f>BaseDeCalcul!H20</f>
        <v>NT</v>
      </c>
      <c r="K18" s="59" t="str">
        <f>BaseDeCalcul!I20</f>
        <v>NT</v>
      </c>
      <c r="L18" s="59" t="str">
        <f>BaseDeCalcul!J20</f>
        <v>NT</v>
      </c>
      <c r="M18" s="59" t="str">
        <f>BaseDeCalcul!K20</f>
        <v>NT</v>
      </c>
      <c r="N18" s="59" t="str">
        <f>BaseDeCalcul!L20</f>
        <v>NT</v>
      </c>
      <c r="O18" s="59" t="str">
        <f>BaseDeCalcul!M20</f>
        <v>NT</v>
      </c>
      <c r="P18" s="59" t="str">
        <f>BaseDeCalcul!N20</f>
        <v>NT</v>
      </c>
      <c r="Q18" s="59" t="str">
        <f>BaseDeCalcul!O20</f>
        <v>NT</v>
      </c>
      <c r="R18" s="59" t="str">
        <f>BaseDeCalcul!P20</f>
        <v>NT</v>
      </c>
      <c r="S18" s="59" t="str">
        <f>BaseDeCalcul!Q20</f>
        <v>NT</v>
      </c>
      <c r="T18" s="59" t="str">
        <f>BaseDeCalcul!R20</f>
        <v>NT</v>
      </c>
      <c r="U18" s="59" t="str">
        <f>BaseDeCalcul!S20</f>
        <v>NT</v>
      </c>
      <c r="V18" s="59" t="str">
        <f>BaseDeCalcul!T20</f>
        <v>NT</v>
      </c>
      <c r="W18" s="59" t="str">
        <f>BaseDeCalcul!U20</f>
        <v>NT</v>
      </c>
      <c r="X18" s="59" t="str">
        <f>BaseDeCalcul!V20</f>
        <v>NT</v>
      </c>
      <c r="Y18" s="59" t="str">
        <f>BaseDeCalcul!W20</f>
        <v>NT</v>
      </c>
      <c r="Z18" s="60" t="str">
        <f>BaseDeCalcul!Y20</f>
        <v>NT</v>
      </c>
    </row>
    <row r="19" spans="1:26" ht="33.75">
      <c r="A19">
        <v>3</v>
      </c>
      <c r="B19" s="58" t="str">
        <f>Critères!A17</f>
        <v>Multimédia</v>
      </c>
      <c r="C19" s="61" t="str">
        <f>Critères!B17</f>
        <v>3.2</v>
      </c>
      <c r="D19" s="61" t="str">
        <f>Critères!C17</f>
        <v>A</v>
      </c>
      <c r="E19" s="63" t="str">
        <f>Critères!D17</f>
        <v>Pour chaque média temporel pré-enregistré seulement audio ayant une transcription textuelle, celle-ci est-elle pertinente (hors cas particuliers) ?</v>
      </c>
      <c r="F19" s="59" t="str">
        <f>BaseDeCalcul!D21</f>
        <v>NT</v>
      </c>
      <c r="G19" s="59" t="str">
        <f>BaseDeCalcul!E21</f>
        <v>NT</v>
      </c>
      <c r="H19" s="59" t="str">
        <f>BaseDeCalcul!F21</f>
        <v>NT</v>
      </c>
      <c r="I19" s="59" t="str">
        <f>BaseDeCalcul!G21</f>
        <v>NT</v>
      </c>
      <c r="J19" s="59" t="str">
        <f>BaseDeCalcul!H21</f>
        <v>NT</v>
      </c>
      <c r="K19" s="59" t="str">
        <f>BaseDeCalcul!I21</f>
        <v>NT</v>
      </c>
      <c r="L19" s="59" t="str">
        <f>BaseDeCalcul!J21</f>
        <v>NT</v>
      </c>
      <c r="M19" s="59" t="str">
        <f>BaseDeCalcul!K21</f>
        <v>NT</v>
      </c>
      <c r="N19" s="59" t="str">
        <f>BaseDeCalcul!L21</f>
        <v>NT</v>
      </c>
      <c r="O19" s="59" t="str">
        <f>BaseDeCalcul!M21</f>
        <v>NT</v>
      </c>
      <c r="P19" s="59" t="str">
        <f>BaseDeCalcul!N21</f>
        <v>NT</v>
      </c>
      <c r="Q19" s="59" t="str">
        <f>BaseDeCalcul!O21</f>
        <v>NT</v>
      </c>
      <c r="R19" s="59" t="str">
        <f>BaseDeCalcul!P21</f>
        <v>NT</v>
      </c>
      <c r="S19" s="59" t="str">
        <f>BaseDeCalcul!Q21</f>
        <v>NT</v>
      </c>
      <c r="T19" s="59" t="str">
        <f>BaseDeCalcul!R21</f>
        <v>NT</v>
      </c>
      <c r="U19" s="59" t="str">
        <f>BaseDeCalcul!S21</f>
        <v>NT</v>
      </c>
      <c r="V19" s="59" t="str">
        <f>BaseDeCalcul!T21</f>
        <v>NT</v>
      </c>
      <c r="W19" s="59" t="str">
        <f>BaseDeCalcul!U21</f>
        <v>NT</v>
      </c>
      <c r="X19" s="59" t="str">
        <f>BaseDeCalcul!V21</f>
        <v>NT</v>
      </c>
      <c r="Y19" s="59" t="str">
        <f>BaseDeCalcul!W21</f>
        <v>NT</v>
      </c>
      <c r="Z19" s="60" t="str">
        <f>BaseDeCalcul!Y21</f>
        <v>NT</v>
      </c>
    </row>
    <row r="20" spans="1:26" ht="22.5">
      <c r="A20">
        <v>3</v>
      </c>
      <c r="B20" s="58" t="str">
        <f>Critères!A18</f>
        <v>Multimédia</v>
      </c>
      <c r="C20" s="61" t="str">
        <f>Critères!B18</f>
        <v>3.3</v>
      </c>
      <c r="D20" s="61" t="str">
        <f>Critères!C18</f>
        <v>A</v>
      </c>
      <c r="E20" s="63" t="str">
        <f>Critères!D18</f>
        <v>Chaque média temporel pré-enregistré seulement vidéo a-t-il, si nécessaire, une alternative (hors cas particuliers) ?</v>
      </c>
      <c r="F20" s="59" t="str">
        <f>BaseDeCalcul!D22</f>
        <v>NT</v>
      </c>
      <c r="G20" s="59" t="str">
        <f>BaseDeCalcul!E22</f>
        <v>NT</v>
      </c>
      <c r="H20" s="59" t="str">
        <f>BaseDeCalcul!F22</f>
        <v>NT</v>
      </c>
      <c r="I20" s="59" t="str">
        <f>BaseDeCalcul!G22</f>
        <v>NT</v>
      </c>
      <c r="J20" s="59" t="str">
        <f>BaseDeCalcul!H22</f>
        <v>NT</v>
      </c>
      <c r="K20" s="59" t="str">
        <f>BaseDeCalcul!I22</f>
        <v>NT</v>
      </c>
      <c r="L20" s="59" t="str">
        <f>BaseDeCalcul!J22</f>
        <v>NT</v>
      </c>
      <c r="M20" s="59" t="str">
        <f>BaseDeCalcul!K22</f>
        <v>NT</v>
      </c>
      <c r="N20" s="59" t="str">
        <f>BaseDeCalcul!L22</f>
        <v>NT</v>
      </c>
      <c r="O20" s="59" t="str">
        <f>BaseDeCalcul!M22</f>
        <v>NT</v>
      </c>
      <c r="P20" s="59" t="str">
        <f>BaseDeCalcul!N22</f>
        <v>NT</v>
      </c>
      <c r="Q20" s="59" t="str">
        <f>BaseDeCalcul!O22</f>
        <v>NT</v>
      </c>
      <c r="R20" s="59" t="str">
        <f>BaseDeCalcul!P22</f>
        <v>NT</v>
      </c>
      <c r="S20" s="59" t="str">
        <f>BaseDeCalcul!Q22</f>
        <v>NT</v>
      </c>
      <c r="T20" s="59" t="str">
        <f>BaseDeCalcul!R22</f>
        <v>NT</v>
      </c>
      <c r="U20" s="59" t="str">
        <f>BaseDeCalcul!S22</f>
        <v>NT</v>
      </c>
      <c r="V20" s="59" t="str">
        <f>BaseDeCalcul!T22</f>
        <v>NT</v>
      </c>
      <c r="W20" s="59" t="str">
        <f>BaseDeCalcul!U22</f>
        <v>NT</v>
      </c>
      <c r="X20" s="59" t="str">
        <f>BaseDeCalcul!V22</f>
        <v>NT</v>
      </c>
      <c r="Y20" s="59" t="str">
        <f>BaseDeCalcul!W22</f>
        <v>NT</v>
      </c>
      <c r="Z20" s="60" t="str">
        <f>BaseDeCalcul!Y22</f>
        <v>NT</v>
      </c>
    </row>
    <row r="21" spans="1:26" ht="33.75">
      <c r="A21">
        <v>3</v>
      </c>
      <c r="B21" s="58" t="str">
        <f>Critères!A19</f>
        <v>Multimédia</v>
      </c>
      <c r="C21" s="61" t="str">
        <f>Critères!B19</f>
        <v>3.4</v>
      </c>
      <c r="D21" s="61" t="str">
        <f>Critères!C19</f>
        <v>A</v>
      </c>
      <c r="E21" s="63" t="str">
        <f>Critères!D19</f>
        <v>Pour chaque média temporel pré-enregistré seulement vidéo ayant une alternative, celle-ci est-elle pertinente (hors cas particuliers) ?</v>
      </c>
      <c r="F21" s="59" t="str">
        <f>BaseDeCalcul!D23</f>
        <v>NT</v>
      </c>
      <c r="G21" s="59" t="str">
        <f>BaseDeCalcul!E23</f>
        <v>NT</v>
      </c>
      <c r="H21" s="59" t="str">
        <f>BaseDeCalcul!F23</f>
        <v>NT</v>
      </c>
      <c r="I21" s="59" t="str">
        <f>BaseDeCalcul!G23</f>
        <v>NT</v>
      </c>
      <c r="J21" s="59" t="str">
        <f>BaseDeCalcul!H23</f>
        <v>NT</v>
      </c>
      <c r="K21" s="59" t="str">
        <f>BaseDeCalcul!I23</f>
        <v>NT</v>
      </c>
      <c r="L21" s="59" t="str">
        <f>BaseDeCalcul!J23</f>
        <v>NT</v>
      </c>
      <c r="M21" s="59" t="str">
        <f>BaseDeCalcul!K23</f>
        <v>NT</v>
      </c>
      <c r="N21" s="59" t="str">
        <f>BaseDeCalcul!L23</f>
        <v>NT</v>
      </c>
      <c r="O21" s="59" t="str">
        <f>BaseDeCalcul!M23</f>
        <v>NT</v>
      </c>
      <c r="P21" s="59" t="str">
        <f>BaseDeCalcul!N23</f>
        <v>NT</v>
      </c>
      <c r="Q21" s="59" t="str">
        <f>BaseDeCalcul!O23</f>
        <v>NT</v>
      </c>
      <c r="R21" s="59" t="str">
        <f>BaseDeCalcul!P23</f>
        <v>NT</v>
      </c>
      <c r="S21" s="59" t="str">
        <f>BaseDeCalcul!Q23</f>
        <v>NT</v>
      </c>
      <c r="T21" s="59" t="str">
        <f>BaseDeCalcul!R23</f>
        <v>NT</v>
      </c>
      <c r="U21" s="59" t="str">
        <f>BaseDeCalcul!S23</f>
        <v>NT</v>
      </c>
      <c r="V21" s="59" t="str">
        <f>BaseDeCalcul!T23</f>
        <v>NT</v>
      </c>
      <c r="W21" s="59" t="str">
        <f>BaseDeCalcul!U23</f>
        <v>NT</v>
      </c>
      <c r="X21" s="59" t="str">
        <f>BaseDeCalcul!V23</f>
        <v>NT</v>
      </c>
      <c r="Y21" s="59" t="str">
        <f>BaseDeCalcul!W23</f>
        <v>NT</v>
      </c>
      <c r="Z21" s="60" t="str">
        <f>BaseDeCalcul!Y23</f>
        <v>NT</v>
      </c>
    </row>
    <row r="22" spans="1:26" ht="22.5">
      <c r="A22">
        <v>4</v>
      </c>
      <c r="B22" s="58" t="str">
        <f>Critères!A20</f>
        <v>Multimédia</v>
      </c>
      <c r="C22" s="61" t="str">
        <f>Critères!B20</f>
        <v>3.5</v>
      </c>
      <c r="D22" s="61" t="str">
        <f>Critères!C20</f>
        <v>A</v>
      </c>
      <c r="E22" s="63" t="str">
        <f>Critères!D20</f>
        <v>Chaque média temporel synchronisé pré-enregistré a-t-il, si nécessaire, une alternative (hors cas particuliers) ?</v>
      </c>
      <c r="F22" s="59" t="str">
        <f>BaseDeCalcul!D24</f>
        <v>NT</v>
      </c>
      <c r="G22" s="59" t="str">
        <f>BaseDeCalcul!E24</f>
        <v>NT</v>
      </c>
      <c r="H22" s="59" t="str">
        <f>BaseDeCalcul!F24</f>
        <v>NT</v>
      </c>
      <c r="I22" s="59" t="str">
        <f>BaseDeCalcul!G24</f>
        <v>NT</v>
      </c>
      <c r="J22" s="59" t="str">
        <f>BaseDeCalcul!H24</f>
        <v>NT</v>
      </c>
      <c r="K22" s="59" t="str">
        <f>BaseDeCalcul!I24</f>
        <v>NT</v>
      </c>
      <c r="L22" s="59" t="str">
        <f>BaseDeCalcul!J24</f>
        <v>NT</v>
      </c>
      <c r="M22" s="59" t="str">
        <f>BaseDeCalcul!K24</f>
        <v>NT</v>
      </c>
      <c r="N22" s="59" t="str">
        <f>BaseDeCalcul!L24</f>
        <v>NT</v>
      </c>
      <c r="O22" s="59" t="str">
        <f>BaseDeCalcul!M24</f>
        <v>NT</v>
      </c>
      <c r="P22" s="59" t="str">
        <f>BaseDeCalcul!N24</f>
        <v>NT</v>
      </c>
      <c r="Q22" s="59" t="str">
        <f>BaseDeCalcul!O24</f>
        <v>NT</v>
      </c>
      <c r="R22" s="59" t="str">
        <f>BaseDeCalcul!P24</f>
        <v>NT</v>
      </c>
      <c r="S22" s="59" t="str">
        <f>BaseDeCalcul!Q24</f>
        <v>NT</v>
      </c>
      <c r="T22" s="59" t="str">
        <f>BaseDeCalcul!R24</f>
        <v>NT</v>
      </c>
      <c r="U22" s="59" t="str">
        <f>BaseDeCalcul!S24</f>
        <v>NT</v>
      </c>
      <c r="V22" s="59" t="str">
        <f>BaseDeCalcul!T24</f>
        <v>NT</v>
      </c>
      <c r="W22" s="59" t="str">
        <f>BaseDeCalcul!U24</f>
        <v>NT</v>
      </c>
      <c r="X22" s="59" t="str">
        <f>BaseDeCalcul!V24</f>
        <v>NT</v>
      </c>
      <c r="Y22" s="59" t="str">
        <f>BaseDeCalcul!W24</f>
        <v>NT</v>
      </c>
      <c r="Z22" s="60" t="str">
        <f>BaseDeCalcul!Y24</f>
        <v>NT</v>
      </c>
    </row>
    <row r="23" spans="1:26" ht="22.5">
      <c r="A23">
        <v>4</v>
      </c>
      <c r="B23" s="58" t="str">
        <f>Critères!A21</f>
        <v>Multimédia</v>
      </c>
      <c r="C23" s="61" t="str">
        <f>Critères!B21</f>
        <v>3.6</v>
      </c>
      <c r="D23" s="61" t="str">
        <f>Critères!C21</f>
        <v>A</v>
      </c>
      <c r="E23" s="63" t="str">
        <f>Critères!D21</f>
        <v>Pour chaque média temporel synchronisé pré-enregistré ayant une alternative, celle-ci est-elle pertinente (hors cas particuliers) ?</v>
      </c>
      <c r="F23" s="59" t="str">
        <f>BaseDeCalcul!D25</f>
        <v>NT</v>
      </c>
      <c r="G23" s="59" t="str">
        <f>BaseDeCalcul!E25</f>
        <v>NT</v>
      </c>
      <c r="H23" s="59" t="str">
        <f>BaseDeCalcul!F25</f>
        <v>NT</v>
      </c>
      <c r="I23" s="59" t="str">
        <f>BaseDeCalcul!G25</f>
        <v>NT</v>
      </c>
      <c r="J23" s="59" t="str">
        <f>BaseDeCalcul!H25</f>
        <v>NT</v>
      </c>
      <c r="K23" s="59" t="str">
        <f>BaseDeCalcul!I25</f>
        <v>NT</v>
      </c>
      <c r="L23" s="59" t="str">
        <f>BaseDeCalcul!J25</f>
        <v>NT</v>
      </c>
      <c r="M23" s="59" t="str">
        <f>BaseDeCalcul!K25</f>
        <v>NT</v>
      </c>
      <c r="N23" s="59" t="str">
        <f>BaseDeCalcul!L25</f>
        <v>NT</v>
      </c>
      <c r="O23" s="59" t="str">
        <f>BaseDeCalcul!M25</f>
        <v>NT</v>
      </c>
      <c r="P23" s="59" t="str">
        <f>BaseDeCalcul!N25</f>
        <v>NT</v>
      </c>
      <c r="Q23" s="59" t="str">
        <f>BaseDeCalcul!O25</f>
        <v>NT</v>
      </c>
      <c r="R23" s="59" t="str">
        <f>BaseDeCalcul!P25</f>
        <v>NT</v>
      </c>
      <c r="S23" s="59" t="str">
        <f>BaseDeCalcul!Q25</f>
        <v>NT</v>
      </c>
      <c r="T23" s="59" t="str">
        <f>BaseDeCalcul!R25</f>
        <v>NT</v>
      </c>
      <c r="U23" s="59" t="str">
        <f>BaseDeCalcul!S25</f>
        <v>NT</v>
      </c>
      <c r="V23" s="59" t="str">
        <f>BaseDeCalcul!T25</f>
        <v>NT</v>
      </c>
      <c r="W23" s="59" t="str">
        <f>BaseDeCalcul!U25</f>
        <v>NT</v>
      </c>
      <c r="X23" s="59" t="str">
        <f>BaseDeCalcul!V25</f>
        <v>NT</v>
      </c>
      <c r="Y23" s="59" t="str">
        <f>BaseDeCalcul!W25</f>
        <v>NT</v>
      </c>
      <c r="Z23" s="60" t="str">
        <f>BaseDeCalcul!Y25</f>
        <v>NT</v>
      </c>
    </row>
    <row r="24" spans="1:26" ht="22.5">
      <c r="A24">
        <v>4</v>
      </c>
      <c r="B24" s="58" t="str">
        <f>Critères!A22</f>
        <v>Multimédia</v>
      </c>
      <c r="C24" s="61" t="str">
        <f>Critères!B22</f>
        <v>3.7</v>
      </c>
      <c r="D24" s="61" t="str">
        <f>Critères!C22</f>
        <v>A</v>
      </c>
      <c r="E24" s="63" t="str">
        <f>Critères!D22</f>
        <v>Chaque média temporel synchronisé a-t-il, si nécessaire, des sous-titres synchronisés (hors cas particuliers) ?</v>
      </c>
      <c r="F24" s="59" t="str">
        <f>BaseDeCalcul!D26</f>
        <v>NT</v>
      </c>
      <c r="G24" s="59" t="str">
        <f>BaseDeCalcul!E26</f>
        <v>NT</v>
      </c>
      <c r="H24" s="59" t="str">
        <f>BaseDeCalcul!F26</f>
        <v>NT</v>
      </c>
      <c r="I24" s="59" t="str">
        <f>BaseDeCalcul!G26</f>
        <v>NT</v>
      </c>
      <c r="J24" s="59" t="str">
        <f>BaseDeCalcul!H26</f>
        <v>NT</v>
      </c>
      <c r="K24" s="59" t="str">
        <f>BaseDeCalcul!I26</f>
        <v>NT</v>
      </c>
      <c r="L24" s="59" t="str">
        <f>BaseDeCalcul!J26</f>
        <v>NT</v>
      </c>
      <c r="M24" s="59" t="str">
        <f>BaseDeCalcul!K26</f>
        <v>NT</v>
      </c>
      <c r="N24" s="59" t="str">
        <f>BaseDeCalcul!L26</f>
        <v>NT</v>
      </c>
      <c r="O24" s="59" t="str">
        <f>BaseDeCalcul!M26</f>
        <v>NT</v>
      </c>
      <c r="P24" s="59" t="str">
        <f>BaseDeCalcul!N26</f>
        <v>NT</v>
      </c>
      <c r="Q24" s="59" t="str">
        <f>BaseDeCalcul!O26</f>
        <v>NT</v>
      </c>
      <c r="R24" s="59" t="str">
        <f>BaseDeCalcul!P26</f>
        <v>NT</v>
      </c>
      <c r="S24" s="59" t="str">
        <f>BaseDeCalcul!Q26</f>
        <v>NT</v>
      </c>
      <c r="T24" s="59" t="str">
        <f>BaseDeCalcul!R26</f>
        <v>NT</v>
      </c>
      <c r="U24" s="59" t="str">
        <f>BaseDeCalcul!S26</f>
        <v>NT</v>
      </c>
      <c r="V24" s="59" t="str">
        <f>BaseDeCalcul!T26</f>
        <v>NT</v>
      </c>
      <c r="W24" s="59" t="str">
        <f>BaseDeCalcul!U26</f>
        <v>NT</v>
      </c>
      <c r="X24" s="59" t="str">
        <f>BaseDeCalcul!V26</f>
        <v>NT</v>
      </c>
      <c r="Y24" s="59" t="str">
        <f>BaseDeCalcul!W26</f>
        <v>NT</v>
      </c>
      <c r="Z24" s="60" t="str">
        <f>BaseDeCalcul!Y26</f>
        <v>NT</v>
      </c>
    </row>
    <row r="25" spans="1:26" ht="22.5">
      <c r="A25">
        <v>4</v>
      </c>
      <c r="B25" s="58" t="str">
        <f>Critères!A23</f>
        <v>Multimédia</v>
      </c>
      <c r="C25" s="61" t="str">
        <f>Critères!B23</f>
        <v>3.8</v>
      </c>
      <c r="D25" s="61" t="str">
        <f>Critères!C23</f>
        <v>A</v>
      </c>
      <c r="E25" s="63" t="str">
        <f>Critères!D23</f>
        <v>Pour chaque média temporel synchronisé ayant des sous-titres synchronisés, ceux-ci sont-ils pertinents (hors cas particuliers) ?</v>
      </c>
      <c r="F25" s="59" t="str">
        <f>BaseDeCalcul!D27</f>
        <v>NT</v>
      </c>
      <c r="G25" s="59" t="str">
        <f>BaseDeCalcul!E27</f>
        <v>NT</v>
      </c>
      <c r="H25" s="59" t="str">
        <f>BaseDeCalcul!F27</f>
        <v>NT</v>
      </c>
      <c r="I25" s="59" t="str">
        <f>BaseDeCalcul!G27</f>
        <v>NT</v>
      </c>
      <c r="J25" s="59" t="str">
        <f>BaseDeCalcul!H27</f>
        <v>NT</v>
      </c>
      <c r="K25" s="59" t="str">
        <f>BaseDeCalcul!I27</f>
        <v>NT</v>
      </c>
      <c r="L25" s="59" t="str">
        <f>BaseDeCalcul!J27</f>
        <v>NT</v>
      </c>
      <c r="M25" s="59" t="str">
        <f>BaseDeCalcul!K27</f>
        <v>NT</v>
      </c>
      <c r="N25" s="59" t="str">
        <f>BaseDeCalcul!L27</f>
        <v>NT</v>
      </c>
      <c r="O25" s="59" t="str">
        <f>BaseDeCalcul!M27</f>
        <v>NT</v>
      </c>
      <c r="P25" s="59" t="str">
        <f>BaseDeCalcul!N27</f>
        <v>NT</v>
      </c>
      <c r="Q25" s="59" t="str">
        <f>BaseDeCalcul!O27</f>
        <v>NT</v>
      </c>
      <c r="R25" s="59" t="str">
        <f>BaseDeCalcul!P27</f>
        <v>NT</v>
      </c>
      <c r="S25" s="59" t="str">
        <f>BaseDeCalcul!Q27</f>
        <v>NT</v>
      </c>
      <c r="T25" s="59" t="str">
        <f>BaseDeCalcul!R27</f>
        <v>NT</v>
      </c>
      <c r="U25" s="59" t="str">
        <f>BaseDeCalcul!S27</f>
        <v>NT</v>
      </c>
      <c r="V25" s="59" t="str">
        <f>BaseDeCalcul!T27</f>
        <v>NT</v>
      </c>
      <c r="W25" s="59" t="str">
        <f>BaseDeCalcul!U27</f>
        <v>NT</v>
      </c>
      <c r="X25" s="59" t="str">
        <f>BaseDeCalcul!V27</f>
        <v>NT</v>
      </c>
      <c r="Y25" s="59" t="str">
        <f>BaseDeCalcul!W27</f>
        <v>NT</v>
      </c>
      <c r="Z25" s="60" t="str">
        <f>BaseDeCalcul!Y27</f>
        <v>NT</v>
      </c>
    </row>
    <row r="26" spans="1:26" ht="33.75">
      <c r="A26">
        <v>4</v>
      </c>
      <c r="B26" s="58" t="str">
        <f>Critères!A24</f>
        <v>Multimédia</v>
      </c>
      <c r="C26" s="61" t="str">
        <f>Critères!B24</f>
        <v>3.9</v>
      </c>
      <c r="D26" s="61" t="str">
        <f>Critères!C24</f>
        <v>AA</v>
      </c>
      <c r="E26" s="63" t="str">
        <f>Critères!D24</f>
        <v>Chaque média temporel pré-enregistré (seulement vidéo ou synchronisé) a-t-il, si nécessaire, une audiodescription synchronisée (hors cas particuliers) ?</v>
      </c>
      <c r="F26" s="59" t="str">
        <f>BaseDeCalcul!D28</f>
        <v>NT</v>
      </c>
      <c r="G26" s="59" t="str">
        <f>BaseDeCalcul!E28</f>
        <v>NT</v>
      </c>
      <c r="H26" s="59" t="str">
        <f>BaseDeCalcul!F28</f>
        <v>NT</v>
      </c>
      <c r="I26" s="59" t="str">
        <f>BaseDeCalcul!G28</f>
        <v>NT</v>
      </c>
      <c r="J26" s="59" t="str">
        <f>BaseDeCalcul!H28</f>
        <v>NT</v>
      </c>
      <c r="K26" s="59" t="str">
        <f>BaseDeCalcul!I28</f>
        <v>NT</v>
      </c>
      <c r="L26" s="59" t="str">
        <f>BaseDeCalcul!J28</f>
        <v>NT</v>
      </c>
      <c r="M26" s="59" t="str">
        <f>BaseDeCalcul!K28</f>
        <v>NT</v>
      </c>
      <c r="N26" s="59" t="str">
        <f>BaseDeCalcul!L28</f>
        <v>NT</v>
      </c>
      <c r="O26" s="59" t="str">
        <f>BaseDeCalcul!M28</f>
        <v>NT</v>
      </c>
      <c r="P26" s="59" t="str">
        <f>BaseDeCalcul!N28</f>
        <v>NT</v>
      </c>
      <c r="Q26" s="59" t="str">
        <f>BaseDeCalcul!O28</f>
        <v>NT</v>
      </c>
      <c r="R26" s="59" t="str">
        <f>BaseDeCalcul!P28</f>
        <v>NT</v>
      </c>
      <c r="S26" s="59" t="str">
        <f>BaseDeCalcul!Q28</f>
        <v>NT</v>
      </c>
      <c r="T26" s="59" t="str">
        <f>BaseDeCalcul!R28</f>
        <v>NT</v>
      </c>
      <c r="U26" s="59" t="str">
        <f>BaseDeCalcul!S28</f>
        <v>NT</v>
      </c>
      <c r="V26" s="59" t="str">
        <f>BaseDeCalcul!T28</f>
        <v>NT</v>
      </c>
      <c r="W26" s="59" t="str">
        <f>BaseDeCalcul!U28</f>
        <v>NT</v>
      </c>
      <c r="X26" s="59" t="str">
        <f>BaseDeCalcul!V28</f>
        <v>NT</v>
      </c>
      <c r="Y26" s="59" t="str">
        <f>BaseDeCalcul!W28</f>
        <v>NT</v>
      </c>
      <c r="Z26" s="60" t="str">
        <f>BaseDeCalcul!Y28</f>
        <v>NT</v>
      </c>
    </row>
    <row r="27" spans="1:26" ht="33.75">
      <c r="A27">
        <v>4</v>
      </c>
      <c r="B27" s="58" t="str">
        <f>Critères!A25</f>
        <v>Multimédia</v>
      </c>
      <c r="C27" s="61" t="str">
        <f>Critères!B25</f>
        <v>3.10</v>
      </c>
      <c r="D27" s="61" t="str">
        <f>Critères!C25</f>
        <v>AA</v>
      </c>
      <c r="E27" s="63" t="str">
        <f>Critères!D25</f>
        <v>Pour chaque média temporel pré-enregistré (seulement vidéo ou synchronisé) ayant une audiodescription synchronisée, celle-ci est-elle pertinente ?</v>
      </c>
      <c r="F27" s="59" t="str">
        <f>BaseDeCalcul!D29</f>
        <v>NT</v>
      </c>
      <c r="G27" s="59" t="str">
        <f>BaseDeCalcul!E29</f>
        <v>NT</v>
      </c>
      <c r="H27" s="59" t="str">
        <f>BaseDeCalcul!F29</f>
        <v>NT</v>
      </c>
      <c r="I27" s="59" t="str">
        <f>BaseDeCalcul!G29</f>
        <v>NT</v>
      </c>
      <c r="J27" s="59" t="str">
        <f>BaseDeCalcul!H29</f>
        <v>NT</v>
      </c>
      <c r="K27" s="59" t="str">
        <f>BaseDeCalcul!I29</f>
        <v>NT</v>
      </c>
      <c r="L27" s="59" t="str">
        <f>BaseDeCalcul!J29</f>
        <v>NT</v>
      </c>
      <c r="M27" s="59" t="str">
        <f>BaseDeCalcul!K29</f>
        <v>NT</v>
      </c>
      <c r="N27" s="59" t="str">
        <f>BaseDeCalcul!L29</f>
        <v>NT</v>
      </c>
      <c r="O27" s="59" t="str">
        <f>BaseDeCalcul!M29</f>
        <v>NT</v>
      </c>
      <c r="P27" s="59" t="str">
        <f>BaseDeCalcul!N29</f>
        <v>NT</v>
      </c>
      <c r="Q27" s="59" t="str">
        <f>BaseDeCalcul!O29</f>
        <v>NT</v>
      </c>
      <c r="R27" s="59" t="str">
        <f>BaseDeCalcul!P29</f>
        <v>NT</v>
      </c>
      <c r="S27" s="59" t="str">
        <f>BaseDeCalcul!Q29</f>
        <v>NT</v>
      </c>
      <c r="T27" s="59" t="str">
        <f>BaseDeCalcul!R29</f>
        <v>NT</v>
      </c>
      <c r="U27" s="59" t="str">
        <f>BaseDeCalcul!S29</f>
        <v>NT</v>
      </c>
      <c r="V27" s="59" t="str">
        <f>BaseDeCalcul!T29</f>
        <v>NT</v>
      </c>
      <c r="W27" s="59" t="str">
        <f>BaseDeCalcul!U29</f>
        <v>NT</v>
      </c>
      <c r="X27" s="59" t="str">
        <f>BaseDeCalcul!V29</f>
        <v>NT</v>
      </c>
      <c r="Y27" s="59" t="str">
        <f>BaseDeCalcul!W29</f>
        <v>NT</v>
      </c>
      <c r="Z27" s="60" t="str">
        <f>BaseDeCalcul!Y29</f>
        <v>NT</v>
      </c>
    </row>
    <row r="28" spans="1:26" ht="33.75">
      <c r="A28">
        <v>4</v>
      </c>
      <c r="B28" s="58" t="str">
        <f>Critères!A26</f>
        <v>Multimédia</v>
      </c>
      <c r="C28" s="61" t="str">
        <f>Critères!B26</f>
        <v>3.11</v>
      </c>
      <c r="D28" s="61" t="str">
        <f>Critères!C26</f>
        <v>A</v>
      </c>
      <c r="E28" s="63" t="str">
        <f>Critères!D26</f>
        <v>Pour chaque média temporel pré-enregistré, le contenu textuel adjacent permet-il d’identifier clairement le média temporel (hors cas particuliers) ?</v>
      </c>
      <c r="F28" s="59" t="str">
        <f>BaseDeCalcul!D30</f>
        <v>NT</v>
      </c>
      <c r="G28" s="59" t="str">
        <f>BaseDeCalcul!E30</f>
        <v>NT</v>
      </c>
      <c r="H28" s="59" t="str">
        <f>BaseDeCalcul!F30</f>
        <v>NT</v>
      </c>
      <c r="I28" s="59" t="str">
        <f>BaseDeCalcul!G30</f>
        <v>NT</v>
      </c>
      <c r="J28" s="59" t="str">
        <f>BaseDeCalcul!H30</f>
        <v>NT</v>
      </c>
      <c r="K28" s="59" t="str">
        <f>BaseDeCalcul!I30</f>
        <v>NT</v>
      </c>
      <c r="L28" s="59" t="str">
        <f>BaseDeCalcul!J30</f>
        <v>NT</v>
      </c>
      <c r="M28" s="59" t="str">
        <f>BaseDeCalcul!K30</f>
        <v>NT</v>
      </c>
      <c r="N28" s="59" t="str">
        <f>BaseDeCalcul!L30</f>
        <v>NT</v>
      </c>
      <c r="O28" s="59" t="str">
        <f>BaseDeCalcul!M30</f>
        <v>NT</v>
      </c>
      <c r="P28" s="59" t="str">
        <f>BaseDeCalcul!N30</f>
        <v>NT</v>
      </c>
      <c r="Q28" s="59" t="str">
        <f>BaseDeCalcul!O30</f>
        <v>NT</v>
      </c>
      <c r="R28" s="59" t="str">
        <f>BaseDeCalcul!P30</f>
        <v>NT</v>
      </c>
      <c r="S28" s="59" t="str">
        <f>BaseDeCalcul!Q30</f>
        <v>NT</v>
      </c>
      <c r="T28" s="59" t="str">
        <f>BaseDeCalcul!R30</f>
        <v>NT</v>
      </c>
      <c r="U28" s="59" t="str">
        <f>BaseDeCalcul!S30</f>
        <v>NT</v>
      </c>
      <c r="V28" s="59" t="str">
        <f>BaseDeCalcul!T30</f>
        <v>NT</v>
      </c>
      <c r="W28" s="59" t="str">
        <f>BaseDeCalcul!U30</f>
        <v>NT</v>
      </c>
      <c r="X28" s="59" t="str">
        <f>BaseDeCalcul!V30</f>
        <v>NT</v>
      </c>
      <c r="Y28" s="59" t="str">
        <f>BaseDeCalcul!W30</f>
        <v>NT</v>
      </c>
      <c r="Z28" s="60" t="str">
        <f>BaseDeCalcul!Y30</f>
        <v>NT</v>
      </c>
    </row>
    <row r="29" spans="1:26" ht="22.5">
      <c r="A29">
        <v>4</v>
      </c>
      <c r="B29" s="58" t="str">
        <f>Critères!A27</f>
        <v>Multimédia</v>
      </c>
      <c r="C29" s="61" t="str">
        <f>Critères!B27</f>
        <v>3.12</v>
      </c>
      <c r="D29" s="61" t="str">
        <f>Critères!C27</f>
        <v>A</v>
      </c>
      <c r="E29" s="63" t="str">
        <f>Critères!D27</f>
        <v>Chaque séquence sonore déclenchée automatiquement est-elle contrôlable par l’utilisateur ?</v>
      </c>
      <c r="F29" s="59" t="str">
        <f>BaseDeCalcul!D31</f>
        <v>NT</v>
      </c>
      <c r="G29" s="59" t="str">
        <f>BaseDeCalcul!E31</f>
        <v>NT</v>
      </c>
      <c r="H29" s="59" t="str">
        <f>BaseDeCalcul!F31</f>
        <v>NT</v>
      </c>
      <c r="I29" s="59" t="str">
        <f>BaseDeCalcul!G31</f>
        <v>NT</v>
      </c>
      <c r="J29" s="59" t="str">
        <f>BaseDeCalcul!H31</f>
        <v>NT</v>
      </c>
      <c r="K29" s="59" t="str">
        <f>BaseDeCalcul!I31</f>
        <v>NT</v>
      </c>
      <c r="L29" s="59" t="str">
        <f>BaseDeCalcul!J31</f>
        <v>NT</v>
      </c>
      <c r="M29" s="59" t="str">
        <f>BaseDeCalcul!K31</f>
        <v>NT</v>
      </c>
      <c r="N29" s="59" t="str">
        <f>BaseDeCalcul!L31</f>
        <v>NT</v>
      </c>
      <c r="O29" s="59" t="str">
        <f>BaseDeCalcul!M31</f>
        <v>NT</v>
      </c>
      <c r="P29" s="59" t="str">
        <f>BaseDeCalcul!N31</f>
        <v>NT</v>
      </c>
      <c r="Q29" s="59" t="str">
        <f>BaseDeCalcul!O31</f>
        <v>NT</v>
      </c>
      <c r="R29" s="59" t="str">
        <f>BaseDeCalcul!P31</f>
        <v>NT</v>
      </c>
      <c r="S29" s="59" t="str">
        <f>BaseDeCalcul!Q31</f>
        <v>NT</v>
      </c>
      <c r="T29" s="59" t="str">
        <f>BaseDeCalcul!R31</f>
        <v>NT</v>
      </c>
      <c r="U29" s="59" t="str">
        <f>BaseDeCalcul!S31</f>
        <v>NT</v>
      </c>
      <c r="V29" s="59" t="str">
        <f>BaseDeCalcul!T31</f>
        <v>NT</v>
      </c>
      <c r="W29" s="59" t="str">
        <f>BaseDeCalcul!U31</f>
        <v>NT</v>
      </c>
      <c r="X29" s="59" t="str">
        <f>BaseDeCalcul!V31</f>
        <v>NT</v>
      </c>
      <c r="Y29" s="59" t="str">
        <f>BaseDeCalcul!W31</f>
        <v>NT</v>
      </c>
      <c r="Z29" s="60" t="str">
        <f>BaseDeCalcul!Y31</f>
        <v>NT</v>
      </c>
    </row>
    <row r="30" spans="1:26" ht="22.5">
      <c r="A30">
        <v>4</v>
      </c>
      <c r="B30" s="58" t="str">
        <f>Critères!A28</f>
        <v>Multimédia</v>
      </c>
      <c r="C30" s="61" t="str">
        <f>Critères!B28</f>
        <v>3.13</v>
      </c>
      <c r="D30" s="61" t="str">
        <f>Critères!C28</f>
        <v>A</v>
      </c>
      <c r="E30" s="63" t="str">
        <f>Critères!D28</f>
        <v>Chaque média temporel a-t-il, si nécessaire, les fonctionnalités de contrôle de sa consultation ?</v>
      </c>
      <c r="F30" s="59" t="str">
        <f>BaseDeCalcul!D32</f>
        <v>NT</v>
      </c>
      <c r="G30" s="59" t="str">
        <f>BaseDeCalcul!E32</f>
        <v>NT</v>
      </c>
      <c r="H30" s="59" t="str">
        <f>BaseDeCalcul!F32</f>
        <v>NT</v>
      </c>
      <c r="I30" s="59" t="str">
        <f>BaseDeCalcul!G32</f>
        <v>NT</v>
      </c>
      <c r="J30" s="59" t="str">
        <f>BaseDeCalcul!H32</f>
        <v>NT</v>
      </c>
      <c r="K30" s="59" t="str">
        <f>BaseDeCalcul!I32</f>
        <v>NT</v>
      </c>
      <c r="L30" s="59" t="str">
        <f>BaseDeCalcul!J32</f>
        <v>NT</v>
      </c>
      <c r="M30" s="59" t="str">
        <f>BaseDeCalcul!K32</f>
        <v>NT</v>
      </c>
      <c r="N30" s="59" t="str">
        <f>BaseDeCalcul!L32</f>
        <v>NT</v>
      </c>
      <c r="O30" s="59" t="str">
        <f>BaseDeCalcul!M32</f>
        <v>NT</v>
      </c>
      <c r="P30" s="59" t="str">
        <f>BaseDeCalcul!N32</f>
        <v>NT</v>
      </c>
      <c r="Q30" s="59" t="str">
        <f>BaseDeCalcul!O32</f>
        <v>NT</v>
      </c>
      <c r="R30" s="59" t="str">
        <f>BaseDeCalcul!P32</f>
        <v>NT</v>
      </c>
      <c r="S30" s="59" t="str">
        <f>BaseDeCalcul!Q32</f>
        <v>NT</v>
      </c>
      <c r="T30" s="59" t="str">
        <f>BaseDeCalcul!R32</f>
        <v>NT</v>
      </c>
      <c r="U30" s="59" t="str">
        <f>BaseDeCalcul!S32</f>
        <v>NT</v>
      </c>
      <c r="V30" s="59" t="str">
        <f>BaseDeCalcul!T32</f>
        <v>NT</v>
      </c>
      <c r="W30" s="59" t="str">
        <f>BaseDeCalcul!U32</f>
        <v>NT</v>
      </c>
      <c r="X30" s="59" t="str">
        <f>BaseDeCalcul!V32</f>
        <v>NT</v>
      </c>
      <c r="Y30" s="59" t="str">
        <f>BaseDeCalcul!W32</f>
        <v>NT</v>
      </c>
      <c r="Z30" s="60" t="str">
        <f>BaseDeCalcul!Y32</f>
        <v>NT</v>
      </c>
    </row>
    <row r="31" spans="1:26" ht="56.25">
      <c r="A31">
        <v>4</v>
      </c>
      <c r="B31" s="58" t="str">
        <f>Critères!A29</f>
        <v>Multimédia</v>
      </c>
      <c r="C31" s="61" t="str">
        <f>Critères!B29</f>
        <v>3.14</v>
      </c>
      <c r="D31" s="61" t="str">
        <f>Critères!C29</f>
        <v>AA</v>
      </c>
      <c r="E31" s="63"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1" s="59" t="str">
        <f>BaseDeCalcul!D33</f>
        <v>NT</v>
      </c>
      <c r="G31" s="59" t="str">
        <f>BaseDeCalcul!E33</f>
        <v>NT</v>
      </c>
      <c r="H31" s="59" t="str">
        <f>BaseDeCalcul!F33</f>
        <v>NT</v>
      </c>
      <c r="I31" s="59" t="str">
        <f>BaseDeCalcul!G33</f>
        <v>NT</v>
      </c>
      <c r="J31" s="59" t="str">
        <f>BaseDeCalcul!H33</f>
        <v>NT</v>
      </c>
      <c r="K31" s="59" t="str">
        <f>BaseDeCalcul!I33</f>
        <v>NT</v>
      </c>
      <c r="L31" s="59" t="str">
        <f>BaseDeCalcul!J33</f>
        <v>NT</v>
      </c>
      <c r="M31" s="59" t="str">
        <f>BaseDeCalcul!K33</f>
        <v>NT</v>
      </c>
      <c r="N31" s="59" t="str">
        <f>BaseDeCalcul!L33</f>
        <v>NT</v>
      </c>
      <c r="O31" s="59" t="str">
        <f>BaseDeCalcul!M33</f>
        <v>NT</v>
      </c>
      <c r="P31" s="59" t="str">
        <f>BaseDeCalcul!N33</f>
        <v>NT</v>
      </c>
      <c r="Q31" s="59" t="str">
        <f>BaseDeCalcul!O33</f>
        <v>NT</v>
      </c>
      <c r="R31" s="59" t="str">
        <f>BaseDeCalcul!P33</f>
        <v>NT</v>
      </c>
      <c r="S31" s="59" t="str">
        <f>BaseDeCalcul!Q33</f>
        <v>NT</v>
      </c>
      <c r="T31" s="59" t="str">
        <f>BaseDeCalcul!R33</f>
        <v>NT</v>
      </c>
      <c r="U31" s="59" t="str">
        <f>BaseDeCalcul!S33</f>
        <v>NT</v>
      </c>
      <c r="V31" s="59" t="str">
        <f>BaseDeCalcul!T33</f>
        <v>NT</v>
      </c>
      <c r="W31" s="59" t="str">
        <f>BaseDeCalcul!U33</f>
        <v>NT</v>
      </c>
      <c r="X31" s="59" t="str">
        <f>BaseDeCalcul!V33</f>
        <v>NT</v>
      </c>
      <c r="Y31" s="59" t="str">
        <f>BaseDeCalcul!W33</f>
        <v>NT</v>
      </c>
      <c r="Z31" s="60" t="str">
        <f>BaseDeCalcul!Y33</f>
        <v>NT</v>
      </c>
    </row>
    <row r="32" spans="1:26" ht="45">
      <c r="A32">
        <v>4</v>
      </c>
      <c r="B32" s="58" t="str">
        <f>Critères!A30</f>
        <v>Multimédia</v>
      </c>
      <c r="C32" s="61" t="str">
        <f>Critères!B30</f>
        <v>3.15</v>
      </c>
      <c r="D32" s="61" t="str">
        <f>Critères!C30</f>
        <v>AA</v>
      </c>
      <c r="E32" s="63" t="str">
        <f>Critères!D30</f>
        <v>Pour chaque fonctionnalité qui transmet, convertit ou enregistre un média temporel synchronisé pré-enregistré qui possède une piste de sous-titres synchronisés, à l’issue du processus, les sous-titres sont-ils correctement conservés ?</v>
      </c>
      <c r="F32" s="59" t="str">
        <f>BaseDeCalcul!D34</f>
        <v>NT</v>
      </c>
      <c r="G32" s="59" t="str">
        <f>BaseDeCalcul!E34</f>
        <v>NT</v>
      </c>
      <c r="H32" s="59" t="str">
        <f>BaseDeCalcul!F34</f>
        <v>NT</v>
      </c>
      <c r="I32" s="59" t="str">
        <f>BaseDeCalcul!G34</f>
        <v>NT</v>
      </c>
      <c r="J32" s="59" t="str">
        <f>BaseDeCalcul!H34</f>
        <v>NT</v>
      </c>
      <c r="K32" s="59" t="str">
        <f>BaseDeCalcul!I34</f>
        <v>NT</v>
      </c>
      <c r="L32" s="59" t="str">
        <f>BaseDeCalcul!J34</f>
        <v>NT</v>
      </c>
      <c r="M32" s="59" t="str">
        <f>BaseDeCalcul!K34</f>
        <v>NT</v>
      </c>
      <c r="N32" s="59" t="str">
        <f>BaseDeCalcul!L34</f>
        <v>NT</v>
      </c>
      <c r="O32" s="59" t="str">
        <f>BaseDeCalcul!M34</f>
        <v>NT</v>
      </c>
      <c r="P32" s="59" t="str">
        <f>BaseDeCalcul!N34</f>
        <v>NT</v>
      </c>
      <c r="Q32" s="59" t="str">
        <f>BaseDeCalcul!O34</f>
        <v>NT</v>
      </c>
      <c r="R32" s="59" t="str">
        <f>BaseDeCalcul!P34</f>
        <v>NT</v>
      </c>
      <c r="S32" s="59" t="str">
        <f>BaseDeCalcul!Q34</f>
        <v>NT</v>
      </c>
      <c r="T32" s="59" t="str">
        <f>BaseDeCalcul!R34</f>
        <v>NT</v>
      </c>
      <c r="U32" s="59" t="str">
        <f>BaseDeCalcul!S34</f>
        <v>NT</v>
      </c>
      <c r="V32" s="59" t="str">
        <f>BaseDeCalcul!T34</f>
        <v>NT</v>
      </c>
      <c r="W32" s="59" t="str">
        <f>BaseDeCalcul!U34</f>
        <v>NT</v>
      </c>
      <c r="X32" s="59" t="str">
        <f>BaseDeCalcul!V34</f>
        <v>NT</v>
      </c>
      <c r="Y32" s="59" t="str">
        <f>BaseDeCalcul!W34</f>
        <v>NT</v>
      </c>
      <c r="Z32" s="60" t="str">
        <f>BaseDeCalcul!Y34</f>
        <v>NT</v>
      </c>
    </row>
    <row r="33" spans="1:26" ht="45">
      <c r="A33">
        <v>4</v>
      </c>
      <c r="B33" s="58" t="str">
        <f>Critères!A31</f>
        <v>Multimédia</v>
      </c>
      <c r="C33" s="61" t="str">
        <f>Critères!B31</f>
        <v>3.16</v>
      </c>
      <c r="D33" s="61" t="str">
        <f>Critères!C31</f>
        <v>AA</v>
      </c>
      <c r="E33" s="63" t="str">
        <f>Critères!D31</f>
        <v>Pour chaque fonctionnalité qui transmet, convertit ou enregistre un média temporel synchronisé pré-enregistré avec une audiodescription synchronisée, à l’issue du processus, l’audiodescription est-elle correctement conservée ?</v>
      </c>
      <c r="F33" s="59" t="str">
        <f>BaseDeCalcul!D35</f>
        <v>NT</v>
      </c>
      <c r="G33" s="59" t="str">
        <f>BaseDeCalcul!E35</f>
        <v>NT</v>
      </c>
      <c r="H33" s="59" t="str">
        <f>BaseDeCalcul!F35</f>
        <v>NT</v>
      </c>
      <c r="I33" s="59" t="str">
        <f>BaseDeCalcul!G35</f>
        <v>NT</v>
      </c>
      <c r="J33" s="59" t="str">
        <f>BaseDeCalcul!H35</f>
        <v>NT</v>
      </c>
      <c r="K33" s="59" t="str">
        <f>BaseDeCalcul!I35</f>
        <v>NT</v>
      </c>
      <c r="L33" s="59" t="str">
        <f>BaseDeCalcul!J35</f>
        <v>NT</v>
      </c>
      <c r="M33" s="59" t="str">
        <f>BaseDeCalcul!K35</f>
        <v>NT</v>
      </c>
      <c r="N33" s="59" t="str">
        <f>BaseDeCalcul!L35</f>
        <v>NT</v>
      </c>
      <c r="O33" s="59" t="str">
        <f>BaseDeCalcul!M35</f>
        <v>NT</v>
      </c>
      <c r="P33" s="59" t="str">
        <f>BaseDeCalcul!N35</f>
        <v>NT</v>
      </c>
      <c r="Q33" s="59" t="str">
        <f>BaseDeCalcul!O35</f>
        <v>NT</v>
      </c>
      <c r="R33" s="59" t="str">
        <f>BaseDeCalcul!P35</f>
        <v>NT</v>
      </c>
      <c r="S33" s="59" t="str">
        <f>BaseDeCalcul!Q35</f>
        <v>NT</v>
      </c>
      <c r="T33" s="59" t="str">
        <f>BaseDeCalcul!R35</f>
        <v>NT</v>
      </c>
      <c r="U33" s="59" t="str">
        <f>BaseDeCalcul!S35</f>
        <v>NT</v>
      </c>
      <c r="V33" s="59" t="str">
        <f>BaseDeCalcul!T35</f>
        <v>NT</v>
      </c>
      <c r="W33" s="59" t="str">
        <f>BaseDeCalcul!U35</f>
        <v>NT</v>
      </c>
      <c r="X33" s="59" t="str">
        <f>BaseDeCalcul!V35</f>
        <v>NT</v>
      </c>
      <c r="Y33" s="59" t="str">
        <f>BaseDeCalcul!W35</f>
        <v>NT</v>
      </c>
      <c r="Z33" s="60" t="str">
        <f>BaseDeCalcul!Y35</f>
        <v>NT</v>
      </c>
    </row>
    <row r="34" spans="1:26" ht="33.75">
      <c r="A34">
        <v>4</v>
      </c>
      <c r="B34" s="58" t="str">
        <f>Critères!A32</f>
        <v>Multimédia</v>
      </c>
      <c r="C34" s="61" t="str">
        <f>Critères!B32</f>
        <v>3.17</v>
      </c>
      <c r="D34" s="61" t="str">
        <f>Critères!C32</f>
        <v>AA</v>
      </c>
      <c r="E34" s="63" t="str">
        <f>Critères!D32</f>
        <v>Pour chaque média temporel pré-enregistré, la présentation des sous-titres est-elle contrôlable par l’utilisateur (hors cas particuliers) ?</v>
      </c>
      <c r="F34" s="59" t="str">
        <f>BaseDeCalcul!D36</f>
        <v>NT</v>
      </c>
      <c r="G34" s="59" t="str">
        <f>BaseDeCalcul!E36</f>
        <v>NT</v>
      </c>
      <c r="H34" s="59" t="str">
        <f>BaseDeCalcul!F36</f>
        <v>NT</v>
      </c>
      <c r="I34" s="59" t="str">
        <f>BaseDeCalcul!G36</f>
        <v>NT</v>
      </c>
      <c r="J34" s="59" t="str">
        <f>BaseDeCalcul!H36</f>
        <v>NT</v>
      </c>
      <c r="K34" s="59" t="str">
        <f>BaseDeCalcul!I36</f>
        <v>NT</v>
      </c>
      <c r="L34" s="59" t="str">
        <f>BaseDeCalcul!J36</f>
        <v>NT</v>
      </c>
      <c r="M34" s="59" t="str">
        <f>BaseDeCalcul!K36</f>
        <v>NT</v>
      </c>
      <c r="N34" s="59" t="str">
        <f>BaseDeCalcul!L36</f>
        <v>NT</v>
      </c>
      <c r="O34" s="59" t="str">
        <f>BaseDeCalcul!M36</f>
        <v>NT</v>
      </c>
      <c r="P34" s="59" t="str">
        <f>BaseDeCalcul!N36</f>
        <v>NT</v>
      </c>
      <c r="Q34" s="59" t="str">
        <f>BaseDeCalcul!O36</f>
        <v>NT</v>
      </c>
      <c r="R34" s="59" t="str">
        <f>BaseDeCalcul!P36</f>
        <v>NT</v>
      </c>
      <c r="S34" s="59" t="str">
        <f>BaseDeCalcul!Q36</f>
        <v>NT</v>
      </c>
      <c r="T34" s="59" t="str">
        <f>BaseDeCalcul!R36</f>
        <v>NT</v>
      </c>
      <c r="U34" s="59" t="str">
        <f>BaseDeCalcul!S36</f>
        <v>NT</v>
      </c>
      <c r="V34" s="59" t="str">
        <f>BaseDeCalcul!T36</f>
        <v>NT</v>
      </c>
      <c r="W34" s="59" t="str">
        <f>BaseDeCalcul!U36</f>
        <v>NT</v>
      </c>
      <c r="X34" s="59" t="str">
        <f>BaseDeCalcul!V36</f>
        <v>NT</v>
      </c>
      <c r="Y34" s="59" t="str">
        <f>BaseDeCalcul!W36</f>
        <v>NT</v>
      </c>
      <c r="Z34" s="60" t="str">
        <f>BaseDeCalcul!Y36</f>
        <v>NT</v>
      </c>
    </row>
    <row r="35" spans="1:26" ht="33.75">
      <c r="A35">
        <v>4</v>
      </c>
      <c r="B35" s="58" t="str">
        <f>Critères!A33</f>
        <v>Multimédia</v>
      </c>
      <c r="C35" s="61" t="str">
        <f>Critères!B33</f>
        <v>3.18</v>
      </c>
      <c r="D35" s="61" t="str">
        <f>Critères!C33</f>
        <v>AA</v>
      </c>
      <c r="E35" s="63" t="str">
        <f>Critères!D33</f>
        <v>Pour chaque média temporel synchronisé pré-enregistré qui possède des sous-titres de traduction synchronisés, ceux-ci peuvent-ils être vocalisés (hors cas particuliers) ?</v>
      </c>
      <c r="F35" s="59" t="str">
        <f>BaseDeCalcul!D37</f>
        <v>NT</v>
      </c>
      <c r="G35" s="59" t="str">
        <f>BaseDeCalcul!E37</f>
        <v>NT</v>
      </c>
      <c r="H35" s="59" t="str">
        <f>BaseDeCalcul!F37</f>
        <v>NT</v>
      </c>
      <c r="I35" s="59" t="str">
        <f>BaseDeCalcul!G37</f>
        <v>NT</v>
      </c>
      <c r="J35" s="59" t="str">
        <f>BaseDeCalcul!H37</f>
        <v>NT</v>
      </c>
      <c r="K35" s="59" t="str">
        <f>BaseDeCalcul!I37</f>
        <v>NT</v>
      </c>
      <c r="L35" s="59" t="str">
        <f>BaseDeCalcul!J37</f>
        <v>NT</v>
      </c>
      <c r="M35" s="59" t="str">
        <f>BaseDeCalcul!K37</f>
        <v>NT</v>
      </c>
      <c r="N35" s="59" t="str">
        <f>BaseDeCalcul!L37</f>
        <v>NT</v>
      </c>
      <c r="O35" s="59" t="str">
        <f>BaseDeCalcul!M37</f>
        <v>NT</v>
      </c>
      <c r="P35" s="59" t="str">
        <f>BaseDeCalcul!N37</f>
        <v>NT</v>
      </c>
      <c r="Q35" s="59" t="str">
        <f>BaseDeCalcul!O37</f>
        <v>NT</v>
      </c>
      <c r="R35" s="59" t="str">
        <f>BaseDeCalcul!P37</f>
        <v>NT</v>
      </c>
      <c r="S35" s="59" t="str">
        <f>BaseDeCalcul!Q37</f>
        <v>NT</v>
      </c>
      <c r="T35" s="59" t="str">
        <f>BaseDeCalcul!R37</f>
        <v>NT</v>
      </c>
      <c r="U35" s="59" t="str">
        <f>BaseDeCalcul!S37</f>
        <v>NT</v>
      </c>
      <c r="V35" s="59" t="str">
        <f>BaseDeCalcul!T37</f>
        <v>NT</v>
      </c>
      <c r="W35" s="59" t="str">
        <f>BaseDeCalcul!U37</f>
        <v>NT</v>
      </c>
      <c r="X35" s="59" t="str">
        <f>BaseDeCalcul!V37</f>
        <v>NT</v>
      </c>
      <c r="Y35" s="59" t="str">
        <f>BaseDeCalcul!W37</f>
        <v>NT</v>
      </c>
      <c r="Z35" s="60" t="str">
        <f>BaseDeCalcul!Y37</f>
        <v>NT</v>
      </c>
    </row>
    <row r="36" spans="1:26">
      <c r="A36">
        <v>4</v>
      </c>
      <c r="B36" s="58" t="str">
        <f>Critères!A34</f>
        <v>Tableau</v>
      </c>
      <c r="C36" s="61" t="str">
        <f>Critères!B34</f>
        <v>4.1</v>
      </c>
      <c r="D36" s="61" t="str">
        <f>Critères!C34</f>
        <v>A</v>
      </c>
      <c r="E36" s="63" t="str">
        <f>Critères!D34</f>
        <v>Chaque tableau de données complexe a-t-il un résumé ?</v>
      </c>
      <c r="F36" s="59" t="str">
        <f>BaseDeCalcul!D38</f>
        <v>NT</v>
      </c>
      <c r="G36" s="59" t="str">
        <f>BaseDeCalcul!E38</f>
        <v>NT</v>
      </c>
      <c r="H36" s="59" t="str">
        <f>BaseDeCalcul!F38</f>
        <v>NT</v>
      </c>
      <c r="I36" s="59" t="str">
        <f>BaseDeCalcul!G38</f>
        <v>NT</v>
      </c>
      <c r="J36" s="59" t="str">
        <f>BaseDeCalcul!H38</f>
        <v>NT</v>
      </c>
      <c r="K36" s="59" t="str">
        <f>BaseDeCalcul!I38</f>
        <v>NT</v>
      </c>
      <c r="L36" s="59" t="str">
        <f>BaseDeCalcul!J38</f>
        <v>NT</v>
      </c>
      <c r="M36" s="59" t="str">
        <f>BaseDeCalcul!K38</f>
        <v>NT</v>
      </c>
      <c r="N36" s="59" t="str">
        <f>BaseDeCalcul!L38</f>
        <v>NT</v>
      </c>
      <c r="O36" s="59" t="str">
        <f>BaseDeCalcul!M38</f>
        <v>NT</v>
      </c>
      <c r="P36" s="59" t="str">
        <f>BaseDeCalcul!N38</f>
        <v>NT</v>
      </c>
      <c r="Q36" s="59" t="str">
        <f>BaseDeCalcul!O38</f>
        <v>NT</v>
      </c>
      <c r="R36" s="59" t="str">
        <f>BaseDeCalcul!P38</f>
        <v>NT</v>
      </c>
      <c r="S36" s="59" t="str">
        <f>BaseDeCalcul!Q38</f>
        <v>NT</v>
      </c>
      <c r="T36" s="59" t="str">
        <f>BaseDeCalcul!R38</f>
        <v>NT</v>
      </c>
      <c r="U36" s="59" t="str">
        <f>BaseDeCalcul!S38</f>
        <v>NT</v>
      </c>
      <c r="V36" s="59" t="str">
        <f>BaseDeCalcul!T38</f>
        <v>NT</v>
      </c>
      <c r="W36" s="59" t="str">
        <f>BaseDeCalcul!U38</f>
        <v>NT</v>
      </c>
      <c r="X36" s="59" t="str">
        <f>BaseDeCalcul!V38</f>
        <v>NT</v>
      </c>
      <c r="Y36" s="59" t="str">
        <f>BaseDeCalcul!W38</f>
        <v>NT</v>
      </c>
      <c r="Z36" s="60" t="str">
        <f>BaseDeCalcul!Y38</f>
        <v>NT</v>
      </c>
    </row>
    <row r="37" spans="1:26" ht="22.5">
      <c r="A37">
        <v>4</v>
      </c>
      <c r="B37" s="58" t="str">
        <f>Critères!A35</f>
        <v>Tableau</v>
      </c>
      <c r="C37" s="61" t="str">
        <f>Critères!B35</f>
        <v>4.2</v>
      </c>
      <c r="D37" s="61" t="str">
        <f>Critères!C35</f>
        <v>A</v>
      </c>
      <c r="E37" s="63" t="str">
        <f>Critères!D35</f>
        <v>Pour chaque tableau de données complexe ayant un résumé, celui-ci est-il pertinent ?</v>
      </c>
      <c r="F37" s="59" t="str">
        <f>BaseDeCalcul!D39</f>
        <v>NT</v>
      </c>
      <c r="G37" s="59" t="str">
        <f>BaseDeCalcul!E39</f>
        <v>NT</v>
      </c>
      <c r="H37" s="59" t="str">
        <f>BaseDeCalcul!F39</f>
        <v>NT</v>
      </c>
      <c r="I37" s="59" t="str">
        <f>BaseDeCalcul!G39</f>
        <v>NT</v>
      </c>
      <c r="J37" s="59" t="str">
        <f>BaseDeCalcul!H39</f>
        <v>NT</v>
      </c>
      <c r="K37" s="59" t="str">
        <f>BaseDeCalcul!I39</f>
        <v>NT</v>
      </c>
      <c r="L37" s="59" t="str">
        <f>BaseDeCalcul!J39</f>
        <v>NT</v>
      </c>
      <c r="M37" s="59" t="str">
        <f>BaseDeCalcul!K39</f>
        <v>NT</v>
      </c>
      <c r="N37" s="59" t="str">
        <f>BaseDeCalcul!L39</f>
        <v>NT</v>
      </c>
      <c r="O37" s="59" t="str">
        <f>BaseDeCalcul!M39</f>
        <v>NT</v>
      </c>
      <c r="P37" s="59" t="str">
        <f>BaseDeCalcul!N39</f>
        <v>NT</v>
      </c>
      <c r="Q37" s="59" t="str">
        <f>BaseDeCalcul!O39</f>
        <v>NT</v>
      </c>
      <c r="R37" s="59" t="str">
        <f>BaseDeCalcul!P39</f>
        <v>NT</v>
      </c>
      <c r="S37" s="59" t="str">
        <f>BaseDeCalcul!Q39</f>
        <v>NT</v>
      </c>
      <c r="T37" s="59" t="str">
        <f>BaseDeCalcul!R39</f>
        <v>NT</v>
      </c>
      <c r="U37" s="59" t="str">
        <f>BaseDeCalcul!S39</f>
        <v>NT</v>
      </c>
      <c r="V37" s="59" t="str">
        <f>BaseDeCalcul!T39</f>
        <v>NT</v>
      </c>
      <c r="W37" s="59" t="str">
        <f>BaseDeCalcul!U39</f>
        <v>NT</v>
      </c>
      <c r="X37" s="59" t="str">
        <f>BaseDeCalcul!V39</f>
        <v>NT</v>
      </c>
      <c r="Y37" s="59" t="str">
        <f>BaseDeCalcul!W39</f>
        <v>NT</v>
      </c>
      <c r="Z37" s="60" t="str">
        <f>BaseDeCalcul!Y39</f>
        <v>NT</v>
      </c>
    </row>
    <row r="38" spans="1:26">
      <c r="A38">
        <v>4</v>
      </c>
      <c r="B38" s="58" t="str">
        <f>Critères!A36</f>
        <v>Tableau</v>
      </c>
      <c r="C38" s="61" t="str">
        <f>Critères!B36</f>
        <v>4.3</v>
      </c>
      <c r="D38" s="61" t="str">
        <f>Critères!C36</f>
        <v>A</v>
      </c>
      <c r="E38" s="63" t="str">
        <f>Critères!D36</f>
        <v>Chaque tableau de données a-t-il un titre ?</v>
      </c>
      <c r="F38" s="59" t="str">
        <f>BaseDeCalcul!D40</f>
        <v>NT</v>
      </c>
      <c r="G38" s="59" t="str">
        <f>BaseDeCalcul!E40</f>
        <v>NT</v>
      </c>
      <c r="H38" s="59" t="str">
        <f>BaseDeCalcul!F40</f>
        <v>NT</v>
      </c>
      <c r="I38" s="59" t="str">
        <f>BaseDeCalcul!G40</f>
        <v>NT</v>
      </c>
      <c r="J38" s="59" t="str">
        <f>BaseDeCalcul!H40</f>
        <v>NT</v>
      </c>
      <c r="K38" s="59" t="str">
        <f>BaseDeCalcul!I40</f>
        <v>NT</v>
      </c>
      <c r="L38" s="59" t="str">
        <f>BaseDeCalcul!J40</f>
        <v>NT</v>
      </c>
      <c r="M38" s="59" t="str">
        <f>BaseDeCalcul!K40</f>
        <v>NT</v>
      </c>
      <c r="N38" s="59" t="str">
        <f>BaseDeCalcul!L40</f>
        <v>NT</v>
      </c>
      <c r="O38" s="59" t="str">
        <f>BaseDeCalcul!M40</f>
        <v>NT</v>
      </c>
      <c r="P38" s="59" t="str">
        <f>BaseDeCalcul!N40</f>
        <v>NT</v>
      </c>
      <c r="Q38" s="59" t="str">
        <f>BaseDeCalcul!O40</f>
        <v>NT</v>
      </c>
      <c r="R38" s="59" t="str">
        <f>BaseDeCalcul!P40</f>
        <v>NT</v>
      </c>
      <c r="S38" s="59" t="str">
        <f>BaseDeCalcul!Q40</f>
        <v>NT</v>
      </c>
      <c r="T38" s="59" t="str">
        <f>BaseDeCalcul!R40</f>
        <v>NT</v>
      </c>
      <c r="U38" s="59" t="str">
        <f>BaseDeCalcul!S40</f>
        <v>NT</v>
      </c>
      <c r="V38" s="59" t="str">
        <f>BaseDeCalcul!T40</f>
        <v>NT</v>
      </c>
      <c r="W38" s="59" t="str">
        <f>BaseDeCalcul!U40</f>
        <v>NT</v>
      </c>
      <c r="X38" s="59" t="str">
        <f>BaseDeCalcul!V40</f>
        <v>NT</v>
      </c>
      <c r="Y38" s="59" t="str">
        <f>BaseDeCalcul!W40</f>
        <v>NT</v>
      </c>
      <c r="Z38" s="60" t="str">
        <f>BaseDeCalcul!Y40</f>
        <v>NT</v>
      </c>
    </row>
    <row r="39" spans="1:26" ht="22.5">
      <c r="A39">
        <v>4</v>
      </c>
      <c r="B39" s="58" t="str">
        <f>Critères!A37</f>
        <v>Tableau</v>
      </c>
      <c r="C39" s="61" t="str">
        <f>Critères!B37</f>
        <v>4.4</v>
      </c>
      <c r="D39" s="61" t="str">
        <f>Critères!C37</f>
        <v>A</v>
      </c>
      <c r="E39" s="63" t="str">
        <f>Critères!D37</f>
        <v>Pour chaque tableau de données ayant un titre, celui-ci est-il pertinent ?</v>
      </c>
      <c r="F39" s="59" t="str">
        <f>BaseDeCalcul!D41</f>
        <v>NT</v>
      </c>
      <c r="G39" s="59" t="str">
        <f>BaseDeCalcul!E41</f>
        <v>NT</v>
      </c>
      <c r="H39" s="59" t="str">
        <f>BaseDeCalcul!F41</f>
        <v>NT</v>
      </c>
      <c r="I39" s="59" t="str">
        <f>BaseDeCalcul!G41</f>
        <v>NT</v>
      </c>
      <c r="J39" s="59" t="str">
        <f>BaseDeCalcul!H41</f>
        <v>NT</v>
      </c>
      <c r="K39" s="59" t="str">
        <f>BaseDeCalcul!I41</f>
        <v>NT</v>
      </c>
      <c r="L39" s="59" t="str">
        <f>BaseDeCalcul!J41</f>
        <v>NT</v>
      </c>
      <c r="M39" s="59" t="str">
        <f>BaseDeCalcul!K41</f>
        <v>NT</v>
      </c>
      <c r="N39" s="59" t="str">
        <f>BaseDeCalcul!L41</f>
        <v>NT</v>
      </c>
      <c r="O39" s="59" t="str">
        <f>BaseDeCalcul!M41</f>
        <v>NT</v>
      </c>
      <c r="P39" s="59" t="str">
        <f>BaseDeCalcul!N41</f>
        <v>NT</v>
      </c>
      <c r="Q39" s="59" t="str">
        <f>BaseDeCalcul!O41</f>
        <v>NT</v>
      </c>
      <c r="R39" s="59" t="str">
        <f>BaseDeCalcul!P41</f>
        <v>NT</v>
      </c>
      <c r="S39" s="59" t="str">
        <f>BaseDeCalcul!Q41</f>
        <v>NT</v>
      </c>
      <c r="T39" s="59" t="str">
        <f>BaseDeCalcul!R41</f>
        <v>NT</v>
      </c>
      <c r="U39" s="59" t="str">
        <f>BaseDeCalcul!S41</f>
        <v>NT</v>
      </c>
      <c r="V39" s="59" t="str">
        <f>BaseDeCalcul!T41</f>
        <v>NT</v>
      </c>
      <c r="W39" s="59" t="str">
        <f>BaseDeCalcul!U41</f>
        <v>NT</v>
      </c>
      <c r="X39" s="59" t="str">
        <f>BaseDeCalcul!V41</f>
        <v>NT</v>
      </c>
      <c r="Y39" s="59" t="str">
        <f>BaseDeCalcul!W41</f>
        <v>NT</v>
      </c>
      <c r="Z39" s="60" t="str">
        <f>BaseDeCalcul!Y41</f>
        <v>NT</v>
      </c>
    </row>
    <row r="40" spans="1:26" ht="22.5">
      <c r="A40">
        <v>4</v>
      </c>
      <c r="B40" s="58" t="str">
        <f>Critères!A38</f>
        <v>Tableau</v>
      </c>
      <c r="C40" s="61" t="str">
        <f>Critères!B38</f>
        <v>4.5</v>
      </c>
      <c r="D40" s="61" t="str">
        <f>Critères!C38</f>
        <v>A</v>
      </c>
      <c r="E40" s="63" t="str">
        <f>Critères!D38</f>
        <v>Pour chaque tableau de données, les entêtes de lignes et de colonnes sont-ils correctement reliés aux cellules de données ?</v>
      </c>
      <c r="F40" s="59" t="str">
        <f>BaseDeCalcul!D42</f>
        <v>NT</v>
      </c>
      <c r="G40" s="59" t="str">
        <f>BaseDeCalcul!E42</f>
        <v>NT</v>
      </c>
      <c r="H40" s="59" t="str">
        <f>BaseDeCalcul!F42</f>
        <v>NT</v>
      </c>
      <c r="I40" s="59" t="str">
        <f>BaseDeCalcul!G42</f>
        <v>NT</v>
      </c>
      <c r="J40" s="59" t="str">
        <f>BaseDeCalcul!H42</f>
        <v>NT</v>
      </c>
      <c r="K40" s="59" t="str">
        <f>BaseDeCalcul!I42</f>
        <v>NT</v>
      </c>
      <c r="L40" s="59" t="str">
        <f>BaseDeCalcul!J42</f>
        <v>NT</v>
      </c>
      <c r="M40" s="59" t="str">
        <f>BaseDeCalcul!K42</f>
        <v>NT</v>
      </c>
      <c r="N40" s="59" t="str">
        <f>BaseDeCalcul!L42</f>
        <v>NT</v>
      </c>
      <c r="O40" s="59" t="str">
        <f>BaseDeCalcul!M42</f>
        <v>NT</v>
      </c>
      <c r="P40" s="59" t="str">
        <f>BaseDeCalcul!N42</f>
        <v>NT</v>
      </c>
      <c r="Q40" s="59" t="str">
        <f>BaseDeCalcul!O42</f>
        <v>NT</v>
      </c>
      <c r="R40" s="59" t="str">
        <f>BaseDeCalcul!P42</f>
        <v>NT</v>
      </c>
      <c r="S40" s="59" t="str">
        <f>BaseDeCalcul!Q42</f>
        <v>NT</v>
      </c>
      <c r="T40" s="59" t="str">
        <f>BaseDeCalcul!R42</f>
        <v>NT</v>
      </c>
      <c r="U40" s="59" t="str">
        <f>BaseDeCalcul!S42</f>
        <v>NT</v>
      </c>
      <c r="V40" s="59" t="str">
        <f>BaseDeCalcul!T42</f>
        <v>NT</v>
      </c>
      <c r="W40" s="59" t="str">
        <f>BaseDeCalcul!U42</f>
        <v>NT</v>
      </c>
      <c r="X40" s="59" t="str">
        <f>BaseDeCalcul!V42</f>
        <v>NT</v>
      </c>
      <c r="Y40" s="59" t="str">
        <f>BaseDeCalcul!W42</f>
        <v>NT</v>
      </c>
      <c r="Z40" s="60" t="str">
        <f>BaseDeCalcul!Y42</f>
        <v>NT</v>
      </c>
    </row>
    <row r="41" spans="1:26" ht="22.5">
      <c r="A41">
        <v>4</v>
      </c>
      <c r="B41" s="58" t="str">
        <f>Critères!A39</f>
        <v>Composants intéractifs</v>
      </c>
      <c r="C41" s="61" t="str">
        <f>Critères!B39</f>
        <v>5.1</v>
      </c>
      <c r="D41" s="61" t="str">
        <f>Critères!C39</f>
        <v>A</v>
      </c>
      <c r="E41" s="63" t="str">
        <f>Critères!D39</f>
        <v>Chaque composant d’interface est-il, si nécessaire, compatible avec les technologies d’assistance (hors cas particuliers) ?</v>
      </c>
      <c r="F41" s="59" t="str">
        <f>BaseDeCalcul!D43</f>
        <v>NT</v>
      </c>
      <c r="G41" s="59" t="str">
        <f>BaseDeCalcul!E43</f>
        <v>NT</v>
      </c>
      <c r="H41" s="59" t="str">
        <f>BaseDeCalcul!F43</f>
        <v>NT</v>
      </c>
      <c r="I41" s="59" t="str">
        <f>BaseDeCalcul!G43</f>
        <v>NT</v>
      </c>
      <c r="J41" s="59" t="str">
        <f>BaseDeCalcul!H43</f>
        <v>NT</v>
      </c>
      <c r="K41" s="59" t="str">
        <f>BaseDeCalcul!I43</f>
        <v>NT</v>
      </c>
      <c r="L41" s="59" t="str">
        <f>BaseDeCalcul!J43</f>
        <v>NT</v>
      </c>
      <c r="M41" s="59" t="str">
        <f>BaseDeCalcul!K43</f>
        <v>NT</v>
      </c>
      <c r="N41" s="59" t="str">
        <f>BaseDeCalcul!L43</f>
        <v>NT</v>
      </c>
      <c r="O41" s="59" t="str">
        <f>BaseDeCalcul!M43</f>
        <v>NT</v>
      </c>
      <c r="P41" s="59" t="str">
        <f>BaseDeCalcul!N43</f>
        <v>NT</v>
      </c>
      <c r="Q41" s="59" t="str">
        <f>BaseDeCalcul!O43</f>
        <v>NT</v>
      </c>
      <c r="R41" s="59" t="str">
        <f>BaseDeCalcul!P43</f>
        <v>NT</v>
      </c>
      <c r="S41" s="59" t="str">
        <f>BaseDeCalcul!Q43</f>
        <v>NT</v>
      </c>
      <c r="T41" s="59" t="str">
        <f>BaseDeCalcul!R43</f>
        <v>NT</v>
      </c>
      <c r="U41" s="59" t="str">
        <f>BaseDeCalcul!S43</f>
        <v>NT</v>
      </c>
      <c r="V41" s="59" t="str">
        <f>BaseDeCalcul!T43</f>
        <v>NT</v>
      </c>
      <c r="W41" s="59" t="str">
        <f>BaseDeCalcul!U43</f>
        <v>NT</v>
      </c>
      <c r="X41" s="59" t="str">
        <f>BaseDeCalcul!V43</f>
        <v>NT</v>
      </c>
      <c r="Y41" s="59" t="str">
        <f>BaseDeCalcul!W43</f>
        <v>NT</v>
      </c>
      <c r="Z41" s="60" t="str">
        <f>BaseDeCalcul!Y43</f>
        <v>NT</v>
      </c>
    </row>
    <row r="42" spans="1:26" ht="22.5">
      <c r="A42">
        <v>4</v>
      </c>
      <c r="B42" s="58" t="str">
        <f>Critères!A40</f>
        <v>Composants intéractifs</v>
      </c>
      <c r="C42" s="61" t="str">
        <f>Critères!B40</f>
        <v>5.2</v>
      </c>
      <c r="D42" s="61" t="str">
        <f>Critères!C40</f>
        <v>A</v>
      </c>
      <c r="E42" s="63" t="str">
        <f>Critères!D40</f>
        <v>Chaque composant d’interface est-il contrôlable par le clavier et tout dispositif de pointage (hors cas particuliers) ?</v>
      </c>
      <c r="F42" s="59" t="str">
        <f>BaseDeCalcul!D44</f>
        <v>NT</v>
      </c>
      <c r="G42" s="59" t="str">
        <f>BaseDeCalcul!E44</f>
        <v>NT</v>
      </c>
      <c r="H42" s="59" t="str">
        <f>BaseDeCalcul!F44</f>
        <v>NT</v>
      </c>
      <c r="I42" s="59" t="str">
        <f>BaseDeCalcul!G44</f>
        <v>NT</v>
      </c>
      <c r="J42" s="59" t="str">
        <f>BaseDeCalcul!H44</f>
        <v>NT</v>
      </c>
      <c r="K42" s="59" t="str">
        <f>BaseDeCalcul!I44</f>
        <v>NT</v>
      </c>
      <c r="L42" s="59" t="str">
        <f>BaseDeCalcul!J44</f>
        <v>NT</v>
      </c>
      <c r="M42" s="59" t="str">
        <f>BaseDeCalcul!K44</f>
        <v>NT</v>
      </c>
      <c r="N42" s="59" t="str">
        <f>BaseDeCalcul!L44</f>
        <v>NT</v>
      </c>
      <c r="O42" s="59" t="str">
        <f>BaseDeCalcul!M44</f>
        <v>NT</v>
      </c>
      <c r="P42" s="59" t="str">
        <f>BaseDeCalcul!N44</f>
        <v>NT</v>
      </c>
      <c r="Q42" s="59" t="str">
        <f>BaseDeCalcul!O44</f>
        <v>NT</v>
      </c>
      <c r="R42" s="59" t="str">
        <f>BaseDeCalcul!P44</f>
        <v>NT</v>
      </c>
      <c r="S42" s="59" t="str">
        <f>BaseDeCalcul!Q44</f>
        <v>NT</v>
      </c>
      <c r="T42" s="59" t="str">
        <f>BaseDeCalcul!R44</f>
        <v>NT</v>
      </c>
      <c r="U42" s="59" t="str">
        <f>BaseDeCalcul!S44</f>
        <v>NT</v>
      </c>
      <c r="V42" s="59" t="str">
        <f>BaseDeCalcul!T44</f>
        <v>NT</v>
      </c>
      <c r="W42" s="59" t="str">
        <f>BaseDeCalcul!U44</f>
        <v>NT</v>
      </c>
      <c r="X42" s="59" t="str">
        <f>BaseDeCalcul!V44</f>
        <v>NT</v>
      </c>
      <c r="Y42" s="59" t="str">
        <f>BaseDeCalcul!W44</f>
        <v>NT</v>
      </c>
      <c r="Z42" s="60" t="str">
        <f>BaseDeCalcul!Y44</f>
        <v>NT</v>
      </c>
    </row>
    <row r="43" spans="1:26" ht="22.5">
      <c r="A43">
        <v>4</v>
      </c>
      <c r="B43" s="58" t="str">
        <f>Critères!A41</f>
        <v>Composants intéractifs</v>
      </c>
      <c r="C43" s="61" t="str">
        <f>Critères!B41</f>
        <v>5.3</v>
      </c>
      <c r="D43" s="61" t="str">
        <f>Critères!C41</f>
        <v>A</v>
      </c>
      <c r="E43" s="63" t="str">
        <f>Critères!D41</f>
        <v>Chaque changement de contexte respecte-t-il une de ces conditions ?</v>
      </c>
      <c r="F43" s="59" t="str">
        <f>BaseDeCalcul!D45</f>
        <v>NT</v>
      </c>
      <c r="G43" s="59" t="str">
        <f>BaseDeCalcul!E45</f>
        <v>NT</v>
      </c>
      <c r="H43" s="59" t="str">
        <f>BaseDeCalcul!F45</f>
        <v>NT</v>
      </c>
      <c r="I43" s="59" t="str">
        <f>BaseDeCalcul!G45</f>
        <v>NT</v>
      </c>
      <c r="J43" s="59" t="str">
        <f>BaseDeCalcul!H45</f>
        <v>NT</v>
      </c>
      <c r="K43" s="59" t="str">
        <f>BaseDeCalcul!I45</f>
        <v>NT</v>
      </c>
      <c r="L43" s="59" t="str">
        <f>BaseDeCalcul!J45</f>
        <v>NT</v>
      </c>
      <c r="M43" s="59" t="str">
        <f>BaseDeCalcul!K45</f>
        <v>NT</v>
      </c>
      <c r="N43" s="59" t="str">
        <f>BaseDeCalcul!L45</f>
        <v>NT</v>
      </c>
      <c r="O43" s="59" t="str">
        <f>BaseDeCalcul!M45</f>
        <v>NT</v>
      </c>
      <c r="P43" s="59" t="str">
        <f>BaseDeCalcul!N45</f>
        <v>NT</v>
      </c>
      <c r="Q43" s="59" t="str">
        <f>BaseDeCalcul!O45</f>
        <v>NT</v>
      </c>
      <c r="R43" s="59" t="str">
        <f>BaseDeCalcul!P45</f>
        <v>NT</v>
      </c>
      <c r="S43" s="59" t="str">
        <f>BaseDeCalcul!Q45</f>
        <v>NT</v>
      </c>
      <c r="T43" s="59" t="str">
        <f>BaseDeCalcul!R45</f>
        <v>NT</v>
      </c>
      <c r="U43" s="59" t="str">
        <f>BaseDeCalcul!S45</f>
        <v>NT</v>
      </c>
      <c r="V43" s="59" t="str">
        <f>BaseDeCalcul!T45</f>
        <v>NT</v>
      </c>
      <c r="W43" s="59" t="str">
        <f>BaseDeCalcul!U45</f>
        <v>NT</v>
      </c>
      <c r="X43" s="59" t="str">
        <f>BaseDeCalcul!V45</f>
        <v>NT</v>
      </c>
      <c r="Y43" s="59" t="str">
        <f>BaseDeCalcul!W45</f>
        <v>NT</v>
      </c>
      <c r="Z43" s="60" t="str">
        <f>BaseDeCalcul!Y45</f>
        <v>NT</v>
      </c>
    </row>
    <row r="44" spans="1:26" ht="22.5">
      <c r="A44">
        <v>5</v>
      </c>
      <c r="B44" s="58" t="str">
        <f>Critères!A42</f>
        <v>Composants intéractifs</v>
      </c>
      <c r="C44" s="61" t="str">
        <f>Critères!B42</f>
        <v>5.4</v>
      </c>
      <c r="D44" s="61" t="str">
        <f>Critères!C42</f>
        <v>AA</v>
      </c>
      <c r="E44" s="63" t="str">
        <f>Critères!D42</f>
        <v>Dans chaque écran, les messages de statut sont-ils correctement restitués par les technologies d’assistance ?</v>
      </c>
      <c r="F44" s="59" t="str">
        <f>BaseDeCalcul!D46</f>
        <v>NT</v>
      </c>
      <c r="G44" s="59" t="str">
        <f>BaseDeCalcul!E46</f>
        <v>NT</v>
      </c>
      <c r="H44" s="59" t="str">
        <f>BaseDeCalcul!F46</f>
        <v>NT</v>
      </c>
      <c r="I44" s="59" t="str">
        <f>BaseDeCalcul!G46</f>
        <v>NT</v>
      </c>
      <c r="J44" s="59" t="str">
        <f>BaseDeCalcul!H46</f>
        <v>NT</v>
      </c>
      <c r="K44" s="59" t="str">
        <f>BaseDeCalcul!I46</f>
        <v>NT</v>
      </c>
      <c r="L44" s="59" t="str">
        <f>BaseDeCalcul!J46</f>
        <v>NT</v>
      </c>
      <c r="M44" s="59" t="str">
        <f>BaseDeCalcul!K46</f>
        <v>NT</v>
      </c>
      <c r="N44" s="59" t="str">
        <f>BaseDeCalcul!L46</f>
        <v>NT</v>
      </c>
      <c r="O44" s="59" t="str">
        <f>BaseDeCalcul!M46</f>
        <v>NT</v>
      </c>
      <c r="P44" s="59" t="str">
        <f>BaseDeCalcul!N46</f>
        <v>NT</v>
      </c>
      <c r="Q44" s="59" t="str">
        <f>BaseDeCalcul!O46</f>
        <v>NT</v>
      </c>
      <c r="R44" s="59" t="str">
        <f>BaseDeCalcul!P46</f>
        <v>NT</v>
      </c>
      <c r="S44" s="59" t="str">
        <f>BaseDeCalcul!Q46</f>
        <v>NT</v>
      </c>
      <c r="T44" s="59" t="str">
        <f>BaseDeCalcul!R46</f>
        <v>NT</v>
      </c>
      <c r="U44" s="59" t="str">
        <f>BaseDeCalcul!S46</f>
        <v>NT</v>
      </c>
      <c r="V44" s="59" t="str">
        <f>BaseDeCalcul!T46</f>
        <v>NT</v>
      </c>
      <c r="W44" s="59" t="str">
        <f>BaseDeCalcul!U46</f>
        <v>NT</v>
      </c>
      <c r="X44" s="59" t="str">
        <f>BaseDeCalcul!V46</f>
        <v>NT</v>
      </c>
      <c r="Y44" s="59" t="str">
        <f>BaseDeCalcul!W46</f>
        <v>NT</v>
      </c>
      <c r="Z44" s="60" t="str">
        <f>BaseDeCalcul!Y46</f>
        <v>NT</v>
      </c>
    </row>
    <row r="45" spans="1:26" ht="22.5">
      <c r="A45">
        <v>5</v>
      </c>
      <c r="B45" s="58" t="str">
        <f>Critères!A43</f>
        <v>Composants intéractifs</v>
      </c>
      <c r="C45" s="61" t="str">
        <f>Critères!B43</f>
        <v>5.5</v>
      </c>
      <c r="D45" s="61" t="str">
        <f>Critères!C43</f>
        <v>A</v>
      </c>
      <c r="E45" s="63" t="str">
        <f>Critères!D43</f>
        <v>Chaque état d’un contrôle à bascule présenté à l’utilisateur est-il perceptible ?</v>
      </c>
      <c r="F45" s="59" t="str">
        <f>BaseDeCalcul!D47</f>
        <v>NT</v>
      </c>
      <c r="G45" s="59" t="str">
        <f>BaseDeCalcul!E47</f>
        <v>NT</v>
      </c>
      <c r="H45" s="59" t="str">
        <f>BaseDeCalcul!F47</f>
        <v>NT</v>
      </c>
      <c r="I45" s="59" t="str">
        <f>BaseDeCalcul!G47</f>
        <v>NT</v>
      </c>
      <c r="J45" s="59" t="str">
        <f>BaseDeCalcul!H47</f>
        <v>NT</v>
      </c>
      <c r="K45" s="59" t="str">
        <f>BaseDeCalcul!I47</f>
        <v>NT</v>
      </c>
      <c r="L45" s="59" t="str">
        <f>BaseDeCalcul!J47</f>
        <v>NT</v>
      </c>
      <c r="M45" s="59" t="str">
        <f>BaseDeCalcul!K47</f>
        <v>NT</v>
      </c>
      <c r="N45" s="59" t="str">
        <f>BaseDeCalcul!L47</f>
        <v>NT</v>
      </c>
      <c r="O45" s="59" t="str">
        <f>BaseDeCalcul!M47</f>
        <v>NT</v>
      </c>
      <c r="P45" s="59" t="str">
        <f>BaseDeCalcul!N47</f>
        <v>NT</v>
      </c>
      <c r="Q45" s="59" t="str">
        <f>BaseDeCalcul!O47</f>
        <v>NT</v>
      </c>
      <c r="R45" s="59" t="str">
        <f>BaseDeCalcul!P47</f>
        <v>NT</v>
      </c>
      <c r="S45" s="59" t="str">
        <f>BaseDeCalcul!Q47</f>
        <v>NT</v>
      </c>
      <c r="T45" s="59" t="str">
        <f>BaseDeCalcul!R47</f>
        <v>NT</v>
      </c>
      <c r="U45" s="59" t="str">
        <f>BaseDeCalcul!S47</f>
        <v>NT</v>
      </c>
      <c r="V45" s="59" t="str">
        <f>BaseDeCalcul!T47</f>
        <v>NT</v>
      </c>
      <c r="W45" s="59" t="str">
        <f>BaseDeCalcul!U47</f>
        <v>NT</v>
      </c>
      <c r="X45" s="59" t="str">
        <f>BaseDeCalcul!V47</f>
        <v>NT</v>
      </c>
      <c r="Y45" s="59" t="str">
        <f>BaseDeCalcul!W47</f>
        <v>NT</v>
      </c>
      <c r="Z45" s="60" t="str">
        <f>BaseDeCalcul!Y47</f>
        <v>NT</v>
      </c>
    </row>
    <row r="46" spans="1:26" ht="22.5">
      <c r="A46">
        <v>5</v>
      </c>
      <c r="B46" s="58" t="str">
        <f>Critères!A44</f>
        <v>Eléments obligatoires</v>
      </c>
      <c r="C46" s="61" t="str">
        <f>Critères!B44</f>
        <v>6.1</v>
      </c>
      <c r="D46" s="61" t="str">
        <f>Critères!C44</f>
        <v>A</v>
      </c>
      <c r="E46" s="63" t="str">
        <f>Critères!D44</f>
        <v>Dans chaque écran, les textes sont-ils restitués par les technologies d’assistance dans la langue principale de l’écran ?</v>
      </c>
      <c r="F46" s="59" t="str">
        <f>BaseDeCalcul!D48</f>
        <v>NT</v>
      </c>
      <c r="G46" s="59" t="str">
        <f>BaseDeCalcul!E48</f>
        <v>NT</v>
      </c>
      <c r="H46" s="59" t="str">
        <f>BaseDeCalcul!F48</f>
        <v>NT</v>
      </c>
      <c r="I46" s="59" t="str">
        <f>BaseDeCalcul!G48</f>
        <v>NT</v>
      </c>
      <c r="J46" s="59" t="str">
        <f>BaseDeCalcul!H48</f>
        <v>NT</v>
      </c>
      <c r="K46" s="59" t="str">
        <f>BaseDeCalcul!I48</f>
        <v>NT</v>
      </c>
      <c r="L46" s="59" t="str">
        <f>BaseDeCalcul!J48</f>
        <v>NT</v>
      </c>
      <c r="M46" s="59" t="str">
        <f>BaseDeCalcul!K48</f>
        <v>NT</v>
      </c>
      <c r="N46" s="59" t="str">
        <f>BaseDeCalcul!L48</f>
        <v>NT</v>
      </c>
      <c r="O46" s="59" t="str">
        <f>BaseDeCalcul!M48</f>
        <v>NT</v>
      </c>
      <c r="P46" s="59" t="str">
        <f>BaseDeCalcul!N48</f>
        <v>NT</v>
      </c>
      <c r="Q46" s="59" t="str">
        <f>BaseDeCalcul!O48</f>
        <v>NT</v>
      </c>
      <c r="R46" s="59" t="str">
        <f>BaseDeCalcul!P48</f>
        <v>NT</v>
      </c>
      <c r="S46" s="59" t="str">
        <f>BaseDeCalcul!Q48</f>
        <v>NT</v>
      </c>
      <c r="T46" s="59" t="str">
        <f>BaseDeCalcul!R48</f>
        <v>NT</v>
      </c>
      <c r="U46" s="59" t="str">
        <f>BaseDeCalcul!S48</f>
        <v>NT</v>
      </c>
      <c r="V46" s="59" t="str">
        <f>BaseDeCalcul!T48</f>
        <v>NT</v>
      </c>
      <c r="W46" s="59" t="str">
        <f>BaseDeCalcul!U48</f>
        <v>NT</v>
      </c>
      <c r="X46" s="59" t="str">
        <f>BaseDeCalcul!V48</f>
        <v>NT</v>
      </c>
      <c r="Y46" s="59" t="str">
        <f>BaseDeCalcul!W48</f>
        <v>NT</v>
      </c>
      <c r="Z46" s="60" t="str">
        <f>BaseDeCalcul!Y48</f>
        <v>NT</v>
      </c>
    </row>
    <row r="47" spans="1:26" ht="33.75">
      <c r="A47">
        <v>5</v>
      </c>
      <c r="B47" s="58" t="str">
        <f>Critères!A45</f>
        <v>Eléments obligatoires</v>
      </c>
      <c r="C47" s="61" t="str">
        <f>Critères!B45</f>
        <v>6.2</v>
      </c>
      <c r="D47" s="61" t="str">
        <f>Critères!C45</f>
        <v>A</v>
      </c>
      <c r="E47" s="63" t="str">
        <f>Critères!D45</f>
        <v>Dans chaque écran, les éléments de l’interface ne doivent pas être utilisés uniquement à des fins de présentation. Cette règle est-elle respectée ?</v>
      </c>
      <c r="F47" s="59" t="str">
        <f>BaseDeCalcul!D49</f>
        <v>NT</v>
      </c>
      <c r="G47" s="59" t="str">
        <f>BaseDeCalcul!E49</f>
        <v>NT</v>
      </c>
      <c r="H47" s="59" t="str">
        <f>BaseDeCalcul!F49</f>
        <v>NT</v>
      </c>
      <c r="I47" s="59" t="str">
        <f>BaseDeCalcul!G49</f>
        <v>NT</v>
      </c>
      <c r="J47" s="59" t="str">
        <f>BaseDeCalcul!H49</f>
        <v>NT</v>
      </c>
      <c r="K47" s="59" t="str">
        <f>BaseDeCalcul!I49</f>
        <v>NT</v>
      </c>
      <c r="L47" s="59" t="str">
        <f>BaseDeCalcul!J49</f>
        <v>NT</v>
      </c>
      <c r="M47" s="59" t="str">
        <f>BaseDeCalcul!K49</f>
        <v>NT</v>
      </c>
      <c r="N47" s="59" t="str">
        <f>BaseDeCalcul!L49</f>
        <v>NT</v>
      </c>
      <c r="O47" s="59" t="str">
        <f>BaseDeCalcul!M49</f>
        <v>NT</v>
      </c>
      <c r="P47" s="59" t="str">
        <f>BaseDeCalcul!N49</f>
        <v>NT</v>
      </c>
      <c r="Q47" s="59" t="str">
        <f>BaseDeCalcul!O49</f>
        <v>NT</v>
      </c>
      <c r="R47" s="59" t="str">
        <f>BaseDeCalcul!P49</f>
        <v>NT</v>
      </c>
      <c r="S47" s="59" t="str">
        <f>BaseDeCalcul!Q49</f>
        <v>NT</v>
      </c>
      <c r="T47" s="59" t="str">
        <f>BaseDeCalcul!R49</f>
        <v>NT</v>
      </c>
      <c r="U47" s="59" t="str">
        <f>BaseDeCalcul!S49</f>
        <v>NT</v>
      </c>
      <c r="V47" s="59" t="str">
        <f>BaseDeCalcul!T49</f>
        <v>NT</v>
      </c>
      <c r="W47" s="59" t="str">
        <f>BaseDeCalcul!U49</f>
        <v>NT</v>
      </c>
      <c r="X47" s="59" t="str">
        <f>BaseDeCalcul!V49</f>
        <v>NT</v>
      </c>
      <c r="Y47" s="59" t="str">
        <f>BaseDeCalcul!W49</f>
        <v>NT</v>
      </c>
      <c r="Z47" s="60" t="str">
        <f>BaseDeCalcul!Y49</f>
        <v>NT</v>
      </c>
    </row>
    <row r="48" spans="1:26" ht="22.5">
      <c r="A48">
        <v>5</v>
      </c>
      <c r="B48" s="58" t="str">
        <f>Critères!A46</f>
        <v>Structuration</v>
      </c>
      <c r="C48" s="61" t="str">
        <f>Critères!B46</f>
        <v>7.1</v>
      </c>
      <c r="D48" s="61" t="str">
        <f>Critères!C46</f>
        <v>A</v>
      </c>
      <c r="E48" s="63" t="str">
        <f>Critères!D46</f>
        <v>Dans chaque écran, l’information est-elle structurée par l’utilisation appropriée de titres ?</v>
      </c>
      <c r="F48" s="59" t="str">
        <f>BaseDeCalcul!D50</f>
        <v>NT</v>
      </c>
      <c r="G48" s="59" t="str">
        <f>BaseDeCalcul!E50</f>
        <v>NT</v>
      </c>
      <c r="H48" s="59" t="str">
        <f>BaseDeCalcul!F50</f>
        <v>NT</v>
      </c>
      <c r="I48" s="59" t="str">
        <f>BaseDeCalcul!G50</f>
        <v>NT</v>
      </c>
      <c r="J48" s="59" t="str">
        <f>BaseDeCalcul!H50</f>
        <v>NT</v>
      </c>
      <c r="K48" s="59" t="str">
        <f>BaseDeCalcul!I50</f>
        <v>NT</v>
      </c>
      <c r="L48" s="59" t="str">
        <f>BaseDeCalcul!J50</f>
        <v>NT</v>
      </c>
      <c r="M48" s="59" t="str">
        <f>BaseDeCalcul!K50</f>
        <v>NT</v>
      </c>
      <c r="N48" s="59" t="str">
        <f>BaseDeCalcul!L50</f>
        <v>NT</v>
      </c>
      <c r="O48" s="59" t="str">
        <f>BaseDeCalcul!M50</f>
        <v>NT</v>
      </c>
      <c r="P48" s="59" t="str">
        <f>BaseDeCalcul!N50</f>
        <v>NT</v>
      </c>
      <c r="Q48" s="59" t="str">
        <f>BaseDeCalcul!O50</f>
        <v>NT</v>
      </c>
      <c r="R48" s="59" t="str">
        <f>BaseDeCalcul!P50</f>
        <v>NT</v>
      </c>
      <c r="S48" s="59" t="str">
        <f>BaseDeCalcul!Q50</f>
        <v>NT</v>
      </c>
      <c r="T48" s="59" t="str">
        <f>BaseDeCalcul!R50</f>
        <v>NT</v>
      </c>
      <c r="U48" s="59" t="str">
        <f>BaseDeCalcul!S50</f>
        <v>NT</v>
      </c>
      <c r="V48" s="59" t="str">
        <f>BaseDeCalcul!T50</f>
        <v>NT</v>
      </c>
      <c r="W48" s="59" t="str">
        <f>BaseDeCalcul!U50</f>
        <v>NT</v>
      </c>
      <c r="X48" s="59" t="str">
        <f>BaseDeCalcul!V50</f>
        <v>NT</v>
      </c>
      <c r="Y48" s="59" t="str">
        <f>BaseDeCalcul!W50</f>
        <v>NT</v>
      </c>
      <c r="Z48" s="60" t="str">
        <f>BaseDeCalcul!Y50</f>
        <v>NT</v>
      </c>
    </row>
    <row r="49" spans="1:26" ht="22.5">
      <c r="A49">
        <v>5</v>
      </c>
      <c r="B49" s="58" t="str">
        <f>Critères!A47</f>
        <v>Structuration</v>
      </c>
      <c r="C49" s="61" t="str">
        <f>Critères!B47</f>
        <v>7.2</v>
      </c>
      <c r="D49" s="61" t="str">
        <f>Critères!C47</f>
        <v>A</v>
      </c>
      <c r="E49" s="63" t="str">
        <f>Critères!D47</f>
        <v>Dans chaque écran, chaque liste est-elle correctement structurée ?</v>
      </c>
      <c r="F49" s="59" t="str">
        <f>BaseDeCalcul!D51</f>
        <v>NT</v>
      </c>
      <c r="G49" s="59" t="str">
        <f>BaseDeCalcul!E51</f>
        <v>NT</v>
      </c>
      <c r="H49" s="59" t="str">
        <f>BaseDeCalcul!F51</f>
        <v>NT</v>
      </c>
      <c r="I49" s="59" t="str">
        <f>BaseDeCalcul!G51</f>
        <v>NT</v>
      </c>
      <c r="J49" s="59" t="str">
        <f>BaseDeCalcul!H51</f>
        <v>NT</v>
      </c>
      <c r="K49" s="59" t="str">
        <f>BaseDeCalcul!I51</f>
        <v>NT</v>
      </c>
      <c r="L49" s="59" t="str">
        <f>BaseDeCalcul!J51</f>
        <v>NT</v>
      </c>
      <c r="M49" s="59" t="str">
        <f>BaseDeCalcul!K51</f>
        <v>NT</v>
      </c>
      <c r="N49" s="59" t="str">
        <f>BaseDeCalcul!L51</f>
        <v>NT</v>
      </c>
      <c r="O49" s="59" t="str">
        <f>BaseDeCalcul!M51</f>
        <v>NT</v>
      </c>
      <c r="P49" s="59" t="str">
        <f>BaseDeCalcul!N51</f>
        <v>NT</v>
      </c>
      <c r="Q49" s="59" t="str">
        <f>BaseDeCalcul!O51</f>
        <v>NT</v>
      </c>
      <c r="R49" s="59" t="str">
        <f>BaseDeCalcul!P51</f>
        <v>NT</v>
      </c>
      <c r="S49" s="59" t="str">
        <f>BaseDeCalcul!Q51</f>
        <v>NT</v>
      </c>
      <c r="T49" s="59" t="str">
        <f>BaseDeCalcul!R51</f>
        <v>NT</v>
      </c>
      <c r="U49" s="59" t="str">
        <f>BaseDeCalcul!S51</f>
        <v>NT</v>
      </c>
      <c r="V49" s="59" t="str">
        <f>BaseDeCalcul!T51</f>
        <v>NT</v>
      </c>
      <c r="W49" s="59" t="str">
        <f>BaseDeCalcul!U51</f>
        <v>NT</v>
      </c>
      <c r="X49" s="59" t="str">
        <f>BaseDeCalcul!V51</f>
        <v>NT</v>
      </c>
      <c r="Y49" s="59" t="str">
        <f>BaseDeCalcul!W51</f>
        <v>NT</v>
      </c>
      <c r="Z49" s="60" t="str">
        <f>BaseDeCalcul!Y51</f>
        <v>NT</v>
      </c>
    </row>
    <row r="50" spans="1:26" ht="22.5">
      <c r="A50">
        <v>5</v>
      </c>
      <c r="B50" s="58" t="str">
        <f>Critères!A48</f>
        <v>Présentation</v>
      </c>
      <c r="C50" s="61" t="str">
        <f>Critères!B48</f>
        <v>8.1</v>
      </c>
      <c r="D50" s="61" t="str">
        <f>Critères!C48</f>
        <v>A</v>
      </c>
      <c r="E50" s="63" t="str">
        <f>Critères!D48</f>
        <v>Dans chaque écran, le contenu visible porteur d’information est-il accessible aux technologies d’assistance ?</v>
      </c>
      <c r="F50" s="59" t="str">
        <f>BaseDeCalcul!D52</f>
        <v>NT</v>
      </c>
      <c r="G50" s="59" t="str">
        <f>BaseDeCalcul!E52</f>
        <v>NT</v>
      </c>
      <c r="H50" s="59" t="str">
        <f>BaseDeCalcul!F52</f>
        <v>NT</v>
      </c>
      <c r="I50" s="59" t="str">
        <f>BaseDeCalcul!G52</f>
        <v>NT</v>
      </c>
      <c r="J50" s="59" t="str">
        <f>BaseDeCalcul!H52</f>
        <v>NT</v>
      </c>
      <c r="K50" s="59" t="str">
        <f>BaseDeCalcul!I52</f>
        <v>NT</v>
      </c>
      <c r="L50" s="59" t="str">
        <f>BaseDeCalcul!J52</f>
        <v>NT</v>
      </c>
      <c r="M50" s="59" t="str">
        <f>BaseDeCalcul!K52</f>
        <v>NT</v>
      </c>
      <c r="N50" s="59" t="str">
        <f>BaseDeCalcul!L52</f>
        <v>NT</v>
      </c>
      <c r="O50" s="59" t="str">
        <f>BaseDeCalcul!M52</f>
        <v>NT</v>
      </c>
      <c r="P50" s="59" t="str">
        <f>BaseDeCalcul!N52</f>
        <v>NT</v>
      </c>
      <c r="Q50" s="59" t="str">
        <f>BaseDeCalcul!O52</f>
        <v>NT</v>
      </c>
      <c r="R50" s="59" t="str">
        <f>BaseDeCalcul!P52</f>
        <v>NT</v>
      </c>
      <c r="S50" s="59" t="str">
        <f>BaseDeCalcul!Q52</f>
        <v>NT</v>
      </c>
      <c r="T50" s="59" t="str">
        <f>BaseDeCalcul!R52</f>
        <v>NT</v>
      </c>
      <c r="U50" s="59" t="str">
        <f>BaseDeCalcul!S52</f>
        <v>NT</v>
      </c>
      <c r="V50" s="59" t="str">
        <f>BaseDeCalcul!T52</f>
        <v>NT</v>
      </c>
      <c r="W50" s="59" t="str">
        <f>BaseDeCalcul!U52</f>
        <v>NT</v>
      </c>
      <c r="X50" s="59" t="str">
        <f>BaseDeCalcul!V52</f>
        <v>NT</v>
      </c>
      <c r="Y50" s="59" t="str">
        <f>BaseDeCalcul!W52</f>
        <v>NT</v>
      </c>
      <c r="Z50" s="60" t="str">
        <f>BaseDeCalcul!Y52</f>
        <v>NT</v>
      </c>
    </row>
    <row r="51" spans="1:26" ht="22.5">
      <c r="A51">
        <v>5</v>
      </c>
      <c r="B51" s="58" t="str">
        <f>Critères!A49</f>
        <v>Présentation</v>
      </c>
      <c r="C51" s="61" t="str">
        <f>Critères!B49</f>
        <v>8.2</v>
      </c>
      <c r="D51" s="61" t="str">
        <f>Critères!C49</f>
        <v>AA</v>
      </c>
      <c r="E51" s="63" t="str">
        <f>Critères!D49</f>
        <v>Dans chaque écran, l’utilisateur peut-il augmenter la taille des caractères de 200% au moins (hors cas particuliers) ?</v>
      </c>
      <c r="F51" s="59" t="str">
        <f>BaseDeCalcul!D53</f>
        <v>NT</v>
      </c>
      <c r="G51" s="59" t="str">
        <f>BaseDeCalcul!E53</f>
        <v>NT</v>
      </c>
      <c r="H51" s="59" t="str">
        <f>BaseDeCalcul!F53</f>
        <v>NT</v>
      </c>
      <c r="I51" s="59" t="str">
        <f>BaseDeCalcul!G53</f>
        <v>NT</v>
      </c>
      <c r="J51" s="59" t="str">
        <f>BaseDeCalcul!H53</f>
        <v>NT</v>
      </c>
      <c r="K51" s="59" t="str">
        <f>BaseDeCalcul!I53</f>
        <v>NT</v>
      </c>
      <c r="L51" s="59" t="str">
        <f>BaseDeCalcul!J53</f>
        <v>NT</v>
      </c>
      <c r="M51" s="59" t="str">
        <f>BaseDeCalcul!K53</f>
        <v>NT</v>
      </c>
      <c r="N51" s="59" t="str">
        <f>BaseDeCalcul!L53</f>
        <v>NT</v>
      </c>
      <c r="O51" s="59" t="str">
        <f>BaseDeCalcul!M53</f>
        <v>NT</v>
      </c>
      <c r="P51" s="59" t="str">
        <f>BaseDeCalcul!N53</f>
        <v>NT</v>
      </c>
      <c r="Q51" s="59" t="str">
        <f>BaseDeCalcul!O53</f>
        <v>NT</v>
      </c>
      <c r="R51" s="59" t="str">
        <f>BaseDeCalcul!P53</f>
        <v>NT</v>
      </c>
      <c r="S51" s="59" t="str">
        <f>BaseDeCalcul!Q53</f>
        <v>NT</v>
      </c>
      <c r="T51" s="59" t="str">
        <f>BaseDeCalcul!R53</f>
        <v>NT</v>
      </c>
      <c r="U51" s="59" t="str">
        <f>BaseDeCalcul!S53</f>
        <v>NT</v>
      </c>
      <c r="V51" s="59" t="str">
        <f>BaseDeCalcul!T53</f>
        <v>NT</v>
      </c>
      <c r="W51" s="59" t="str">
        <f>BaseDeCalcul!U53</f>
        <v>NT</v>
      </c>
      <c r="X51" s="59" t="str">
        <f>BaseDeCalcul!V53</f>
        <v>NT</v>
      </c>
      <c r="Y51" s="59" t="str">
        <f>BaseDeCalcul!W53</f>
        <v>NT</v>
      </c>
      <c r="Z51" s="60" t="str">
        <f>BaseDeCalcul!Y53</f>
        <v>NT</v>
      </c>
    </row>
    <row r="52" spans="1:26" ht="33.75">
      <c r="A52">
        <v>6</v>
      </c>
      <c r="B52" s="58" t="str">
        <f>Critères!A50</f>
        <v>Présentation</v>
      </c>
      <c r="C52" s="61" t="str">
        <f>Critères!B50</f>
        <v>8.3</v>
      </c>
      <c r="D52" s="61" t="str">
        <f>Critères!C50</f>
        <v>A</v>
      </c>
      <c r="E52" s="63" t="str">
        <f>Critères!D50</f>
        <v>Dans chaque écran, chaque composant en environnement de texte dont la nature n’est pas évidente a-t-il un rapport de contraste supérieur ou égal à 3:1 par rapport au texte environnant ?</v>
      </c>
      <c r="F52" s="59" t="str">
        <f>BaseDeCalcul!D54</f>
        <v>NT</v>
      </c>
      <c r="G52" s="59" t="str">
        <f>BaseDeCalcul!E54</f>
        <v>NT</v>
      </c>
      <c r="H52" s="59" t="str">
        <f>BaseDeCalcul!F54</f>
        <v>NT</v>
      </c>
      <c r="I52" s="59" t="str">
        <f>BaseDeCalcul!G54</f>
        <v>NT</v>
      </c>
      <c r="J52" s="59" t="str">
        <f>BaseDeCalcul!H54</f>
        <v>NT</v>
      </c>
      <c r="K52" s="59" t="str">
        <f>BaseDeCalcul!I54</f>
        <v>NT</v>
      </c>
      <c r="L52" s="59" t="str">
        <f>BaseDeCalcul!J54</f>
        <v>NT</v>
      </c>
      <c r="M52" s="59" t="str">
        <f>BaseDeCalcul!K54</f>
        <v>NT</v>
      </c>
      <c r="N52" s="59" t="str">
        <f>BaseDeCalcul!L54</f>
        <v>NT</v>
      </c>
      <c r="O52" s="59" t="str">
        <f>BaseDeCalcul!M54</f>
        <v>NT</v>
      </c>
      <c r="P52" s="59" t="str">
        <f>BaseDeCalcul!N54</f>
        <v>NT</v>
      </c>
      <c r="Q52" s="59" t="str">
        <f>BaseDeCalcul!O54</f>
        <v>NT</v>
      </c>
      <c r="R52" s="59" t="str">
        <f>BaseDeCalcul!P54</f>
        <v>NT</v>
      </c>
      <c r="S52" s="59" t="str">
        <f>BaseDeCalcul!Q54</f>
        <v>NT</v>
      </c>
      <c r="T52" s="59" t="str">
        <f>BaseDeCalcul!R54</f>
        <v>NT</v>
      </c>
      <c r="U52" s="59" t="str">
        <f>BaseDeCalcul!S54</f>
        <v>NT</v>
      </c>
      <c r="V52" s="59" t="str">
        <f>BaseDeCalcul!T54</f>
        <v>NT</v>
      </c>
      <c r="W52" s="59" t="str">
        <f>BaseDeCalcul!U54</f>
        <v>NT</v>
      </c>
      <c r="X52" s="59" t="str">
        <f>BaseDeCalcul!V54</f>
        <v>NT</v>
      </c>
      <c r="Y52" s="59" t="str">
        <f>BaseDeCalcul!W54</f>
        <v>NT</v>
      </c>
      <c r="Z52" s="60" t="str">
        <f>BaseDeCalcul!Y54</f>
        <v>NT</v>
      </c>
    </row>
    <row r="53" spans="1:26" ht="45">
      <c r="A53">
        <v>6</v>
      </c>
      <c r="B53" s="58" t="str">
        <f>Critères!A51</f>
        <v>Présentation</v>
      </c>
      <c r="C53" s="61" t="str">
        <f>Critères!B51</f>
        <v>8.4</v>
      </c>
      <c r="D53" s="61" t="str">
        <f>Critères!C51</f>
        <v>A</v>
      </c>
      <c r="E53" s="63" t="str">
        <f>Critères!D51</f>
        <v>Dans chaque écran, pour chaque composant en environnement de texte dont la nature n’est pas évidente, une indication autre que la couleur permet-elle de signaler la prise de focus et le survol à la souris ?</v>
      </c>
      <c r="F53" s="59" t="str">
        <f>BaseDeCalcul!D55</f>
        <v>NT</v>
      </c>
      <c r="G53" s="59" t="str">
        <f>BaseDeCalcul!E55</f>
        <v>NT</v>
      </c>
      <c r="H53" s="59" t="str">
        <f>BaseDeCalcul!F55</f>
        <v>NT</v>
      </c>
      <c r="I53" s="59" t="str">
        <f>BaseDeCalcul!G55</f>
        <v>NT</v>
      </c>
      <c r="J53" s="59" t="str">
        <f>BaseDeCalcul!H55</f>
        <v>NT</v>
      </c>
      <c r="K53" s="59" t="str">
        <f>BaseDeCalcul!I55</f>
        <v>NT</v>
      </c>
      <c r="L53" s="59" t="str">
        <f>BaseDeCalcul!J55</f>
        <v>NT</v>
      </c>
      <c r="M53" s="59" t="str">
        <f>BaseDeCalcul!K55</f>
        <v>NT</v>
      </c>
      <c r="N53" s="59" t="str">
        <f>BaseDeCalcul!L55</f>
        <v>NT</v>
      </c>
      <c r="O53" s="59" t="str">
        <f>BaseDeCalcul!M55</f>
        <v>NT</v>
      </c>
      <c r="P53" s="59" t="str">
        <f>BaseDeCalcul!N55</f>
        <v>NT</v>
      </c>
      <c r="Q53" s="59" t="str">
        <f>BaseDeCalcul!O55</f>
        <v>NT</v>
      </c>
      <c r="R53" s="59" t="str">
        <f>BaseDeCalcul!P55</f>
        <v>NT</v>
      </c>
      <c r="S53" s="59" t="str">
        <f>BaseDeCalcul!Q55</f>
        <v>NT</v>
      </c>
      <c r="T53" s="59" t="str">
        <f>BaseDeCalcul!R55</f>
        <v>NT</v>
      </c>
      <c r="U53" s="59" t="str">
        <f>BaseDeCalcul!S55</f>
        <v>NT</v>
      </c>
      <c r="V53" s="59" t="str">
        <f>BaseDeCalcul!T55</f>
        <v>NT</v>
      </c>
      <c r="W53" s="59" t="str">
        <f>BaseDeCalcul!U55</f>
        <v>NT</v>
      </c>
      <c r="X53" s="59" t="str">
        <f>BaseDeCalcul!V55</f>
        <v>NT</v>
      </c>
      <c r="Y53" s="59" t="str">
        <f>BaseDeCalcul!W55</f>
        <v>NT</v>
      </c>
      <c r="Z53" s="60" t="str">
        <f>BaseDeCalcul!Y55</f>
        <v>NT</v>
      </c>
    </row>
    <row r="54" spans="1:26" ht="22.5">
      <c r="A54">
        <v>6</v>
      </c>
      <c r="B54" s="58" t="str">
        <f>Critères!A52</f>
        <v>Présentation</v>
      </c>
      <c r="C54" s="61" t="str">
        <f>Critères!B52</f>
        <v>8.5</v>
      </c>
      <c r="D54" s="61" t="str">
        <f>Critères!C52</f>
        <v>A</v>
      </c>
      <c r="E54" s="63" t="str">
        <f>Critères!D52</f>
        <v>Dans chaque écran, pour chaque élément recevant le focus, la prise de focus est-elle visible ?</v>
      </c>
      <c r="F54" s="59" t="str">
        <f>BaseDeCalcul!D56</f>
        <v>NT</v>
      </c>
      <c r="G54" s="59" t="str">
        <f>BaseDeCalcul!E56</f>
        <v>NT</v>
      </c>
      <c r="H54" s="59" t="str">
        <f>BaseDeCalcul!F56</f>
        <v>NT</v>
      </c>
      <c r="I54" s="59" t="str">
        <f>BaseDeCalcul!G56</f>
        <v>NT</v>
      </c>
      <c r="J54" s="59" t="str">
        <f>BaseDeCalcul!H56</f>
        <v>NT</v>
      </c>
      <c r="K54" s="59" t="str">
        <f>BaseDeCalcul!I56</f>
        <v>NT</v>
      </c>
      <c r="L54" s="59" t="str">
        <f>BaseDeCalcul!J56</f>
        <v>NT</v>
      </c>
      <c r="M54" s="59" t="str">
        <f>BaseDeCalcul!K56</f>
        <v>NT</v>
      </c>
      <c r="N54" s="59" t="str">
        <f>BaseDeCalcul!L56</f>
        <v>NT</v>
      </c>
      <c r="O54" s="59" t="str">
        <f>BaseDeCalcul!M56</f>
        <v>NT</v>
      </c>
      <c r="P54" s="59" t="str">
        <f>BaseDeCalcul!N56</f>
        <v>NT</v>
      </c>
      <c r="Q54" s="59" t="str">
        <f>BaseDeCalcul!O56</f>
        <v>NT</v>
      </c>
      <c r="R54" s="59" t="str">
        <f>BaseDeCalcul!P56</f>
        <v>NT</v>
      </c>
      <c r="S54" s="59" t="str">
        <f>BaseDeCalcul!Q56</f>
        <v>NT</v>
      </c>
      <c r="T54" s="59" t="str">
        <f>BaseDeCalcul!R56</f>
        <v>NT</v>
      </c>
      <c r="U54" s="59" t="str">
        <f>BaseDeCalcul!S56</f>
        <v>NT</v>
      </c>
      <c r="V54" s="59" t="str">
        <f>BaseDeCalcul!T56</f>
        <v>NT</v>
      </c>
      <c r="W54" s="59" t="str">
        <f>BaseDeCalcul!U56</f>
        <v>NT</v>
      </c>
      <c r="X54" s="59" t="str">
        <f>BaseDeCalcul!V56</f>
        <v>NT</v>
      </c>
      <c r="Y54" s="59" t="str">
        <f>BaseDeCalcul!W56</f>
        <v>NT</v>
      </c>
      <c r="Z54" s="60" t="str">
        <f>BaseDeCalcul!Y56</f>
        <v>NT</v>
      </c>
    </row>
    <row r="55" spans="1:26" ht="33.75">
      <c r="A55">
        <v>6</v>
      </c>
      <c r="B55" s="58" t="str">
        <f>Critères!A53</f>
        <v>Présentation</v>
      </c>
      <c r="C55" s="61" t="str">
        <f>Critères!B53</f>
        <v>8.6</v>
      </c>
      <c r="D55" s="61" t="str">
        <f>Critères!C53</f>
        <v>A</v>
      </c>
      <c r="E55" s="63" t="str">
        <f>Critères!D53</f>
        <v>Dans chaque écran, l’information ne doit pas être donnée uniquement par la forme, taille ou position. Cette règle est-elle respectée ?</v>
      </c>
      <c r="F55" s="59" t="str">
        <f>BaseDeCalcul!D57</f>
        <v>NT</v>
      </c>
      <c r="G55" s="59" t="str">
        <f>BaseDeCalcul!E57</f>
        <v>NT</v>
      </c>
      <c r="H55" s="59" t="str">
        <f>BaseDeCalcul!F57</f>
        <v>NT</v>
      </c>
      <c r="I55" s="59" t="str">
        <f>BaseDeCalcul!G57</f>
        <v>NT</v>
      </c>
      <c r="J55" s="59" t="str">
        <f>BaseDeCalcul!H57</f>
        <v>NT</v>
      </c>
      <c r="K55" s="59" t="str">
        <f>BaseDeCalcul!I57</f>
        <v>NT</v>
      </c>
      <c r="L55" s="59" t="str">
        <f>BaseDeCalcul!J57</f>
        <v>NT</v>
      </c>
      <c r="M55" s="59" t="str">
        <f>BaseDeCalcul!K57</f>
        <v>NT</v>
      </c>
      <c r="N55" s="59" t="str">
        <f>BaseDeCalcul!L57</f>
        <v>NT</v>
      </c>
      <c r="O55" s="59" t="str">
        <f>BaseDeCalcul!M57</f>
        <v>NT</v>
      </c>
      <c r="P55" s="59" t="str">
        <f>BaseDeCalcul!N57</f>
        <v>NT</v>
      </c>
      <c r="Q55" s="59" t="str">
        <f>BaseDeCalcul!O57</f>
        <v>NT</v>
      </c>
      <c r="R55" s="59" t="str">
        <f>BaseDeCalcul!P57</f>
        <v>NT</v>
      </c>
      <c r="S55" s="59" t="str">
        <f>BaseDeCalcul!Q57</f>
        <v>NT</v>
      </c>
      <c r="T55" s="59" t="str">
        <f>BaseDeCalcul!R57</f>
        <v>NT</v>
      </c>
      <c r="U55" s="59" t="str">
        <f>BaseDeCalcul!S57</f>
        <v>NT</v>
      </c>
      <c r="V55" s="59" t="str">
        <f>BaseDeCalcul!T57</f>
        <v>NT</v>
      </c>
      <c r="W55" s="59" t="str">
        <f>BaseDeCalcul!U57</f>
        <v>NT</v>
      </c>
      <c r="X55" s="59" t="str">
        <f>BaseDeCalcul!V57</f>
        <v>NT</v>
      </c>
      <c r="Y55" s="59" t="str">
        <f>BaseDeCalcul!W57</f>
        <v>NT</v>
      </c>
      <c r="Z55" s="60" t="str">
        <f>BaseDeCalcul!Y57</f>
        <v>NT</v>
      </c>
    </row>
    <row r="56" spans="1:26" ht="33.75">
      <c r="A56">
        <v>6</v>
      </c>
      <c r="B56" s="58" t="str">
        <f>Critères!A54</f>
        <v>Présentation</v>
      </c>
      <c r="C56" s="61" t="str">
        <f>Critères!B54</f>
        <v>8.7</v>
      </c>
      <c r="D56" s="61" t="str">
        <f>Critères!C54</f>
        <v>AA</v>
      </c>
      <c r="E56" s="63" t="str">
        <f>Critères!D54</f>
        <v>Dans chaque écran, les contenus additionnels apparaissant à la prise de focus ou au survol d’un composant d’interface sont-ils contrôlables par l’utilisateur (hors cas particuliers) ?</v>
      </c>
      <c r="F56" s="59" t="str">
        <f>BaseDeCalcul!D58</f>
        <v>NT</v>
      </c>
      <c r="G56" s="59" t="str">
        <f>BaseDeCalcul!E58</f>
        <v>NT</v>
      </c>
      <c r="H56" s="59" t="str">
        <f>BaseDeCalcul!F58</f>
        <v>NT</v>
      </c>
      <c r="I56" s="59" t="str">
        <f>BaseDeCalcul!G58</f>
        <v>NT</v>
      </c>
      <c r="J56" s="59" t="str">
        <f>BaseDeCalcul!H58</f>
        <v>NT</v>
      </c>
      <c r="K56" s="59" t="str">
        <f>BaseDeCalcul!I58</f>
        <v>NT</v>
      </c>
      <c r="L56" s="59" t="str">
        <f>BaseDeCalcul!J58</f>
        <v>NT</v>
      </c>
      <c r="M56" s="59" t="str">
        <f>BaseDeCalcul!K58</f>
        <v>NT</v>
      </c>
      <c r="N56" s="59" t="str">
        <f>BaseDeCalcul!L58</f>
        <v>NT</v>
      </c>
      <c r="O56" s="59" t="str">
        <f>BaseDeCalcul!M58</f>
        <v>NT</v>
      </c>
      <c r="P56" s="59" t="str">
        <f>BaseDeCalcul!N58</f>
        <v>NT</v>
      </c>
      <c r="Q56" s="59" t="str">
        <f>BaseDeCalcul!O58</f>
        <v>NT</v>
      </c>
      <c r="R56" s="59" t="str">
        <f>BaseDeCalcul!P58</f>
        <v>NT</v>
      </c>
      <c r="S56" s="59" t="str">
        <f>BaseDeCalcul!Q58</f>
        <v>NT</v>
      </c>
      <c r="T56" s="59" t="str">
        <f>BaseDeCalcul!R58</f>
        <v>NT</v>
      </c>
      <c r="U56" s="59" t="str">
        <f>BaseDeCalcul!S58</f>
        <v>NT</v>
      </c>
      <c r="V56" s="59" t="str">
        <f>BaseDeCalcul!T58</f>
        <v>NT</v>
      </c>
      <c r="W56" s="59" t="str">
        <f>BaseDeCalcul!U58</f>
        <v>NT</v>
      </c>
      <c r="X56" s="59" t="str">
        <f>BaseDeCalcul!V58</f>
        <v>NT</v>
      </c>
      <c r="Y56" s="59" t="str">
        <f>BaseDeCalcul!W58</f>
        <v>NT</v>
      </c>
      <c r="Z56" s="60" t="str">
        <f>BaseDeCalcul!Y58</f>
        <v>NT</v>
      </c>
    </row>
    <row r="57" spans="1:26">
      <c r="A57">
        <v>7</v>
      </c>
      <c r="B57" s="58" t="str">
        <f>Critères!A55</f>
        <v>Formulaires</v>
      </c>
      <c r="C57" s="61" t="str">
        <f>Critères!B55</f>
        <v>9.1</v>
      </c>
      <c r="D57" s="61" t="str">
        <f>Critères!C55</f>
        <v>A</v>
      </c>
      <c r="E57" s="63" t="str">
        <f>Critères!D55</f>
        <v>Chaque champ de formulaire a-t-il une étiquette visible ?</v>
      </c>
      <c r="F57" s="59" t="str">
        <f>BaseDeCalcul!D59</f>
        <v>NT</v>
      </c>
      <c r="G57" s="59" t="str">
        <f>BaseDeCalcul!E59</f>
        <v>NT</v>
      </c>
      <c r="H57" s="59" t="str">
        <f>BaseDeCalcul!F59</f>
        <v>NT</v>
      </c>
      <c r="I57" s="59" t="str">
        <f>BaseDeCalcul!G59</f>
        <v>NT</v>
      </c>
      <c r="J57" s="59" t="str">
        <f>BaseDeCalcul!H59</f>
        <v>NT</v>
      </c>
      <c r="K57" s="59" t="str">
        <f>BaseDeCalcul!I59</f>
        <v>NT</v>
      </c>
      <c r="L57" s="59" t="str">
        <f>BaseDeCalcul!J59</f>
        <v>NT</v>
      </c>
      <c r="M57" s="59" t="str">
        <f>BaseDeCalcul!K59</f>
        <v>NT</v>
      </c>
      <c r="N57" s="59" t="str">
        <f>BaseDeCalcul!L59</f>
        <v>NT</v>
      </c>
      <c r="O57" s="59" t="str">
        <f>BaseDeCalcul!M59</f>
        <v>NT</v>
      </c>
      <c r="P57" s="59" t="str">
        <f>BaseDeCalcul!N59</f>
        <v>NT</v>
      </c>
      <c r="Q57" s="59" t="str">
        <f>BaseDeCalcul!O59</f>
        <v>NT</v>
      </c>
      <c r="R57" s="59" t="str">
        <f>BaseDeCalcul!P59</f>
        <v>NT</v>
      </c>
      <c r="S57" s="59" t="str">
        <f>BaseDeCalcul!Q59</f>
        <v>NT</v>
      </c>
      <c r="T57" s="59" t="str">
        <f>BaseDeCalcul!R59</f>
        <v>NT</v>
      </c>
      <c r="U57" s="59" t="str">
        <f>BaseDeCalcul!S59</f>
        <v>NT</v>
      </c>
      <c r="V57" s="59" t="str">
        <f>BaseDeCalcul!T59</f>
        <v>NT</v>
      </c>
      <c r="W57" s="59" t="str">
        <f>BaseDeCalcul!U59</f>
        <v>NT</v>
      </c>
      <c r="X57" s="59" t="str">
        <f>BaseDeCalcul!V59</f>
        <v>NT</v>
      </c>
      <c r="Y57" s="59" t="str">
        <f>BaseDeCalcul!W59</f>
        <v>NT</v>
      </c>
      <c r="Z57" s="60" t="str">
        <f>BaseDeCalcul!Y59</f>
        <v>NT</v>
      </c>
    </row>
    <row r="58" spans="1:26" ht="22.5">
      <c r="A58">
        <v>7</v>
      </c>
      <c r="B58" s="58" t="str">
        <f>Critères!A56</f>
        <v>Formulaires</v>
      </c>
      <c r="C58" s="61" t="str">
        <f>Critères!B56</f>
        <v>9.2</v>
      </c>
      <c r="D58" s="61" t="str">
        <f>Critères!C56</f>
        <v>A</v>
      </c>
      <c r="E58" s="63" t="str">
        <f>Critères!D56</f>
        <v>Chaque champ de formulaire a-t-il une étiquette accessible aux technologies d’assistance ?</v>
      </c>
      <c r="F58" s="59" t="str">
        <f>BaseDeCalcul!D60</f>
        <v>NT</v>
      </c>
      <c r="G58" s="59" t="str">
        <f>BaseDeCalcul!E60</f>
        <v>NT</v>
      </c>
      <c r="H58" s="59" t="str">
        <f>BaseDeCalcul!F60</f>
        <v>NT</v>
      </c>
      <c r="I58" s="59" t="str">
        <f>BaseDeCalcul!G60</f>
        <v>NT</v>
      </c>
      <c r="J58" s="59" t="str">
        <f>BaseDeCalcul!H60</f>
        <v>NT</v>
      </c>
      <c r="K58" s="59" t="str">
        <f>BaseDeCalcul!I60</f>
        <v>NT</v>
      </c>
      <c r="L58" s="59" t="str">
        <f>BaseDeCalcul!J60</f>
        <v>NT</v>
      </c>
      <c r="M58" s="59" t="str">
        <f>BaseDeCalcul!K60</f>
        <v>NT</v>
      </c>
      <c r="N58" s="59" t="str">
        <f>BaseDeCalcul!L60</f>
        <v>NT</v>
      </c>
      <c r="O58" s="59" t="str">
        <f>BaseDeCalcul!M60</f>
        <v>NT</v>
      </c>
      <c r="P58" s="59" t="str">
        <f>BaseDeCalcul!N60</f>
        <v>NT</v>
      </c>
      <c r="Q58" s="59" t="str">
        <f>BaseDeCalcul!O60</f>
        <v>NT</v>
      </c>
      <c r="R58" s="59" t="str">
        <f>BaseDeCalcul!P60</f>
        <v>NT</v>
      </c>
      <c r="S58" s="59" t="str">
        <f>BaseDeCalcul!Q60</f>
        <v>NT</v>
      </c>
      <c r="T58" s="59" t="str">
        <f>BaseDeCalcul!R60</f>
        <v>NT</v>
      </c>
      <c r="U58" s="59" t="str">
        <f>BaseDeCalcul!S60</f>
        <v>NT</v>
      </c>
      <c r="V58" s="59" t="str">
        <f>BaseDeCalcul!T60</f>
        <v>NT</v>
      </c>
      <c r="W58" s="59" t="str">
        <f>BaseDeCalcul!U60</f>
        <v>NT</v>
      </c>
      <c r="X58" s="59" t="str">
        <f>BaseDeCalcul!V60</f>
        <v>NT</v>
      </c>
      <c r="Y58" s="59" t="str">
        <f>BaseDeCalcul!W60</f>
        <v>NT</v>
      </c>
      <c r="Z58" s="60" t="str">
        <f>BaseDeCalcul!Y60</f>
        <v>NT</v>
      </c>
    </row>
    <row r="59" spans="1:26" ht="22.5">
      <c r="A59">
        <v>7</v>
      </c>
      <c r="B59" s="58" t="str">
        <f>Critères!A57</f>
        <v>Formulaires</v>
      </c>
      <c r="C59" s="61" t="str">
        <f>Critères!B57</f>
        <v>9.3</v>
      </c>
      <c r="D59" s="61" t="str">
        <f>Critères!C57</f>
        <v>A</v>
      </c>
      <c r="E59" s="63" t="str">
        <f>Critères!D57</f>
        <v>Chaque étiquette associée à un champ de formulaire est-elle pertinente ?</v>
      </c>
      <c r="F59" s="59" t="str">
        <f>BaseDeCalcul!D61</f>
        <v>NT</v>
      </c>
      <c r="G59" s="59" t="str">
        <f>BaseDeCalcul!E61</f>
        <v>NT</v>
      </c>
      <c r="H59" s="59" t="str">
        <f>BaseDeCalcul!F61</f>
        <v>NT</v>
      </c>
      <c r="I59" s="59" t="str">
        <f>BaseDeCalcul!G61</f>
        <v>NT</v>
      </c>
      <c r="J59" s="59" t="str">
        <f>BaseDeCalcul!H61</f>
        <v>NT</v>
      </c>
      <c r="K59" s="59" t="str">
        <f>BaseDeCalcul!I61</f>
        <v>NT</v>
      </c>
      <c r="L59" s="59" t="str">
        <f>BaseDeCalcul!J61</f>
        <v>NT</v>
      </c>
      <c r="M59" s="59" t="str">
        <f>BaseDeCalcul!K61</f>
        <v>NT</v>
      </c>
      <c r="N59" s="59" t="str">
        <f>BaseDeCalcul!L61</f>
        <v>NT</v>
      </c>
      <c r="O59" s="59" t="str">
        <f>BaseDeCalcul!M61</f>
        <v>NT</v>
      </c>
      <c r="P59" s="59" t="str">
        <f>BaseDeCalcul!N61</f>
        <v>NT</v>
      </c>
      <c r="Q59" s="59" t="str">
        <f>BaseDeCalcul!O61</f>
        <v>NT</v>
      </c>
      <c r="R59" s="59" t="str">
        <f>BaseDeCalcul!P61</f>
        <v>NT</v>
      </c>
      <c r="S59" s="59" t="str">
        <f>BaseDeCalcul!Q61</f>
        <v>NT</v>
      </c>
      <c r="T59" s="59" t="str">
        <f>BaseDeCalcul!R61</f>
        <v>NT</v>
      </c>
      <c r="U59" s="59" t="str">
        <f>BaseDeCalcul!S61</f>
        <v>NT</v>
      </c>
      <c r="V59" s="59" t="str">
        <f>BaseDeCalcul!T61</f>
        <v>NT</v>
      </c>
      <c r="W59" s="59" t="str">
        <f>BaseDeCalcul!U61</f>
        <v>NT</v>
      </c>
      <c r="X59" s="59" t="str">
        <f>BaseDeCalcul!V61</f>
        <v>NT</v>
      </c>
      <c r="Y59" s="59" t="str">
        <f>BaseDeCalcul!W61</f>
        <v>NT</v>
      </c>
      <c r="Z59" s="60" t="str">
        <f>BaseDeCalcul!Y61</f>
        <v>NT</v>
      </c>
    </row>
    <row r="60" spans="1:26" ht="22.5">
      <c r="A60">
        <v>7</v>
      </c>
      <c r="B60" s="58" t="str">
        <f>Critères!A58</f>
        <v>Formulaires</v>
      </c>
      <c r="C60" s="61" t="str">
        <f>Critères!B58</f>
        <v>9.4</v>
      </c>
      <c r="D60" s="61" t="str">
        <f>Critères!C58</f>
        <v>A</v>
      </c>
      <c r="E60" s="63" t="str">
        <f>Critères!D58</f>
        <v>Chaque étiquette de champ et son champ associé sont-ils accolés ?</v>
      </c>
      <c r="F60" s="59" t="str">
        <f>BaseDeCalcul!D62</f>
        <v>NT</v>
      </c>
      <c r="G60" s="59" t="str">
        <f>BaseDeCalcul!E62</f>
        <v>NT</v>
      </c>
      <c r="H60" s="59" t="str">
        <f>BaseDeCalcul!F62</f>
        <v>NT</v>
      </c>
      <c r="I60" s="59" t="str">
        <f>BaseDeCalcul!G62</f>
        <v>NT</v>
      </c>
      <c r="J60" s="59" t="str">
        <f>BaseDeCalcul!H62</f>
        <v>NT</v>
      </c>
      <c r="K60" s="59" t="str">
        <f>BaseDeCalcul!I62</f>
        <v>NT</v>
      </c>
      <c r="L60" s="59" t="str">
        <f>BaseDeCalcul!J62</f>
        <v>NT</v>
      </c>
      <c r="M60" s="59" t="str">
        <f>BaseDeCalcul!K62</f>
        <v>NT</v>
      </c>
      <c r="N60" s="59" t="str">
        <f>BaseDeCalcul!L62</f>
        <v>NT</v>
      </c>
      <c r="O60" s="59" t="str">
        <f>BaseDeCalcul!M62</f>
        <v>NT</v>
      </c>
      <c r="P60" s="59" t="str">
        <f>BaseDeCalcul!N62</f>
        <v>NT</v>
      </c>
      <c r="Q60" s="59" t="str">
        <f>BaseDeCalcul!O62</f>
        <v>NT</v>
      </c>
      <c r="R60" s="59" t="str">
        <f>BaseDeCalcul!P62</f>
        <v>NT</v>
      </c>
      <c r="S60" s="59" t="str">
        <f>BaseDeCalcul!Q62</f>
        <v>NT</v>
      </c>
      <c r="T60" s="59" t="str">
        <f>BaseDeCalcul!R62</f>
        <v>NT</v>
      </c>
      <c r="U60" s="59" t="str">
        <f>BaseDeCalcul!S62</f>
        <v>NT</v>
      </c>
      <c r="V60" s="59" t="str">
        <f>BaseDeCalcul!T62</f>
        <v>NT</v>
      </c>
      <c r="W60" s="59" t="str">
        <f>BaseDeCalcul!U62</f>
        <v>NT</v>
      </c>
      <c r="X60" s="59" t="str">
        <f>BaseDeCalcul!V62</f>
        <v>NT</v>
      </c>
      <c r="Y60" s="59" t="str">
        <f>BaseDeCalcul!W62</f>
        <v>NT</v>
      </c>
      <c r="Z60" s="60" t="str">
        <f>BaseDeCalcul!Y62</f>
        <v>NT</v>
      </c>
    </row>
    <row r="61" spans="1:26" ht="22.5">
      <c r="A61">
        <v>7</v>
      </c>
      <c r="B61" s="58" t="str">
        <f>Critères!A59</f>
        <v>Formulaires</v>
      </c>
      <c r="C61" s="61" t="str">
        <f>Critères!B59</f>
        <v>9.5</v>
      </c>
      <c r="D61" s="61" t="str">
        <f>Critères!C59</f>
        <v>A</v>
      </c>
      <c r="E61" s="63" t="str">
        <f>Critères!D59</f>
        <v>Dans chaque formulaire, l’intitulé de chaque bouton est-il pertinent ?</v>
      </c>
      <c r="F61" s="59" t="str">
        <f>BaseDeCalcul!D63</f>
        <v>NT</v>
      </c>
      <c r="G61" s="59" t="str">
        <f>BaseDeCalcul!E63</f>
        <v>NT</v>
      </c>
      <c r="H61" s="59" t="str">
        <f>BaseDeCalcul!F63</f>
        <v>NT</v>
      </c>
      <c r="I61" s="59" t="str">
        <f>BaseDeCalcul!G63</f>
        <v>NT</v>
      </c>
      <c r="J61" s="59" t="str">
        <f>BaseDeCalcul!H63</f>
        <v>NT</v>
      </c>
      <c r="K61" s="59" t="str">
        <f>BaseDeCalcul!I63</f>
        <v>NT</v>
      </c>
      <c r="L61" s="59" t="str">
        <f>BaseDeCalcul!J63</f>
        <v>NT</v>
      </c>
      <c r="M61" s="59" t="str">
        <f>BaseDeCalcul!K63</f>
        <v>NT</v>
      </c>
      <c r="N61" s="59" t="str">
        <f>BaseDeCalcul!L63</f>
        <v>NT</v>
      </c>
      <c r="O61" s="59" t="str">
        <f>BaseDeCalcul!M63</f>
        <v>NT</v>
      </c>
      <c r="P61" s="59" t="str">
        <f>BaseDeCalcul!N63</f>
        <v>NT</v>
      </c>
      <c r="Q61" s="59" t="str">
        <f>BaseDeCalcul!O63</f>
        <v>NT</v>
      </c>
      <c r="R61" s="59" t="str">
        <f>BaseDeCalcul!P63</f>
        <v>NT</v>
      </c>
      <c r="S61" s="59" t="str">
        <f>BaseDeCalcul!Q63</f>
        <v>NT</v>
      </c>
      <c r="T61" s="59" t="str">
        <f>BaseDeCalcul!R63</f>
        <v>NT</v>
      </c>
      <c r="U61" s="59" t="str">
        <f>BaseDeCalcul!S63</f>
        <v>NT</v>
      </c>
      <c r="V61" s="59" t="str">
        <f>BaseDeCalcul!T63</f>
        <v>NT</v>
      </c>
      <c r="W61" s="59" t="str">
        <f>BaseDeCalcul!U63</f>
        <v>NT</v>
      </c>
      <c r="X61" s="59" t="str">
        <f>BaseDeCalcul!V63</f>
        <v>NT</v>
      </c>
      <c r="Y61" s="59" t="str">
        <f>BaseDeCalcul!W63</f>
        <v>NT</v>
      </c>
      <c r="Z61" s="60" t="str">
        <f>BaseDeCalcul!Y63</f>
        <v>NT</v>
      </c>
    </row>
    <row r="62" spans="1:26" ht="22.5">
      <c r="A62">
        <v>8</v>
      </c>
      <c r="B62" s="58" t="str">
        <f>Critères!A60</f>
        <v>Formulaires</v>
      </c>
      <c r="C62" s="61" t="str">
        <f>Critères!B60</f>
        <v>9.6</v>
      </c>
      <c r="D62" s="61" t="str">
        <f>Critères!C60</f>
        <v>A</v>
      </c>
      <c r="E62" s="63" t="str">
        <f>Critères!D60</f>
        <v>Dans chaque formulaire, les champs de même nature sont-ils identifiés, si nécessaire ?</v>
      </c>
      <c r="F62" s="59" t="str">
        <f>BaseDeCalcul!D64</f>
        <v>NT</v>
      </c>
      <c r="G62" s="59" t="str">
        <f>BaseDeCalcul!E64</f>
        <v>NT</v>
      </c>
      <c r="H62" s="59" t="str">
        <f>BaseDeCalcul!F64</f>
        <v>NT</v>
      </c>
      <c r="I62" s="59" t="str">
        <f>BaseDeCalcul!G64</f>
        <v>NT</v>
      </c>
      <c r="J62" s="59" t="str">
        <f>BaseDeCalcul!H64</f>
        <v>NT</v>
      </c>
      <c r="K62" s="59" t="str">
        <f>BaseDeCalcul!I64</f>
        <v>NT</v>
      </c>
      <c r="L62" s="59" t="str">
        <f>BaseDeCalcul!J64</f>
        <v>NT</v>
      </c>
      <c r="M62" s="59" t="str">
        <f>BaseDeCalcul!K64</f>
        <v>NT</v>
      </c>
      <c r="N62" s="59" t="str">
        <f>BaseDeCalcul!L64</f>
        <v>NT</v>
      </c>
      <c r="O62" s="59" t="str">
        <f>BaseDeCalcul!M64</f>
        <v>NT</v>
      </c>
      <c r="P62" s="59" t="str">
        <f>BaseDeCalcul!N64</f>
        <v>NT</v>
      </c>
      <c r="Q62" s="59" t="str">
        <f>BaseDeCalcul!O64</f>
        <v>NT</v>
      </c>
      <c r="R62" s="59" t="str">
        <f>BaseDeCalcul!P64</f>
        <v>NT</v>
      </c>
      <c r="S62" s="59" t="str">
        <f>BaseDeCalcul!Q64</f>
        <v>NT</v>
      </c>
      <c r="T62" s="59" t="str">
        <f>BaseDeCalcul!R64</f>
        <v>NT</v>
      </c>
      <c r="U62" s="59" t="str">
        <f>BaseDeCalcul!S64</f>
        <v>NT</v>
      </c>
      <c r="V62" s="59" t="str">
        <f>BaseDeCalcul!T64</f>
        <v>NT</v>
      </c>
      <c r="W62" s="59" t="str">
        <f>BaseDeCalcul!U64</f>
        <v>NT</v>
      </c>
      <c r="X62" s="59" t="str">
        <f>BaseDeCalcul!V64</f>
        <v>NT</v>
      </c>
      <c r="Y62" s="59" t="str">
        <f>BaseDeCalcul!W64</f>
        <v>NT</v>
      </c>
      <c r="Z62" s="60" t="str">
        <f>BaseDeCalcul!Y64</f>
        <v>NT</v>
      </c>
    </row>
    <row r="63" spans="1:26" ht="22.5">
      <c r="A63">
        <v>8</v>
      </c>
      <c r="B63" s="58" t="str">
        <f>Critères!A61</f>
        <v>Formulaires</v>
      </c>
      <c r="C63" s="61" t="str">
        <f>Critères!B61</f>
        <v>9.7</v>
      </c>
      <c r="D63" s="61" t="str">
        <f>Critères!C61</f>
        <v>A</v>
      </c>
      <c r="E63" s="63" t="str">
        <f>Critères!D61</f>
        <v>Les champs de formulaire obligatoires sont-ils correctement identifiés (hors cas particuliers) ?</v>
      </c>
      <c r="F63" s="59" t="str">
        <f>BaseDeCalcul!D65</f>
        <v>NT</v>
      </c>
      <c r="G63" s="59" t="str">
        <f>BaseDeCalcul!E65</f>
        <v>NT</v>
      </c>
      <c r="H63" s="59" t="str">
        <f>BaseDeCalcul!F65</f>
        <v>NT</v>
      </c>
      <c r="I63" s="59" t="str">
        <f>BaseDeCalcul!G65</f>
        <v>NT</v>
      </c>
      <c r="J63" s="59" t="str">
        <f>BaseDeCalcul!H65</f>
        <v>NT</v>
      </c>
      <c r="K63" s="59" t="str">
        <f>BaseDeCalcul!I65</f>
        <v>NT</v>
      </c>
      <c r="L63" s="59" t="str">
        <f>BaseDeCalcul!J65</f>
        <v>NT</v>
      </c>
      <c r="M63" s="59" t="str">
        <f>BaseDeCalcul!K65</f>
        <v>NT</v>
      </c>
      <c r="N63" s="59" t="str">
        <f>BaseDeCalcul!L65</f>
        <v>NT</v>
      </c>
      <c r="O63" s="59" t="str">
        <f>BaseDeCalcul!M65</f>
        <v>NT</v>
      </c>
      <c r="P63" s="59" t="str">
        <f>BaseDeCalcul!N65</f>
        <v>NT</v>
      </c>
      <c r="Q63" s="59" t="str">
        <f>BaseDeCalcul!O65</f>
        <v>NT</v>
      </c>
      <c r="R63" s="59" t="str">
        <f>BaseDeCalcul!P65</f>
        <v>NT</v>
      </c>
      <c r="S63" s="59" t="str">
        <f>BaseDeCalcul!Q65</f>
        <v>NT</v>
      </c>
      <c r="T63" s="59" t="str">
        <f>BaseDeCalcul!R65</f>
        <v>NT</v>
      </c>
      <c r="U63" s="59" t="str">
        <f>BaseDeCalcul!S65</f>
        <v>NT</v>
      </c>
      <c r="V63" s="59" t="str">
        <f>BaseDeCalcul!T65</f>
        <v>NT</v>
      </c>
      <c r="W63" s="59" t="str">
        <f>BaseDeCalcul!U65</f>
        <v>NT</v>
      </c>
      <c r="X63" s="59" t="str">
        <f>BaseDeCalcul!V65</f>
        <v>NT</v>
      </c>
      <c r="Y63" s="59" t="str">
        <f>BaseDeCalcul!W65</f>
        <v>NT</v>
      </c>
      <c r="Z63" s="60" t="str">
        <f>BaseDeCalcul!Y65</f>
        <v>NT</v>
      </c>
    </row>
    <row r="64" spans="1:26" ht="33.75">
      <c r="A64">
        <v>8</v>
      </c>
      <c r="B64" s="58" t="str">
        <f>Critères!A62</f>
        <v>Formulaires</v>
      </c>
      <c r="C64" s="61" t="str">
        <f>Critères!B62</f>
        <v>9.8</v>
      </c>
      <c r="D64" s="61" t="str">
        <f>Critères!C62</f>
        <v>A</v>
      </c>
      <c r="E64" s="63" t="str">
        <f>Critères!D62</f>
        <v>Pour chaque champ de formulaire qui attend un type de données et/ou un format spécifique, l’information correspondante est-elle disponible ?</v>
      </c>
      <c r="F64" s="59" t="str">
        <f>BaseDeCalcul!D66</f>
        <v>NT</v>
      </c>
      <c r="G64" s="59" t="str">
        <f>BaseDeCalcul!E66</f>
        <v>NT</v>
      </c>
      <c r="H64" s="59" t="str">
        <f>BaseDeCalcul!F66</f>
        <v>NT</v>
      </c>
      <c r="I64" s="59" t="str">
        <f>BaseDeCalcul!G66</f>
        <v>NT</v>
      </c>
      <c r="J64" s="59" t="str">
        <f>BaseDeCalcul!H66</f>
        <v>NT</v>
      </c>
      <c r="K64" s="59" t="str">
        <f>BaseDeCalcul!I66</f>
        <v>NT</v>
      </c>
      <c r="L64" s="59" t="str">
        <f>BaseDeCalcul!J66</f>
        <v>NT</v>
      </c>
      <c r="M64" s="59" t="str">
        <f>BaseDeCalcul!K66</f>
        <v>NT</v>
      </c>
      <c r="N64" s="59" t="str">
        <f>BaseDeCalcul!L66</f>
        <v>NT</v>
      </c>
      <c r="O64" s="59" t="str">
        <f>BaseDeCalcul!M66</f>
        <v>NT</v>
      </c>
      <c r="P64" s="59" t="str">
        <f>BaseDeCalcul!N66</f>
        <v>NT</v>
      </c>
      <c r="Q64" s="59" t="str">
        <f>BaseDeCalcul!O66</f>
        <v>NT</v>
      </c>
      <c r="R64" s="59" t="str">
        <f>BaseDeCalcul!P66</f>
        <v>NT</v>
      </c>
      <c r="S64" s="59" t="str">
        <f>BaseDeCalcul!Q66</f>
        <v>NT</v>
      </c>
      <c r="T64" s="59" t="str">
        <f>BaseDeCalcul!R66</f>
        <v>NT</v>
      </c>
      <c r="U64" s="59" t="str">
        <f>BaseDeCalcul!S66</f>
        <v>NT</v>
      </c>
      <c r="V64" s="59" t="str">
        <f>BaseDeCalcul!T66</f>
        <v>NT</v>
      </c>
      <c r="W64" s="59" t="str">
        <f>BaseDeCalcul!U66</f>
        <v>NT</v>
      </c>
      <c r="X64" s="59" t="str">
        <f>BaseDeCalcul!V66</f>
        <v>NT</v>
      </c>
      <c r="Y64" s="59" t="str">
        <f>BaseDeCalcul!W66</f>
        <v>NT</v>
      </c>
      <c r="Z64" s="60" t="str">
        <f>BaseDeCalcul!Y66</f>
        <v>NT</v>
      </c>
    </row>
    <row r="65" spans="1:26" ht="22.5">
      <c r="A65">
        <v>8</v>
      </c>
      <c r="B65" s="58" t="str">
        <f>Critères!A63</f>
        <v>Formulaires</v>
      </c>
      <c r="C65" s="61" t="str">
        <f>Critères!B63</f>
        <v>9.9</v>
      </c>
      <c r="D65" s="61" t="str">
        <f>Critères!C63</f>
        <v>A</v>
      </c>
      <c r="E65" s="63" t="str">
        <f>Critères!D63</f>
        <v>Dans chaque formulaire, les erreurs de saisie sont-elles accessibles ?</v>
      </c>
      <c r="F65" s="59" t="str">
        <f>BaseDeCalcul!D67</f>
        <v>NT</v>
      </c>
      <c r="G65" s="59" t="str">
        <f>BaseDeCalcul!E67</f>
        <v>NT</v>
      </c>
      <c r="H65" s="59" t="str">
        <f>BaseDeCalcul!F67</f>
        <v>NT</v>
      </c>
      <c r="I65" s="59" t="str">
        <f>BaseDeCalcul!G67</f>
        <v>NT</v>
      </c>
      <c r="J65" s="59" t="str">
        <f>BaseDeCalcul!H67</f>
        <v>NT</v>
      </c>
      <c r="K65" s="59" t="str">
        <f>BaseDeCalcul!I67</f>
        <v>NT</v>
      </c>
      <c r="L65" s="59" t="str">
        <f>BaseDeCalcul!J67</f>
        <v>NT</v>
      </c>
      <c r="M65" s="59" t="str">
        <f>BaseDeCalcul!K67</f>
        <v>NT</v>
      </c>
      <c r="N65" s="59" t="str">
        <f>BaseDeCalcul!L67</f>
        <v>NT</v>
      </c>
      <c r="O65" s="59" t="str">
        <f>BaseDeCalcul!M67</f>
        <v>NT</v>
      </c>
      <c r="P65" s="59" t="str">
        <f>BaseDeCalcul!N67</f>
        <v>NT</v>
      </c>
      <c r="Q65" s="59" t="str">
        <f>BaseDeCalcul!O67</f>
        <v>NT</v>
      </c>
      <c r="R65" s="59" t="str">
        <f>BaseDeCalcul!P67</f>
        <v>NT</v>
      </c>
      <c r="S65" s="59" t="str">
        <f>BaseDeCalcul!Q67</f>
        <v>NT</v>
      </c>
      <c r="T65" s="59" t="str">
        <f>BaseDeCalcul!R67</f>
        <v>NT</v>
      </c>
      <c r="U65" s="59" t="str">
        <f>BaseDeCalcul!S67</f>
        <v>NT</v>
      </c>
      <c r="V65" s="59" t="str">
        <f>BaseDeCalcul!T67</f>
        <v>NT</v>
      </c>
      <c r="W65" s="59" t="str">
        <f>BaseDeCalcul!U67</f>
        <v>NT</v>
      </c>
      <c r="X65" s="59" t="str">
        <f>BaseDeCalcul!V67</f>
        <v>NT</v>
      </c>
      <c r="Y65" s="59" t="str">
        <f>BaseDeCalcul!W67</f>
        <v>NT</v>
      </c>
      <c r="Z65" s="60" t="str">
        <f>BaseDeCalcul!Y67</f>
        <v>NT</v>
      </c>
    </row>
    <row r="66" spans="1:26" ht="33.75">
      <c r="A66">
        <v>8</v>
      </c>
      <c r="B66" s="58" t="str">
        <f>Critères!A64</f>
        <v>Formulaires</v>
      </c>
      <c r="C66" s="61" t="str">
        <f>Critères!B64</f>
        <v>9.10</v>
      </c>
      <c r="D66" s="61" t="str">
        <f>Critères!C64</f>
        <v>AA</v>
      </c>
      <c r="E66" s="63" t="str">
        <f>Critères!D64</f>
        <v>Dans chaque formulaire, le contrôle de saisie est-il accompagné, si nécessaire, de suggestions des types, formats de données ou valeurs attendus ?</v>
      </c>
      <c r="F66" s="59" t="str">
        <f>BaseDeCalcul!D68</f>
        <v>NT</v>
      </c>
      <c r="G66" s="59" t="str">
        <f>BaseDeCalcul!E68</f>
        <v>NT</v>
      </c>
      <c r="H66" s="59" t="str">
        <f>BaseDeCalcul!F68</f>
        <v>NT</v>
      </c>
      <c r="I66" s="59" t="str">
        <f>BaseDeCalcul!G68</f>
        <v>NT</v>
      </c>
      <c r="J66" s="59" t="str">
        <f>BaseDeCalcul!H68</f>
        <v>NT</v>
      </c>
      <c r="K66" s="59" t="str">
        <f>BaseDeCalcul!I68</f>
        <v>NT</v>
      </c>
      <c r="L66" s="59" t="str">
        <f>BaseDeCalcul!J68</f>
        <v>NT</v>
      </c>
      <c r="M66" s="59" t="str">
        <f>BaseDeCalcul!K68</f>
        <v>NT</v>
      </c>
      <c r="N66" s="59" t="str">
        <f>BaseDeCalcul!L68</f>
        <v>NT</v>
      </c>
      <c r="O66" s="59" t="str">
        <f>BaseDeCalcul!M68</f>
        <v>NT</v>
      </c>
      <c r="P66" s="59" t="str">
        <f>BaseDeCalcul!N68</f>
        <v>NT</v>
      </c>
      <c r="Q66" s="59" t="str">
        <f>BaseDeCalcul!O68</f>
        <v>NT</v>
      </c>
      <c r="R66" s="59" t="str">
        <f>BaseDeCalcul!P68</f>
        <v>NT</v>
      </c>
      <c r="S66" s="59" t="str">
        <f>BaseDeCalcul!Q68</f>
        <v>NT</v>
      </c>
      <c r="T66" s="59" t="str">
        <f>BaseDeCalcul!R68</f>
        <v>NT</v>
      </c>
      <c r="U66" s="59" t="str">
        <f>BaseDeCalcul!S68</f>
        <v>NT</v>
      </c>
      <c r="V66" s="59" t="str">
        <f>BaseDeCalcul!T68</f>
        <v>NT</v>
      </c>
      <c r="W66" s="59" t="str">
        <f>BaseDeCalcul!U68</f>
        <v>NT</v>
      </c>
      <c r="X66" s="59" t="str">
        <f>BaseDeCalcul!V68</f>
        <v>NT</v>
      </c>
      <c r="Y66" s="59" t="str">
        <f>BaseDeCalcul!W68</f>
        <v>NT</v>
      </c>
      <c r="Z66" s="60" t="str">
        <f>BaseDeCalcul!Y68</f>
        <v>NT</v>
      </c>
    </row>
    <row r="67" spans="1:26" ht="56.25">
      <c r="A67">
        <v>8</v>
      </c>
      <c r="B67" s="58" t="str">
        <f>Critères!A65</f>
        <v>Formulaires</v>
      </c>
      <c r="C67" s="61" t="str">
        <f>Critères!B65</f>
        <v>9.11</v>
      </c>
      <c r="D67" s="61" t="str">
        <f>Critères!C65</f>
        <v>AA</v>
      </c>
      <c r="E67" s="63"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7" s="59" t="str">
        <f>BaseDeCalcul!D69</f>
        <v>NT</v>
      </c>
      <c r="G67" s="59" t="str">
        <f>BaseDeCalcul!E69</f>
        <v>NT</v>
      </c>
      <c r="H67" s="59" t="str">
        <f>BaseDeCalcul!F69</f>
        <v>NT</v>
      </c>
      <c r="I67" s="59" t="str">
        <f>BaseDeCalcul!G69</f>
        <v>NT</v>
      </c>
      <c r="J67" s="59" t="str">
        <f>BaseDeCalcul!H69</f>
        <v>NT</v>
      </c>
      <c r="K67" s="59" t="str">
        <f>BaseDeCalcul!I69</f>
        <v>NT</v>
      </c>
      <c r="L67" s="59" t="str">
        <f>BaseDeCalcul!J69</f>
        <v>NT</v>
      </c>
      <c r="M67" s="59" t="str">
        <f>BaseDeCalcul!K69</f>
        <v>NT</v>
      </c>
      <c r="N67" s="59" t="str">
        <f>BaseDeCalcul!L69</f>
        <v>NT</v>
      </c>
      <c r="O67" s="59" t="str">
        <f>BaseDeCalcul!M69</f>
        <v>NT</v>
      </c>
      <c r="P67" s="59" t="str">
        <f>BaseDeCalcul!N69</f>
        <v>NT</v>
      </c>
      <c r="Q67" s="59" t="str">
        <f>BaseDeCalcul!O69</f>
        <v>NT</v>
      </c>
      <c r="R67" s="59" t="str">
        <f>BaseDeCalcul!P69</f>
        <v>NT</v>
      </c>
      <c r="S67" s="59" t="str">
        <f>BaseDeCalcul!Q69</f>
        <v>NT</v>
      </c>
      <c r="T67" s="59" t="str">
        <f>BaseDeCalcul!R69</f>
        <v>NT</v>
      </c>
      <c r="U67" s="59" t="str">
        <f>BaseDeCalcul!S69</f>
        <v>NT</v>
      </c>
      <c r="V67" s="59" t="str">
        <f>BaseDeCalcul!T69</f>
        <v>NT</v>
      </c>
      <c r="W67" s="59" t="str">
        <f>BaseDeCalcul!U69</f>
        <v>NT</v>
      </c>
      <c r="X67" s="59" t="str">
        <f>BaseDeCalcul!V69</f>
        <v>NT</v>
      </c>
      <c r="Y67" s="59" t="str">
        <f>BaseDeCalcul!W69</f>
        <v>NT</v>
      </c>
      <c r="Z67" s="60" t="str">
        <f>BaseDeCalcul!Y69</f>
        <v>NT</v>
      </c>
    </row>
    <row r="68" spans="1:26" ht="22.5">
      <c r="A68">
        <v>8</v>
      </c>
      <c r="B68" s="58" t="str">
        <f>Critères!A66</f>
        <v>Formulaires</v>
      </c>
      <c r="C68" s="61" t="str">
        <f>Critères!B66</f>
        <v>9.12</v>
      </c>
      <c r="D68" s="61" t="str">
        <f>Critères!C66</f>
        <v>AA</v>
      </c>
      <c r="E68" s="63" t="str">
        <f>Critères!D66</f>
        <v>Pour chaque champ qui attend une donnée personnelle de l’utilisateur, la saisie est-elle facilitée ?</v>
      </c>
      <c r="F68" s="59" t="str">
        <f>BaseDeCalcul!D70</f>
        <v>NT</v>
      </c>
      <c r="G68" s="59" t="str">
        <f>BaseDeCalcul!E70</f>
        <v>NT</v>
      </c>
      <c r="H68" s="59" t="str">
        <f>BaseDeCalcul!F70</f>
        <v>NT</v>
      </c>
      <c r="I68" s="59" t="str">
        <f>BaseDeCalcul!G70</f>
        <v>NT</v>
      </c>
      <c r="J68" s="59" t="str">
        <f>BaseDeCalcul!H70</f>
        <v>NT</v>
      </c>
      <c r="K68" s="59" t="str">
        <f>BaseDeCalcul!I70</f>
        <v>NT</v>
      </c>
      <c r="L68" s="59" t="str">
        <f>BaseDeCalcul!J70</f>
        <v>NT</v>
      </c>
      <c r="M68" s="59" t="str">
        <f>BaseDeCalcul!K70</f>
        <v>NT</v>
      </c>
      <c r="N68" s="59" t="str">
        <f>BaseDeCalcul!L70</f>
        <v>NT</v>
      </c>
      <c r="O68" s="59" t="str">
        <f>BaseDeCalcul!M70</f>
        <v>NT</v>
      </c>
      <c r="P68" s="59" t="str">
        <f>BaseDeCalcul!N70</f>
        <v>NT</v>
      </c>
      <c r="Q68" s="59" t="str">
        <f>BaseDeCalcul!O70</f>
        <v>NT</v>
      </c>
      <c r="R68" s="59" t="str">
        <f>BaseDeCalcul!P70</f>
        <v>NT</v>
      </c>
      <c r="S68" s="59" t="str">
        <f>BaseDeCalcul!Q70</f>
        <v>NT</v>
      </c>
      <c r="T68" s="59" t="str">
        <f>BaseDeCalcul!R70</f>
        <v>NT</v>
      </c>
      <c r="U68" s="59" t="str">
        <f>BaseDeCalcul!S70</f>
        <v>NT</v>
      </c>
      <c r="V68" s="59" t="str">
        <f>BaseDeCalcul!T70</f>
        <v>NT</v>
      </c>
      <c r="W68" s="59" t="str">
        <f>BaseDeCalcul!U70</f>
        <v>NT</v>
      </c>
      <c r="X68" s="59" t="str">
        <f>BaseDeCalcul!V70</f>
        <v>NT</v>
      </c>
      <c r="Y68" s="59" t="str">
        <f>BaseDeCalcul!W70</f>
        <v>NT</v>
      </c>
      <c r="Z68" s="60" t="str">
        <f>BaseDeCalcul!Y70</f>
        <v>NT</v>
      </c>
    </row>
    <row r="69" spans="1:26" ht="22.5">
      <c r="A69">
        <v>8</v>
      </c>
      <c r="B69" s="58" t="str">
        <f>Critères!A67</f>
        <v>Navigation</v>
      </c>
      <c r="C69" s="61" t="str">
        <f>Critères!B67</f>
        <v>10.1</v>
      </c>
      <c r="D69" s="61" t="str">
        <f>Critères!C67</f>
        <v>A</v>
      </c>
      <c r="E69" s="63" t="str">
        <f>Critères!D67</f>
        <v>Dans chaque écran, l’ordre de tabulation au clavier est-il cohérent ?</v>
      </c>
      <c r="F69" s="59" t="str">
        <f>BaseDeCalcul!D71</f>
        <v>NT</v>
      </c>
      <c r="G69" s="59" t="str">
        <f>BaseDeCalcul!E71</f>
        <v>NT</v>
      </c>
      <c r="H69" s="59" t="str">
        <f>BaseDeCalcul!F71</f>
        <v>NT</v>
      </c>
      <c r="I69" s="59" t="str">
        <f>BaseDeCalcul!G71</f>
        <v>NT</v>
      </c>
      <c r="J69" s="59" t="str">
        <f>BaseDeCalcul!H71</f>
        <v>NT</v>
      </c>
      <c r="K69" s="59" t="str">
        <f>BaseDeCalcul!I71</f>
        <v>NT</v>
      </c>
      <c r="L69" s="59" t="str">
        <f>BaseDeCalcul!J71</f>
        <v>NT</v>
      </c>
      <c r="M69" s="59" t="str">
        <f>BaseDeCalcul!K71</f>
        <v>NT</v>
      </c>
      <c r="N69" s="59" t="str">
        <f>BaseDeCalcul!L71</f>
        <v>NT</v>
      </c>
      <c r="O69" s="59" t="str">
        <f>BaseDeCalcul!M71</f>
        <v>NT</v>
      </c>
      <c r="P69" s="59" t="str">
        <f>BaseDeCalcul!N71</f>
        <v>NT</v>
      </c>
      <c r="Q69" s="59" t="str">
        <f>BaseDeCalcul!O71</f>
        <v>NT</v>
      </c>
      <c r="R69" s="59" t="str">
        <f>BaseDeCalcul!P71</f>
        <v>NT</v>
      </c>
      <c r="S69" s="59" t="str">
        <f>BaseDeCalcul!Q71</f>
        <v>NT</v>
      </c>
      <c r="T69" s="59" t="str">
        <f>BaseDeCalcul!R71</f>
        <v>NT</v>
      </c>
      <c r="U69" s="59" t="str">
        <f>BaseDeCalcul!S71</f>
        <v>NT</v>
      </c>
      <c r="V69" s="59" t="str">
        <f>BaseDeCalcul!T71</f>
        <v>NT</v>
      </c>
      <c r="W69" s="59" t="str">
        <f>BaseDeCalcul!U71</f>
        <v>NT</v>
      </c>
      <c r="X69" s="59" t="str">
        <f>BaseDeCalcul!V71</f>
        <v>NT</v>
      </c>
      <c r="Y69" s="59" t="str">
        <f>BaseDeCalcul!W71</f>
        <v>NT</v>
      </c>
      <c r="Z69" s="60" t="str">
        <f>BaseDeCalcul!Y71</f>
        <v>NT</v>
      </c>
    </row>
    <row r="70" spans="1:26" ht="22.5">
      <c r="A70">
        <v>8</v>
      </c>
      <c r="B70" s="58" t="str">
        <f>Critères!A68</f>
        <v>Navigation</v>
      </c>
      <c r="C70" s="61" t="str">
        <f>Critères!B68</f>
        <v>10.2</v>
      </c>
      <c r="D70" s="61" t="str">
        <f>Critères!C68</f>
        <v>A</v>
      </c>
      <c r="E70" s="63" t="str">
        <f>Critères!D68</f>
        <v>Dans chaque écran, l’ordre de restitution par les technologies d’assistance est-il cohérent ?</v>
      </c>
      <c r="F70" s="59" t="str">
        <f>BaseDeCalcul!D72</f>
        <v>NT</v>
      </c>
      <c r="G70" s="59" t="str">
        <f>BaseDeCalcul!E72</f>
        <v>NT</v>
      </c>
      <c r="H70" s="59" t="str">
        <f>BaseDeCalcul!F72</f>
        <v>NT</v>
      </c>
      <c r="I70" s="59" t="str">
        <f>BaseDeCalcul!G72</f>
        <v>NT</v>
      </c>
      <c r="J70" s="59" t="str">
        <f>BaseDeCalcul!H72</f>
        <v>NT</v>
      </c>
      <c r="K70" s="59" t="str">
        <f>BaseDeCalcul!I72</f>
        <v>NT</v>
      </c>
      <c r="L70" s="59" t="str">
        <f>BaseDeCalcul!J72</f>
        <v>NT</v>
      </c>
      <c r="M70" s="59" t="str">
        <f>BaseDeCalcul!K72</f>
        <v>NT</v>
      </c>
      <c r="N70" s="59" t="str">
        <f>BaseDeCalcul!L72</f>
        <v>NT</v>
      </c>
      <c r="O70" s="59" t="str">
        <f>BaseDeCalcul!M72</f>
        <v>NT</v>
      </c>
      <c r="P70" s="59" t="str">
        <f>BaseDeCalcul!N72</f>
        <v>NT</v>
      </c>
      <c r="Q70" s="59" t="str">
        <f>BaseDeCalcul!O72</f>
        <v>NT</v>
      </c>
      <c r="R70" s="59" t="str">
        <f>BaseDeCalcul!P72</f>
        <v>NT</v>
      </c>
      <c r="S70" s="59" t="str">
        <f>BaseDeCalcul!Q72</f>
        <v>NT</v>
      </c>
      <c r="T70" s="59" t="str">
        <f>BaseDeCalcul!R72</f>
        <v>NT</v>
      </c>
      <c r="U70" s="59" t="str">
        <f>BaseDeCalcul!S72</f>
        <v>NT</v>
      </c>
      <c r="V70" s="59" t="str">
        <f>BaseDeCalcul!T72</f>
        <v>NT</v>
      </c>
      <c r="W70" s="59" t="str">
        <f>BaseDeCalcul!U72</f>
        <v>NT</v>
      </c>
      <c r="X70" s="59" t="str">
        <f>BaseDeCalcul!V72</f>
        <v>NT</v>
      </c>
      <c r="Y70" s="59" t="str">
        <f>BaseDeCalcul!W72</f>
        <v>NT</v>
      </c>
      <c r="Z70" s="60" t="str">
        <f>BaseDeCalcul!Y72</f>
        <v>NT</v>
      </c>
    </row>
    <row r="71" spans="1:26" ht="22.5">
      <c r="A71">
        <v>8</v>
      </c>
      <c r="B71" s="58" t="str">
        <f>Critères!A69</f>
        <v>Navigation</v>
      </c>
      <c r="C71" s="61" t="str">
        <f>Critères!B69</f>
        <v>10.3</v>
      </c>
      <c r="D71" s="61" t="str">
        <f>Critères!C69</f>
        <v>A</v>
      </c>
      <c r="E71" s="63" t="str">
        <f>Critères!D69</f>
        <v>Dans chaque écran, la navigation ne doit pas contenir de piège au clavier. Cette règle est-elle respectée ?</v>
      </c>
      <c r="F71" s="59" t="str">
        <f>BaseDeCalcul!D73</f>
        <v>NT</v>
      </c>
      <c r="G71" s="59" t="str">
        <f>BaseDeCalcul!E73</f>
        <v>NT</v>
      </c>
      <c r="H71" s="59" t="str">
        <f>BaseDeCalcul!F73</f>
        <v>NT</v>
      </c>
      <c r="I71" s="59" t="str">
        <f>BaseDeCalcul!G73</f>
        <v>NT</v>
      </c>
      <c r="J71" s="59" t="str">
        <f>BaseDeCalcul!H73</f>
        <v>NT</v>
      </c>
      <c r="K71" s="59" t="str">
        <f>BaseDeCalcul!I73</f>
        <v>NT</v>
      </c>
      <c r="L71" s="59" t="str">
        <f>BaseDeCalcul!J73</f>
        <v>NT</v>
      </c>
      <c r="M71" s="59" t="str">
        <f>BaseDeCalcul!K73</f>
        <v>NT</v>
      </c>
      <c r="N71" s="59" t="str">
        <f>BaseDeCalcul!L73</f>
        <v>NT</v>
      </c>
      <c r="O71" s="59" t="str">
        <f>BaseDeCalcul!M73</f>
        <v>NT</v>
      </c>
      <c r="P71" s="59" t="str">
        <f>BaseDeCalcul!N73</f>
        <v>NT</v>
      </c>
      <c r="Q71" s="59" t="str">
        <f>BaseDeCalcul!O73</f>
        <v>NT</v>
      </c>
      <c r="R71" s="59" t="str">
        <f>BaseDeCalcul!P73</f>
        <v>NT</v>
      </c>
      <c r="S71" s="59" t="str">
        <f>BaseDeCalcul!Q73</f>
        <v>NT</v>
      </c>
      <c r="T71" s="59" t="str">
        <f>BaseDeCalcul!R73</f>
        <v>NT</v>
      </c>
      <c r="U71" s="59" t="str">
        <f>BaseDeCalcul!S73</f>
        <v>NT</v>
      </c>
      <c r="V71" s="59" t="str">
        <f>BaseDeCalcul!T73</f>
        <v>NT</v>
      </c>
      <c r="W71" s="59" t="str">
        <f>BaseDeCalcul!U73</f>
        <v>NT</v>
      </c>
      <c r="X71" s="59" t="str">
        <f>BaseDeCalcul!V73</f>
        <v>NT</v>
      </c>
      <c r="Y71" s="59" t="str">
        <f>BaseDeCalcul!W73</f>
        <v>NT</v>
      </c>
      <c r="Z71" s="60" t="str">
        <f>BaseDeCalcul!Y73</f>
        <v>NT</v>
      </c>
    </row>
    <row r="72" spans="1:26" ht="33.75">
      <c r="A72">
        <v>9</v>
      </c>
      <c r="B72" s="58" t="str">
        <f>Critères!A70</f>
        <v>Navigation</v>
      </c>
      <c r="C72" s="61" t="str">
        <f>Critères!B70</f>
        <v>10.4</v>
      </c>
      <c r="D72" s="61" t="str">
        <f>Critères!C70</f>
        <v>A</v>
      </c>
      <c r="E72" s="63" t="str">
        <f>Critères!D70</f>
        <v>Dans chaque écran, les raccourcis clavier n’utilisant qu’une seule touche (lettre minuscule ou majuscule, ponctuation, chiffre ou symbole) sont-ils contrôlables par l’utilisateur ?</v>
      </c>
      <c r="F72" s="59" t="str">
        <f>BaseDeCalcul!D74</f>
        <v>NT</v>
      </c>
      <c r="G72" s="59" t="str">
        <f>BaseDeCalcul!E74</f>
        <v>NT</v>
      </c>
      <c r="H72" s="59" t="str">
        <f>BaseDeCalcul!F74</f>
        <v>NT</v>
      </c>
      <c r="I72" s="59" t="str">
        <f>BaseDeCalcul!G74</f>
        <v>NT</v>
      </c>
      <c r="J72" s="59" t="str">
        <f>BaseDeCalcul!H74</f>
        <v>NT</v>
      </c>
      <c r="K72" s="59" t="str">
        <f>BaseDeCalcul!I74</f>
        <v>NT</v>
      </c>
      <c r="L72" s="59" t="str">
        <f>BaseDeCalcul!J74</f>
        <v>NT</v>
      </c>
      <c r="M72" s="59" t="str">
        <f>BaseDeCalcul!K74</f>
        <v>NT</v>
      </c>
      <c r="N72" s="59" t="str">
        <f>BaseDeCalcul!L74</f>
        <v>NT</v>
      </c>
      <c r="O72" s="59" t="str">
        <f>BaseDeCalcul!M74</f>
        <v>NT</v>
      </c>
      <c r="P72" s="59" t="str">
        <f>BaseDeCalcul!N74</f>
        <v>NT</v>
      </c>
      <c r="Q72" s="59" t="str">
        <f>BaseDeCalcul!O74</f>
        <v>NT</v>
      </c>
      <c r="R72" s="59" t="str">
        <f>BaseDeCalcul!P74</f>
        <v>NT</v>
      </c>
      <c r="S72" s="59" t="str">
        <f>BaseDeCalcul!Q74</f>
        <v>NT</v>
      </c>
      <c r="T72" s="59" t="str">
        <f>BaseDeCalcul!R74</f>
        <v>NT</v>
      </c>
      <c r="U72" s="59" t="str">
        <f>BaseDeCalcul!S74</f>
        <v>NT</v>
      </c>
      <c r="V72" s="59" t="str">
        <f>BaseDeCalcul!T74</f>
        <v>NT</v>
      </c>
      <c r="W72" s="59" t="str">
        <f>BaseDeCalcul!U74</f>
        <v>NT</v>
      </c>
      <c r="X72" s="59" t="str">
        <f>BaseDeCalcul!V74</f>
        <v>NT</v>
      </c>
      <c r="Y72" s="59" t="str">
        <f>BaseDeCalcul!W74</f>
        <v>NT</v>
      </c>
      <c r="Z72" s="60" t="str">
        <f>BaseDeCalcul!Y74</f>
        <v>NT</v>
      </c>
    </row>
    <row r="73" spans="1:26" ht="22.5">
      <c r="A73">
        <v>9</v>
      </c>
      <c r="B73" s="58" t="str">
        <f>Critères!A71</f>
        <v>Consultation</v>
      </c>
      <c r="C73" s="61" t="str">
        <f>Critères!B71</f>
        <v>11.1</v>
      </c>
      <c r="D73" s="61" t="str">
        <f>Critères!C71</f>
        <v>A</v>
      </c>
      <c r="E73" s="63" t="str">
        <f>Critères!D71</f>
        <v>Pour chaque écran, l’utilisateur a-t-il le contrôle de chaque limite de temps modifiant le contenu (hors cas particuliers) ?</v>
      </c>
      <c r="F73" s="59" t="str">
        <f>BaseDeCalcul!D75</f>
        <v>NT</v>
      </c>
      <c r="G73" s="59" t="str">
        <f>BaseDeCalcul!E75</f>
        <v>NT</v>
      </c>
      <c r="H73" s="59" t="str">
        <f>BaseDeCalcul!F75</f>
        <v>NT</v>
      </c>
      <c r="I73" s="59" t="str">
        <f>BaseDeCalcul!G75</f>
        <v>NT</v>
      </c>
      <c r="J73" s="59" t="str">
        <f>BaseDeCalcul!H75</f>
        <v>NT</v>
      </c>
      <c r="K73" s="59" t="str">
        <f>BaseDeCalcul!I75</f>
        <v>NT</v>
      </c>
      <c r="L73" s="59" t="str">
        <f>BaseDeCalcul!J75</f>
        <v>NT</v>
      </c>
      <c r="M73" s="59" t="str">
        <f>BaseDeCalcul!K75</f>
        <v>NT</v>
      </c>
      <c r="N73" s="59" t="str">
        <f>BaseDeCalcul!L75</f>
        <v>NT</v>
      </c>
      <c r="O73" s="59" t="str">
        <f>BaseDeCalcul!M75</f>
        <v>NT</v>
      </c>
      <c r="P73" s="59" t="str">
        <f>BaseDeCalcul!N75</f>
        <v>NT</v>
      </c>
      <c r="Q73" s="59" t="str">
        <f>BaseDeCalcul!O75</f>
        <v>NT</v>
      </c>
      <c r="R73" s="59" t="str">
        <f>BaseDeCalcul!P75</f>
        <v>NT</v>
      </c>
      <c r="S73" s="59" t="str">
        <f>BaseDeCalcul!Q75</f>
        <v>NT</v>
      </c>
      <c r="T73" s="59" t="str">
        <f>BaseDeCalcul!R75</f>
        <v>NT</v>
      </c>
      <c r="U73" s="59" t="str">
        <f>BaseDeCalcul!S75</f>
        <v>NT</v>
      </c>
      <c r="V73" s="59" t="str">
        <f>BaseDeCalcul!T75</f>
        <v>NT</v>
      </c>
      <c r="W73" s="59" t="str">
        <f>BaseDeCalcul!U75</f>
        <v>NT</v>
      </c>
      <c r="X73" s="59" t="str">
        <f>BaseDeCalcul!V75</f>
        <v>NT</v>
      </c>
      <c r="Y73" s="59" t="str">
        <f>BaseDeCalcul!W75</f>
        <v>NT</v>
      </c>
      <c r="Z73" s="60" t="str">
        <f>BaseDeCalcul!Y75</f>
        <v>NT</v>
      </c>
    </row>
    <row r="74" spans="1:26" ht="22.5">
      <c r="A74">
        <v>9</v>
      </c>
      <c r="B74" s="58" t="str">
        <f>Critères!A72</f>
        <v>Consultation</v>
      </c>
      <c r="C74" s="61" t="str">
        <f>Critères!B72</f>
        <v>11.2</v>
      </c>
      <c r="D74" s="61" t="str">
        <f>Critères!C72</f>
        <v>A</v>
      </c>
      <c r="E74" s="63" t="str">
        <f>Critères!D72</f>
        <v>Pour chaque écran, chaque procédé limitant le temps d’une session peut-il être arrêté ou supprimé (hors cas particuliers) ?</v>
      </c>
      <c r="F74" s="59" t="str">
        <f>BaseDeCalcul!D76</f>
        <v>NT</v>
      </c>
      <c r="G74" s="59" t="str">
        <f>BaseDeCalcul!E76</f>
        <v>NT</v>
      </c>
      <c r="H74" s="59" t="str">
        <f>BaseDeCalcul!F76</f>
        <v>NT</v>
      </c>
      <c r="I74" s="59" t="str">
        <f>BaseDeCalcul!G76</f>
        <v>NT</v>
      </c>
      <c r="J74" s="59" t="str">
        <f>BaseDeCalcul!H76</f>
        <v>NT</v>
      </c>
      <c r="K74" s="59" t="str">
        <f>BaseDeCalcul!I76</f>
        <v>NT</v>
      </c>
      <c r="L74" s="59" t="str">
        <f>BaseDeCalcul!J76</f>
        <v>NT</v>
      </c>
      <c r="M74" s="59" t="str">
        <f>BaseDeCalcul!K76</f>
        <v>NT</v>
      </c>
      <c r="N74" s="59" t="str">
        <f>BaseDeCalcul!L76</f>
        <v>NT</v>
      </c>
      <c r="O74" s="59" t="str">
        <f>BaseDeCalcul!M76</f>
        <v>NT</v>
      </c>
      <c r="P74" s="59" t="str">
        <f>BaseDeCalcul!N76</f>
        <v>NT</v>
      </c>
      <c r="Q74" s="59" t="str">
        <f>BaseDeCalcul!O76</f>
        <v>NT</v>
      </c>
      <c r="R74" s="59" t="str">
        <f>BaseDeCalcul!P76</f>
        <v>NT</v>
      </c>
      <c r="S74" s="59" t="str">
        <f>BaseDeCalcul!Q76</f>
        <v>NT</v>
      </c>
      <c r="T74" s="59" t="str">
        <f>BaseDeCalcul!R76</f>
        <v>NT</v>
      </c>
      <c r="U74" s="59" t="str">
        <f>BaseDeCalcul!S76</f>
        <v>NT</v>
      </c>
      <c r="V74" s="59" t="str">
        <f>BaseDeCalcul!T76</f>
        <v>NT</v>
      </c>
      <c r="W74" s="59" t="str">
        <f>BaseDeCalcul!U76</f>
        <v>NT</v>
      </c>
      <c r="X74" s="59" t="str">
        <f>BaseDeCalcul!V76</f>
        <v>NT</v>
      </c>
      <c r="Y74" s="59" t="str">
        <f>BaseDeCalcul!W76</f>
        <v>NT</v>
      </c>
      <c r="Z74" s="60" t="str">
        <f>BaseDeCalcul!Y76</f>
        <v>NT</v>
      </c>
    </row>
    <row r="75" spans="1:26" ht="33.75">
      <c r="A75">
        <v>9</v>
      </c>
      <c r="B75" s="58" t="str">
        <f>Critères!A73</f>
        <v>Consultation</v>
      </c>
      <c r="C75" s="61" t="str">
        <f>Critères!B73</f>
        <v>11.3</v>
      </c>
      <c r="D75" s="61" t="str">
        <f>Critères!C73</f>
        <v>A</v>
      </c>
      <c r="E75" s="63" t="str">
        <f>Critères!D73</f>
        <v>Dans chaque écran, chaque document bureautique en téléchargement possède-t-il, si nécessaire, une version accessible (hors cas particuliers) ?</v>
      </c>
      <c r="F75" s="59" t="str">
        <f>BaseDeCalcul!D77</f>
        <v>NT</v>
      </c>
      <c r="G75" s="59" t="str">
        <f>BaseDeCalcul!E77</f>
        <v>NT</v>
      </c>
      <c r="H75" s="59" t="str">
        <f>BaseDeCalcul!F77</f>
        <v>NT</v>
      </c>
      <c r="I75" s="59" t="str">
        <f>BaseDeCalcul!G77</f>
        <v>NT</v>
      </c>
      <c r="J75" s="59" t="str">
        <f>BaseDeCalcul!H77</f>
        <v>NT</v>
      </c>
      <c r="K75" s="59" t="str">
        <f>BaseDeCalcul!I77</f>
        <v>NT</v>
      </c>
      <c r="L75" s="59" t="str">
        <f>BaseDeCalcul!J77</f>
        <v>NT</v>
      </c>
      <c r="M75" s="59" t="str">
        <f>BaseDeCalcul!K77</f>
        <v>NT</v>
      </c>
      <c r="N75" s="59" t="str">
        <f>BaseDeCalcul!L77</f>
        <v>NT</v>
      </c>
      <c r="O75" s="59" t="str">
        <f>BaseDeCalcul!M77</f>
        <v>NT</v>
      </c>
      <c r="P75" s="59" t="str">
        <f>BaseDeCalcul!N77</f>
        <v>NT</v>
      </c>
      <c r="Q75" s="59" t="str">
        <f>BaseDeCalcul!O77</f>
        <v>NT</v>
      </c>
      <c r="R75" s="59" t="str">
        <f>BaseDeCalcul!P77</f>
        <v>NT</v>
      </c>
      <c r="S75" s="59" t="str">
        <f>BaseDeCalcul!Q77</f>
        <v>NT</v>
      </c>
      <c r="T75" s="59" t="str">
        <f>BaseDeCalcul!R77</f>
        <v>NT</v>
      </c>
      <c r="U75" s="59" t="str">
        <f>BaseDeCalcul!S77</f>
        <v>NT</v>
      </c>
      <c r="V75" s="59" t="str">
        <f>BaseDeCalcul!T77</f>
        <v>NT</v>
      </c>
      <c r="W75" s="59" t="str">
        <f>BaseDeCalcul!U77</f>
        <v>NT</v>
      </c>
      <c r="X75" s="59" t="str">
        <f>BaseDeCalcul!V77</f>
        <v>NT</v>
      </c>
      <c r="Y75" s="59" t="str">
        <f>BaseDeCalcul!W77</f>
        <v>NT</v>
      </c>
      <c r="Z75" s="60" t="str">
        <f>BaseDeCalcul!Y77</f>
        <v>NT</v>
      </c>
    </row>
    <row r="76" spans="1:26" ht="33.75">
      <c r="A76">
        <v>9</v>
      </c>
      <c r="B76" s="58" t="str">
        <f>Critères!A74</f>
        <v>Consultation</v>
      </c>
      <c r="C76" s="61" t="str">
        <f>Critères!B74</f>
        <v>11.4</v>
      </c>
      <c r="D76" s="61" t="str">
        <f>Critères!C74</f>
        <v>A</v>
      </c>
      <c r="E76" s="63" t="str">
        <f>Critères!D74</f>
        <v>Pour chaque document bureautique ayant une version accessible, cette version offre-t-elle la même information (hors cas particuliers) ?</v>
      </c>
      <c r="F76" s="59" t="str">
        <f>BaseDeCalcul!D78</f>
        <v>NT</v>
      </c>
      <c r="G76" s="59" t="str">
        <f>BaseDeCalcul!E78</f>
        <v>NT</v>
      </c>
      <c r="H76" s="59" t="str">
        <f>BaseDeCalcul!F78</f>
        <v>NT</v>
      </c>
      <c r="I76" s="59" t="str">
        <f>BaseDeCalcul!G78</f>
        <v>NT</v>
      </c>
      <c r="J76" s="59" t="str">
        <f>BaseDeCalcul!H78</f>
        <v>NT</v>
      </c>
      <c r="K76" s="59" t="str">
        <f>BaseDeCalcul!I78</f>
        <v>NT</v>
      </c>
      <c r="L76" s="59" t="str">
        <f>BaseDeCalcul!J78</f>
        <v>NT</v>
      </c>
      <c r="M76" s="59" t="str">
        <f>BaseDeCalcul!K78</f>
        <v>NT</v>
      </c>
      <c r="N76" s="59" t="str">
        <f>BaseDeCalcul!L78</f>
        <v>NT</v>
      </c>
      <c r="O76" s="59" t="str">
        <f>BaseDeCalcul!M78</f>
        <v>NT</v>
      </c>
      <c r="P76" s="59" t="str">
        <f>BaseDeCalcul!N78</f>
        <v>NT</v>
      </c>
      <c r="Q76" s="59" t="str">
        <f>BaseDeCalcul!O78</f>
        <v>NT</v>
      </c>
      <c r="R76" s="59" t="str">
        <f>BaseDeCalcul!P78</f>
        <v>NT</v>
      </c>
      <c r="S76" s="59" t="str">
        <f>BaseDeCalcul!Q78</f>
        <v>NT</v>
      </c>
      <c r="T76" s="59" t="str">
        <f>BaseDeCalcul!R78</f>
        <v>NT</v>
      </c>
      <c r="U76" s="59" t="str">
        <f>BaseDeCalcul!S78</f>
        <v>NT</v>
      </c>
      <c r="V76" s="59" t="str">
        <f>BaseDeCalcul!T78</f>
        <v>NT</v>
      </c>
      <c r="W76" s="59" t="str">
        <f>BaseDeCalcul!U78</f>
        <v>NT</v>
      </c>
      <c r="X76" s="59" t="str">
        <f>BaseDeCalcul!V78</f>
        <v>NT</v>
      </c>
      <c r="Y76" s="59" t="str">
        <f>BaseDeCalcul!W78</f>
        <v>NT</v>
      </c>
      <c r="Z76" s="60" t="str">
        <f>BaseDeCalcul!Y78</f>
        <v>NT</v>
      </c>
    </row>
    <row r="77" spans="1:26" ht="22.5">
      <c r="A77">
        <v>9</v>
      </c>
      <c r="B77" s="58" t="str">
        <f>Critères!A75</f>
        <v>Consultation</v>
      </c>
      <c r="C77" s="61" t="str">
        <f>Critères!B75</f>
        <v>11.5</v>
      </c>
      <c r="D77" s="61" t="str">
        <f>Critères!C75</f>
        <v>A</v>
      </c>
      <c r="E77" s="63" t="str">
        <f>Critères!D75</f>
        <v>Dans chaque écran, chaque contenu cryptique (art ASCII, émoticon, syntaxe cryptique) a-t-il une alternative ?</v>
      </c>
      <c r="F77" s="59" t="str">
        <f>BaseDeCalcul!D79</f>
        <v>NT</v>
      </c>
      <c r="G77" s="59" t="str">
        <f>BaseDeCalcul!E79</f>
        <v>NT</v>
      </c>
      <c r="H77" s="59" t="str">
        <f>BaseDeCalcul!F79</f>
        <v>NT</v>
      </c>
      <c r="I77" s="59" t="str">
        <f>BaseDeCalcul!G79</f>
        <v>NT</v>
      </c>
      <c r="J77" s="59" t="str">
        <f>BaseDeCalcul!H79</f>
        <v>NT</v>
      </c>
      <c r="K77" s="59" t="str">
        <f>BaseDeCalcul!I79</f>
        <v>NT</v>
      </c>
      <c r="L77" s="59" t="str">
        <f>BaseDeCalcul!J79</f>
        <v>NT</v>
      </c>
      <c r="M77" s="59" t="str">
        <f>BaseDeCalcul!K79</f>
        <v>NT</v>
      </c>
      <c r="N77" s="59" t="str">
        <f>BaseDeCalcul!L79</f>
        <v>NT</v>
      </c>
      <c r="O77" s="59" t="str">
        <f>BaseDeCalcul!M79</f>
        <v>NT</v>
      </c>
      <c r="P77" s="59" t="str">
        <f>BaseDeCalcul!N79</f>
        <v>NT</v>
      </c>
      <c r="Q77" s="59" t="str">
        <f>BaseDeCalcul!O79</f>
        <v>NT</v>
      </c>
      <c r="R77" s="59" t="str">
        <f>BaseDeCalcul!P79</f>
        <v>NT</v>
      </c>
      <c r="S77" s="59" t="str">
        <f>BaseDeCalcul!Q79</f>
        <v>NT</v>
      </c>
      <c r="T77" s="59" t="str">
        <f>BaseDeCalcul!R79</f>
        <v>NT</v>
      </c>
      <c r="U77" s="59" t="str">
        <f>BaseDeCalcul!S79</f>
        <v>NT</v>
      </c>
      <c r="V77" s="59" t="str">
        <f>BaseDeCalcul!T79</f>
        <v>NT</v>
      </c>
      <c r="W77" s="59" t="str">
        <f>BaseDeCalcul!U79</f>
        <v>NT</v>
      </c>
      <c r="X77" s="59" t="str">
        <f>BaseDeCalcul!V79</f>
        <v>NT</v>
      </c>
      <c r="Y77" s="59" t="str">
        <f>BaseDeCalcul!W79</f>
        <v>NT</v>
      </c>
      <c r="Z77" s="60" t="str">
        <f>BaseDeCalcul!Y79</f>
        <v>NT</v>
      </c>
    </row>
    <row r="78" spans="1:26" ht="33.75">
      <c r="A78">
        <v>10</v>
      </c>
      <c r="B78" s="58" t="str">
        <f>Critères!A76</f>
        <v>Consultation</v>
      </c>
      <c r="C78" s="61" t="str">
        <f>Critères!B76</f>
        <v>11.6</v>
      </c>
      <c r="D78" s="61" t="str">
        <f>Critères!C76</f>
        <v>A</v>
      </c>
      <c r="E78" s="63" t="str">
        <f>Critères!D76</f>
        <v>Dans chaque écran, pour chaque contenu cryptique (art ASCII, émoticône, syntaxe cryptique) ayant une alternative, cette alternative est-elle pertinente ?</v>
      </c>
      <c r="F78" s="59" t="str">
        <f>BaseDeCalcul!D80</f>
        <v>NT</v>
      </c>
      <c r="G78" s="59" t="str">
        <f>BaseDeCalcul!E80</f>
        <v>NT</v>
      </c>
      <c r="H78" s="59" t="str">
        <f>BaseDeCalcul!F80</f>
        <v>NT</v>
      </c>
      <c r="I78" s="59" t="str">
        <f>BaseDeCalcul!G80</f>
        <v>NT</v>
      </c>
      <c r="J78" s="59" t="str">
        <f>BaseDeCalcul!H80</f>
        <v>NT</v>
      </c>
      <c r="K78" s="59" t="str">
        <f>BaseDeCalcul!I80</f>
        <v>NT</v>
      </c>
      <c r="L78" s="59" t="str">
        <f>BaseDeCalcul!J80</f>
        <v>NT</v>
      </c>
      <c r="M78" s="59" t="str">
        <f>BaseDeCalcul!K80</f>
        <v>NT</v>
      </c>
      <c r="N78" s="59" t="str">
        <f>BaseDeCalcul!L80</f>
        <v>NT</v>
      </c>
      <c r="O78" s="59" t="str">
        <f>BaseDeCalcul!M80</f>
        <v>NT</v>
      </c>
      <c r="P78" s="59" t="str">
        <f>BaseDeCalcul!N80</f>
        <v>NT</v>
      </c>
      <c r="Q78" s="59" t="str">
        <f>BaseDeCalcul!O80</f>
        <v>NT</v>
      </c>
      <c r="R78" s="59" t="str">
        <f>BaseDeCalcul!P80</f>
        <v>NT</v>
      </c>
      <c r="S78" s="59" t="str">
        <f>BaseDeCalcul!Q80</f>
        <v>NT</v>
      </c>
      <c r="T78" s="59" t="str">
        <f>BaseDeCalcul!R80</f>
        <v>NT</v>
      </c>
      <c r="U78" s="59" t="str">
        <f>BaseDeCalcul!S80</f>
        <v>NT</v>
      </c>
      <c r="V78" s="59" t="str">
        <f>BaseDeCalcul!T80</f>
        <v>NT</v>
      </c>
      <c r="W78" s="59" t="str">
        <f>BaseDeCalcul!U80</f>
        <v>NT</v>
      </c>
      <c r="X78" s="59" t="str">
        <f>BaseDeCalcul!V80</f>
        <v>NT</v>
      </c>
      <c r="Y78" s="59" t="str">
        <f>BaseDeCalcul!W80</f>
        <v>NT</v>
      </c>
      <c r="Z78" s="60" t="str">
        <f>BaseDeCalcul!Y80</f>
        <v>NT</v>
      </c>
    </row>
    <row r="79" spans="1:26" ht="22.5">
      <c r="A79">
        <v>10</v>
      </c>
      <c r="B79" s="58" t="str">
        <f>Critères!A77</f>
        <v>Consultation</v>
      </c>
      <c r="C79" s="61" t="str">
        <f>Critères!B77</f>
        <v>11.7</v>
      </c>
      <c r="D79" s="61" t="str">
        <f>Critères!C77</f>
        <v>A</v>
      </c>
      <c r="E79" s="63" t="str">
        <f>Critères!D77</f>
        <v>Dans chaque écran, les changements brusques de luminosité ou les effets de flash sont-ils correctement utilisés ?</v>
      </c>
      <c r="F79" s="59" t="str">
        <f>BaseDeCalcul!D81</f>
        <v>NT</v>
      </c>
      <c r="G79" s="59" t="str">
        <f>BaseDeCalcul!E81</f>
        <v>NT</v>
      </c>
      <c r="H79" s="59" t="str">
        <f>BaseDeCalcul!F81</f>
        <v>NT</v>
      </c>
      <c r="I79" s="59" t="str">
        <f>BaseDeCalcul!G81</f>
        <v>NT</v>
      </c>
      <c r="J79" s="59" t="str">
        <f>BaseDeCalcul!H81</f>
        <v>NT</v>
      </c>
      <c r="K79" s="59" t="str">
        <f>BaseDeCalcul!I81</f>
        <v>NT</v>
      </c>
      <c r="L79" s="59" t="str">
        <f>BaseDeCalcul!J81</f>
        <v>NT</v>
      </c>
      <c r="M79" s="59" t="str">
        <f>BaseDeCalcul!K81</f>
        <v>NT</v>
      </c>
      <c r="N79" s="59" t="str">
        <f>BaseDeCalcul!L81</f>
        <v>NT</v>
      </c>
      <c r="O79" s="59" t="str">
        <f>BaseDeCalcul!M81</f>
        <v>NT</v>
      </c>
      <c r="P79" s="59" t="str">
        <f>BaseDeCalcul!N81</f>
        <v>NT</v>
      </c>
      <c r="Q79" s="59" t="str">
        <f>BaseDeCalcul!O81</f>
        <v>NT</v>
      </c>
      <c r="R79" s="59" t="str">
        <f>BaseDeCalcul!P81</f>
        <v>NT</v>
      </c>
      <c r="S79" s="59" t="str">
        <f>BaseDeCalcul!Q81</f>
        <v>NT</v>
      </c>
      <c r="T79" s="59" t="str">
        <f>BaseDeCalcul!R81</f>
        <v>NT</v>
      </c>
      <c r="U79" s="59" t="str">
        <f>BaseDeCalcul!S81</f>
        <v>NT</v>
      </c>
      <c r="V79" s="59" t="str">
        <f>BaseDeCalcul!T81</f>
        <v>NT</v>
      </c>
      <c r="W79" s="59" t="str">
        <f>BaseDeCalcul!U81</f>
        <v>NT</v>
      </c>
      <c r="X79" s="59" t="str">
        <f>BaseDeCalcul!V81</f>
        <v>NT</v>
      </c>
      <c r="Y79" s="59" t="str">
        <f>BaseDeCalcul!W81</f>
        <v>NT</v>
      </c>
      <c r="Z79" s="60" t="str">
        <f>BaseDeCalcul!Y81</f>
        <v>NT</v>
      </c>
    </row>
    <row r="80" spans="1:26" ht="22.5">
      <c r="A80">
        <v>10</v>
      </c>
      <c r="B80" s="58" t="str">
        <f>Critères!A78</f>
        <v>Consultation</v>
      </c>
      <c r="C80" s="61" t="str">
        <f>Critères!B78</f>
        <v>11.8</v>
      </c>
      <c r="D80" s="61" t="str">
        <f>Critères!C78</f>
        <v>A</v>
      </c>
      <c r="E80" s="63" t="str">
        <f>Critères!D78</f>
        <v>Dans chaque écran, chaque contenu en mouvement ou clignotant est-il contrôlable par l’utilisateur ?</v>
      </c>
      <c r="F80" s="59" t="str">
        <f>BaseDeCalcul!D82</f>
        <v>NT</v>
      </c>
      <c r="G80" s="59" t="str">
        <f>BaseDeCalcul!E82</f>
        <v>NT</v>
      </c>
      <c r="H80" s="59" t="str">
        <f>BaseDeCalcul!F82</f>
        <v>NT</v>
      </c>
      <c r="I80" s="59" t="str">
        <f>BaseDeCalcul!G82</f>
        <v>NT</v>
      </c>
      <c r="J80" s="59" t="str">
        <f>BaseDeCalcul!H82</f>
        <v>NT</v>
      </c>
      <c r="K80" s="59" t="str">
        <f>BaseDeCalcul!I82</f>
        <v>NT</v>
      </c>
      <c r="L80" s="59" t="str">
        <f>BaseDeCalcul!J82</f>
        <v>NT</v>
      </c>
      <c r="M80" s="59" t="str">
        <f>BaseDeCalcul!K82</f>
        <v>NT</v>
      </c>
      <c r="N80" s="59" t="str">
        <f>BaseDeCalcul!L82</f>
        <v>NT</v>
      </c>
      <c r="O80" s="59" t="str">
        <f>BaseDeCalcul!M82</f>
        <v>NT</v>
      </c>
      <c r="P80" s="59" t="str">
        <f>BaseDeCalcul!N82</f>
        <v>NT</v>
      </c>
      <c r="Q80" s="59" t="str">
        <f>BaseDeCalcul!O82</f>
        <v>NT</v>
      </c>
      <c r="R80" s="59" t="str">
        <f>BaseDeCalcul!P82</f>
        <v>NT</v>
      </c>
      <c r="S80" s="59" t="str">
        <f>BaseDeCalcul!Q82</f>
        <v>NT</v>
      </c>
      <c r="T80" s="59" t="str">
        <f>BaseDeCalcul!R82</f>
        <v>NT</v>
      </c>
      <c r="U80" s="59" t="str">
        <f>BaseDeCalcul!S82</f>
        <v>NT</v>
      </c>
      <c r="V80" s="59" t="str">
        <f>BaseDeCalcul!T82</f>
        <v>NT</v>
      </c>
      <c r="W80" s="59" t="str">
        <f>BaseDeCalcul!U82</f>
        <v>NT</v>
      </c>
      <c r="X80" s="59" t="str">
        <f>BaseDeCalcul!V82</f>
        <v>NT</v>
      </c>
      <c r="Y80" s="59" t="str">
        <f>BaseDeCalcul!W82</f>
        <v>NT</v>
      </c>
      <c r="Z80" s="60" t="str">
        <f>BaseDeCalcul!Y82</f>
        <v>NT</v>
      </c>
    </row>
    <row r="81" spans="1:26" ht="33.75">
      <c r="A81">
        <v>10</v>
      </c>
      <c r="B81" s="58" t="str">
        <f>Critères!A79</f>
        <v>Consultation</v>
      </c>
      <c r="C81" s="61" t="str">
        <f>Critères!B79</f>
        <v>11.9</v>
      </c>
      <c r="D81" s="61" t="str">
        <f>Critères!C79</f>
        <v>AA</v>
      </c>
      <c r="E81" s="63" t="str">
        <f>Critères!D79</f>
        <v>Dans chaque écran, le contenu proposé est-il consultable quelle que soit l’orientation de l’écran (portrait ou paysage) (hors cas particuliers) ?</v>
      </c>
      <c r="F81" s="59" t="str">
        <f>BaseDeCalcul!D83</f>
        <v>NT</v>
      </c>
      <c r="G81" s="59" t="str">
        <f>BaseDeCalcul!E83</f>
        <v>NT</v>
      </c>
      <c r="H81" s="59" t="str">
        <f>BaseDeCalcul!F83</f>
        <v>NT</v>
      </c>
      <c r="I81" s="59" t="str">
        <f>BaseDeCalcul!G83</f>
        <v>NT</v>
      </c>
      <c r="J81" s="59" t="str">
        <f>BaseDeCalcul!H83</f>
        <v>NT</v>
      </c>
      <c r="K81" s="59" t="str">
        <f>BaseDeCalcul!I83</f>
        <v>NT</v>
      </c>
      <c r="L81" s="59" t="str">
        <f>BaseDeCalcul!J83</f>
        <v>NT</v>
      </c>
      <c r="M81" s="59" t="str">
        <f>BaseDeCalcul!K83</f>
        <v>NT</v>
      </c>
      <c r="N81" s="59" t="str">
        <f>BaseDeCalcul!L83</f>
        <v>NT</v>
      </c>
      <c r="O81" s="59" t="str">
        <f>BaseDeCalcul!M83</f>
        <v>NT</v>
      </c>
      <c r="P81" s="59" t="str">
        <f>BaseDeCalcul!N83</f>
        <v>NT</v>
      </c>
      <c r="Q81" s="59" t="str">
        <f>BaseDeCalcul!O83</f>
        <v>NT</v>
      </c>
      <c r="R81" s="59" t="str">
        <f>BaseDeCalcul!P83</f>
        <v>NT</v>
      </c>
      <c r="S81" s="59" t="str">
        <f>BaseDeCalcul!Q83</f>
        <v>NT</v>
      </c>
      <c r="T81" s="59" t="str">
        <f>BaseDeCalcul!R83</f>
        <v>NT</v>
      </c>
      <c r="U81" s="59" t="str">
        <f>BaseDeCalcul!S83</f>
        <v>NT</v>
      </c>
      <c r="V81" s="59" t="str">
        <f>BaseDeCalcul!T83</f>
        <v>NT</v>
      </c>
      <c r="W81" s="59" t="str">
        <f>BaseDeCalcul!U83</f>
        <v>NT</v>
      </c>
      <c r="X81" s="59" t="str">
        <f>BaseDeCalcul!V83</f>
        <v>NT</v>
      </c>
      <c r="Y81" s="59" t="str">
        <f>BaseDeCalcul!W83</f>
        <v>NT</v>
      </c>
      <c r="Z81" s="60" t="str">
        <f>BaseDeCalcul!Y83</f>
        <v>NT</v>
      </c>
    </row>
    <row r="82" spans="1:26" ht="33.75">
      <c r="A82">
        <v>10</v>
      </c>
      <c r="B82" s="58" t="str">
        <f>Critères!A80</f>
        <v>Consultation</v>
      </c>
      <c r="C82" s="61" t="str">
        <f>Critères!B80</f>
        <v>11.10</v>
      </c>
      <c r="D82" s="61" t="str">
        <f>Critères!C80</f>
        <v>A</v>
      </c>
      <c r="E82" s="63" t="str">
        <f>Critères!D80</f>
        <v>Dans chaque écran, les fonctionnalités activables au moyen d’un geste complexe sont-elles activables au moyen d’un geste simple (hors cas particuliers) ?</v>
      </c>
      <c r="F82" s="59" t="str">
        <f>BaseDeCalcul!D84</f>
        <v>NT</v>
      </c>
      <c r="G82" s="59" t="str">
        <f>BaseDeCalcul!E84</f>
        <v>NT</v>
      </c>
      <c r="H82" s="59" t="str">
        <f>BaseDeCalcul!F84</f>
        <v>NT</v>
      </c>
      <c r="I82" s="59" t="str">
        <f>BaseDeCalcul!G84</f>
        <v>NT</v>
      </c>
      <c r="J82" s="59" t="str">
        <f>BaseDeCalcul!H84</f>
        <v>NT</v>
      </c>
      <c r="K82" s="59" t="str">
        <f>BaseDeCalcul!I84</f>
        <v>NT</v>
      </c>
      <c r="L82" s="59" t="str">
        <f>BaseDeCalcul!J84</f>
        <v>NT</v>
      </c>
      <c r="M82" s="59" t="str">
        <f>BaseDeCalcul!K84</f>
        <v>NT</v>
      </c>
      <c r="N82" s="59" t="str">
        <f>BaseDeCalcul!L84</f>
        <v>NT</v>
      </c>
      <c r="O82" s="59" t="str">
        <f>BaseDeCalcul!M84</f>
        <v>NT</v>
      </c>
      <c r="P82" s="59" t="str">
        <f>BaseDeCalcul!N84</f>
        <v>NT</v>
      </c>
      <c r="Q82" s="59" t="str">
        <f>BaseDeCalcul!O84</f>
        <v>NT</v>
      </c>
      <c r="R82" s="59" t="str">
        <f>BaseDeCalcul!P84</f>
        <v>NT</v>
      </c>
      <c r="S82" s="59" t="str">
        <f>BaseDeCalcul!Q84</f>
        <v>NT</v>
      </c>
      <c r="T82" s="59" t="str">
        <f>BaseDeCalcul!R84</f>
        <v>NT</v>
      </c>
      <c r="U82" s="59" t="str">
        <f>BaseDeCalcul!S84</f>
        <v>NT</v>
      </c>
      <c r="V82" s="59" t="str">
        <f>BaseDeCalcul!T84</f>
        <v>NT</v>
      </c>
      <c r="W82" s="59" t="str">
        <f>BaseDeCalcul!U84</f>
        <v>NT</v>
      </c>
      <c r="X82" s="59" t="str">
        <f>BaseDeCalcul!V84</f>
        <v>NT</v>
      </c>
      <c r="Y82" s="59" t="str">
        <f>BaseDeCalcul!W84</f>
        <v>NT</v>
      </c>
      <c r="Z82" s="60" t="str">
        <f>BaseDeCalcul!Y84</f>
        <v>NT</v>
      </c>
    </row>
    <row r="83" spans="1:26" ht="45">
      <c r="A83">
        <v>10</v>
      </c>
      <c r="B83" s="58" t="str">
        <f>Critères!A81</f>
        <v>Consultation</v>
      </c>
      <c r="C83" s="61" t="str">
        <f>Critères!B81</f>
        <v>11.11</v>
      </c>
      <c r="D83" s="61" t="str">
        <f>Critères!C81</f>
        <v>A</v>
      </c>
      <c r="E83" s="63" t="str">
        <f>Critères!D81</f>
        <v>Dans chaque écran, les fonctionnalités activables par la réalisation d’actions simultanées sont-elles activables au moyen d’une action unique. Cette règle est-elle respectée (hors cas particuliers) ?</v>
      </c>
      <c r="F83" s="59" t="str">
        <f>BaseDeCalcul!D85</f>
        <v>NT</v>
      </c>
      <c r="G83" s="59" t="str">
        <f>BaseDeCalcul!E85</f>
        <v>NT</v>
      </c>
      <c r="H83" s="59" t="str">
        <f>BaseDeCalcul!F85</f>
        <v>NT</v>
      </c>
      <c r="I83" s="59" t="str">
        <f>BaseDeCalcul!G85</f>
        <v>NT</v>
      </c>
      <c r="J83" s="59" t="str">
        <f>BaseDeCalcul!H85</f>
        <v>NT</v>
      </c>
      <c r="K83" s="59" t="str">
        <f>BaseDeCalcul!I85</f>
        <v>NT</v>
      </c>
      <c r="L83" s="59" t="str">
        <f>BaseDeCalcul!J85</f>
        <v>NT</v>
      </c>
      <c r="M83" s="59" t="str">
        <f>BaseDeCalcul!K85</f>
        <v>NT</v>
      </c>
      <c r="N83" s="59" t="str">
        <f>BaseDeCalcul!L85</f>
        <v>NT</v>
      </c>
      <c r="O83" s="59" t="str">
        <f>BaseDeCalcul!M85</f>
        <v>NT</v>
      </c>
      <c r="P83" s="59" t="str">
        <f>BaseDeCalcul!N85</f>
        <v>NT</v>
      </c>
      <c r="Q83" s="59" t="str">
        <f>BaseDeCalcul!O85</f>
        <v>NT</v>
      </c>
      <c r="R83" s="59" t="str">
        <f>BaseDeCalcul!P85</f>
        <v>NT</v>
      </c>
      <c r="S83" s="59" t="str">
        <f>BaseDeCalcul!Q85</f>
        <v>NT</v>
      </c>
      <c r="T83" s="59" t="str">
        <f>BaseDeCalcul!R85</f>
        <v>NT</v>
      </c>
      <c r="U83" s="59" t="str">
        <f>BaseDeCalcul!S85</f>
        <v>NT</v>
      </c>
      <c r="V83" s="59" t="str">
        <f>BaseDeCalcul!T85</f>
        <v>NT</v>
      </c>
      <c r="W83" s="59" t="str">
        <f>BaseDeCalcul!U85</f>
        <v>NT</v>
      </c>
      <c r="X83" s="59" t="str">
        <f>BaseDeCalcul!V85</f>
        <v>NT</v>
      </c>
      <c r="Y83" s="59" t="str">
        <f>BaseDeCalcul!W85</f>
        <v>NT</v>
      </c>
      <c r="Z83" s="60" t="str">
        <f>BaseDeCalcul!Y85</f>
        <v>NT</v>
      </c>
    </row>
    <row r="84" spans="1:26" ht="33.75">
      <c r="A84">
        <v>10</v>
      </c>
      <c r="B84" s="58" t="str">
        <f>Critères!A82</f>
        <v>Consultation</v>
      </c>
      <c r="C84" s="61" t="str">
        <f>Critères!B82</f>
        <v>11.12</v>
      </c>
      <c r="D84" s="61" t="str">
        <f>Critères!C82</f>
        <v>A</v>
      </c>
      <c r="E84" s="63" t="str">
        <f>Critères!D82</f>
        <v>Dans chaque écran, les actions déclenchées au moyen d’un dispositif de pointage sur un point unique de l’écran peuvent-elles faire l’objet d’une annulation (hors cas particuliers) ?</v>
      </c>
      <c r="F84" s="59" t="str">
        <f>BaseDeCalcul!D86</f>
        <v>NT</v>
      </c>
      <c r="G84" s="59" t="str">
        <f>BaseDeCalcul!E86</f>
        <v>NT</v>
      </c>
      <c r="H84" s="59" t="str">
        <f>BaseDeCalcul!F86</f>
        <v>NT</v>
      </c>
      <c r="I84" s="59" t="str">
        <f>BaseDeCalcul!G86</f>
        <v>NT</v>
      </c>
      <c r="J84" s="59" t="str">
        <f>BaseDeCalcul!H86</f>
        <v>NT</v>
      </c>
      <c r="K84" s="59" t="str">
        <f>BaseDeCalcul!I86</f>
        <v>NT</v>
      </c>
      <c r="L84" s="59" t="str">
        <f>BaseDeCalcul!J86</f>
        <v>NT</v>
      </c>
      <c r="M84" s="59" t="str">
        <f>BaseDeCalcul!K86</f>
        <v>NT</v>
      </c>
      <c r="N84" s="59" t="str">
        <f>BaseDeCalcul!L86</f>
        <v>NT</v>
      </c>
      <c r="O84" s="59" t="str">
        <f>BaseDeCalcul!M86</f>
        <v>NT</v>
      </c>
      <c r="P84" s="59" t="str">
        <f>BaseDeCalcul!N86</f>
        <v>NT</v>
      </c>
      <c r="Q84" s="59" t="str">
        <f>BaseDeCalcul!O86</f>
        <v>NT</v>
      </c>
      <c r="R84" s="59" t="str">
        <f>BaseDeCalcul!P86</f>
        <v>NT</v>
      </c>
      <c r="S84" s="59" t="str">
        <f>BaseDeCalcul!Q86</f>
        <v>NT</v>
      </c>
      <c r="T84" s="59" t="str">
        <f>BaseDeCalcul!R86</f>
        <v>NT</v>
      </c>
      <c r="U84" s="59" t="str">
        <f>BaseDeCalcul!S86</f>
        <v>NT</v>
      </c>
      <c r="V84" s="59" t="str">
        <f>BaseDeCalcul!T86</f>
        <v>NT</v>
      </c>
      <c r="W84" s="59" t="str">
        <f>BaseDeCalcul!U86</f>
        <v>NT</v>
      </c>
      <c r="X84" s="59" t="str">
        <f>BaseDeCalcul!V86</f>
        <v>NT</v>
      </c>
      <c r="Y84" s="59" t="str">
        <f>BaseDeCalcul!W86</f>
        <v>NT</v>
      </c>
      <c r="Z84" s="60" t="str">
        <f>BaseDeCalcul!Y86</f>
        <v>NT</v>
      </c>
    </row>
    <row r="85" spans="1:26" ht="33.75">
      <c r="A85">
        <v>10</v>
      </c>
      <c r="B85" s="58" t="str">
        <f>Critères!A83</f>
        <v>Consultation</v>
      </c>
      <c r="C85" s="61" t="str">
        <f>Critères!B83</f>
        <v>11.13</v>
      </c>
      <c r="D85" s="61" t="str">
        <f>Critères!C83</f>
        <v>A</v>
      </c>
      <c r="E85" s="63" t="str">
        <f>Critères!D83</f>
        <v>Dans chaque écran, les fonctionnalités qui impliquent un mouvement de l’appareil ou vers l’appareil peuvent-elles être satisfaites de manière alternative (hors cas particuliers) ?</v>
      </c>
      <c r="F85" s="59" t="str">
        <f>BaseDeCalcul!D87</f>
        <v>NT</v>
      </c>
      <c r="G85" s="59" t="str">
        <f>BaseDeCalcul!E87</f>
        <v>NT</v>
      </c>
      <c r="H85" s="59" t="str">
        <f>BaseDeCalcul!F87</f>
        <v>NT</v>
      </c>
      <c r="I85" s="59" t="str">
        <f>BaseDeCalcul!G87</f>
        <v>NT</v>
      </c>
      <c r="J85" s="59" t="str">
        <f>BaseDeCalcul!H87</f>
        <v>NT</v>
      </c>
      <c r="K85" s="59" t="str">
        <f>BaseDeCalcul!I87</f>
        <v>NT</v>
      </c>
      <c r="L85" s="59" t="str">
        <f>BaseDeCalcul!J87</f>
        <v>NT</v>
      </c>
      <c r="M85" s="59" t="str">
        <f>BaseDeCalcul!K87</f>
        <v>NT</v>
      </c>
      <c r="N85" s="59" t="str">
        <f>BaseDeCalcul!L87</f>
        <v>NT</v>
      </c>
      <c r="O85" s="59" t="str">
        <f>BaseDeCalcul!M87</f>
        <v>NT</v>
      </c>
      <c r="P85" s="59" t="str">
        <f>BaseDeCalcul!N87</f>
        <v>NT</v>
      </c>
      <c r="Q85" s="59" t="str">
        <f>BaseDeCalcul!O87</f>
        <v>NT</v>
      </c>
      <c r="R85" s="59" t="str">
        <f>BaseDeCalcul!P87</f>
        <v>NT</v>
      </c>
      <c r="S85" s="59" t="str">
        <f>BaseDeCalcul!Q87</f>
        <v>NT</v>
      </c>
      <c r="T85" s="59" t="str">
        <f>BaseDeCalcul!R87</f>
        <v>NT</v>
      </c>
      <c r="U85" s="59" t="str">
        <f>BaseDeCalcul!S87</f>
        <v>NT</v>
      </c>
      <c r="V85" s="59" t="str">
        <f>BaseDeCalcul!T87</f>
        <v>NT</v>
      </c>
      <c r="W85" s="59" t="str">
        <f>BaseDeCalcul!U87</f>
        <v>NT</v>
      </c>
      <c r="X85" s="59" t="str">
        <f>BaseDeCalcul!V87</f>
        <v>NT</v>
      </c>
      <c r="Y85" s="59" t="str">
        <f>BaseDeCalcul!W87</f>
        <v>NT</v>
      </c>
      <c r="Z85" s="60" t="str">
        <f>BaseDeCalcul!Y87</f>
        <v>NT</v>
      </c>
    </row>
    <row r="86" spans="1:26" ht="45">
      <c r="A86">
        <v>10</v>
      </c>
      <c r="B86" s="58" t="str">
        <f>Critères!A84</f>
        <v>Consultation</v>
      </c>
      <c r="C86" s="61" t="str">
        <f>Critères!B84</f>
        <v>11.14</v>
      </c>
      <c r="D86" s="61" t="str">
        <f>Critères!C84</f>
        <v>AA</v>
      </c>
      <c r="E86" s="63" t="str">
        <f>Critères!D84</f>
        <v>Pour chaque fonctionnalité de conversion d’un document, les informations relatives à l’accessibilité disponibles dans le document source sont-elles conservées dans le document de destination (hors cas particuliers) ?</v>
      </c>
      <c r="F86" s="59" t="str">
        <f>BaseDeCalcul!D88</f>
        <v>NT</v>
      </c>
      <c r="G86" s="59" t="str">
        <f>BaseDeCalcul!E88</f>
        <v>NT</v>
      </c>
      <c r="H86" s="59" t="str">
        <f>BaseDeCalcul!F88</f>
        <v>NT</v>
      </c>
      <c r="I86" s="59" t="str">
        <f>BaseDeCalcul!G88</f>
        <v>NT</v>
      </c>
      <c r="J86" s="59" t="str">
        <f>BaseDeCalcul!H88</f>
        <v>NT</v>
      </c>
      <c r="K86" s="59" t="str">
        <f>BaseDeCalcul!I88</f>
        <v>NT</v>
      </c>
      <c r="L86" s="59" t="str">
        <f>BaseDeCalcul!J88</f>
        <v>NT</v>
      </c>
      <c r="M86" s="59" t="str">
        <f>BaseDeCalcul!K88</f>
        <v>NT</v>
      </c>
      <c r="N86" s="59" t="str">
        <f>BaseDeCalcul!L88</f>
        <v>NT</v>
      </c>
      <c r="O86" s="59" t="str">
        <f>BaseDeCalcul!M88</f>
        <v>NT</v>
      </c>
      <c r="P86" s="59" t="str">
        <f>BaseDeCalcul!N88</f>
        <v>NT</v>
      </c>
      <c r="Q86" s="59" t="str">
        <f>BaseDeCalcul!O88</f>
        <v>NT</v>
      </c>
      <c r="R86" s="59" t="str">
        <f>BaseDeCalcul!P88</f>
        <v>NT</v>
      </c>
      <c r="S86" s="59" t="str">
        <f>BaseDeCalcul!Q88</f>
        <v>NT</v>
      </c>
      <c r="T86" s="59" t="str">
        <f>BaseDeCalcul!R88</f>
        <v>NT</v>
      </c>
      <c r="U86" s="59" t="str">
        <f>BaseDeCalcul!S88</f>
        <v>NT</v>
      </c>
      <c r="V86" s="59" t="str">
        <f>BaseDeCalcul!T88</f>
        <v>NT</v>
      </c>
      <c r="W86" s="59" t="str">
        <f>BaseDeCalcul!U88</f>
        <v>NT</v>
      </c>
      <c r="X86" s="59" t="str">
        <f>BaseDeCalcul!V88</f>
        <v>NT</v>
      </c>
      <c r="Y86" s="59" t="str">
        <f>BaseDeCalcul!W88</f>
        <v>NT</v>
      </c>
      <c r="Z86" s="60" t="str">
        <f>BaseDeCalcul!Y88</f>
        <v>NT</v>
      </c>
    </row>
    <row r="87" spans="1:26" ht="33.75">
      <c r="A87">
        <v>10</v>
      </c>
      <c r="B87" s="58" t="str">
        <f>Critères!A85</f>
        <v>Consultation</v>
      </c>
      <c r="C87" s="61" t="str">
        <f>Critères!B85</f>
        <v>11.15</v>
      </c>
      <c r="D87" s="61" t="str">
        <f>Critères!C85</f>
        <v>A</v>
      </c>
      <c r="E87" s="63" t="str">
        <f>Critères!D85</f>
        <v>Chaque fonctionnalité d’identification ou de contrôle qui repose sur l’utilisation de caractéristiques biologiques de l’utilisateur dispose-t-elle d’une méthode alternative ?</v>
      </c>
      <c r="F87" s="59" t="str">
        <f>BaseDeCalcul!D89</f>
        <v>NT</v>
      </c>
      <c r="G87" s="59" t="str">
        <f>BaseDeCalcul!E89</f>
        <v>NT</v>
      </c>
      <c r="H87" s="59" t="str">
        <f>BaseDeCalcul!F89</f>
        <v>NT</v>
      </c>
      <c r="I87" s="59" t="str">
        <f>BaseDeCalcul!G89</f>
        <v>NT</v>
      </c>
      <c r="J87" s="59" t="str">
        <f>BaseDeCalcul!H89</f>
        <v>NT</v>
      </c>
      <c r="K87" s="59" t="str">
        <f>BaseDeCalcul!I89</f>
        <v>NT</v>
      </c>
      <c r="L87" s="59" t="str">
        <f>BaseDeCalcul!J89</f>
        <v>NT</v>
      </c>
      <c r="M87" s="59" t="str">
        <f>BaseDeCalcul!K89</f>
        <v>NT</v>
      </c>
      <c r="N87" s="59" t="str">
        <f>BaseDeCalcul!L89</f>
        <v>NT</v>
      </c>
      <c r="O87" s="59" t="str">
        <f>BaseDeCalcul!M89</f>
        <v>NT</v>
      </c>
      <c r="P87" s="59" t="str">
        <f>BaseDeCalcul!N89</f>
        <v>NT</v>
      </c>
      <c r="Q87" s="59" t="str">
        <f>BaseDeCalcul!O89</f>
        <v>NT</v>
      </c>
      <c r="R87" s="59" t="str">
        <f>BaseDeCalcul!P89</f>
        <v>NT</v>
      </c>
      <c r="S87" s="59" t="str">
        <f>BaseDeCalcul!Q89</f>
        <v>NT</v>
      </c>
      <c r="T87" s="59" t="str">
        <f>BaseDeCalcul!R89</f>
        <v>NT</v>
      </c>
      <c r="U87" s="59" t="str">
        <f>BaseDeCalcul!S89</f>
        <v>NT</v>
      </c>
      <c r="V87" s="59" t="str">
        <f>BaseDeCalcul!T89</f>
        <v>NT</v>
      </c>
      <c r="W87" s="59" t="str">
        <f>BaseDeCalcul!U89</f>
        <v>NT</v>
      </c>
      <c r="X87" s="59" t="str">
        <f>BaseDeCalcul!V89</f>
        <v>NT</v>
      </c>
      <c r="Y87" s="59" t="str">
        <f>BaseDeCalcul!W89</f>
        <v>NT</v>
      </c>
      <c r="Z87" s="60" t="str">
        <f>BaseDeCalcul!Y89</f>
        <v>NT</v>
      </c>
    </row>
    <row r="88" spans="1:26" ht="33.75">
      <c r="A88">
        <v>10</v>
      </c>
      <c r="B88" s="58" t="str">
        <f>Critères!A86</f>
        <v>Consultation</v>
      </c>
      <c r="C88" s="61" t="str">
        <f>Critères!B86</f>
        <v>11.16</v>
      </c>
      <c r="D88" s="61" t="str">
        <f>Critères!C86</f>
        <v>A</v>
      </c>
      <c r="E88" s="63" t="str">
        <f>Critères!D86</f>
        <v>Pour chaque application qui intègre une fonctionnalité de répétition des touches, la répétition est-elle ajustable (hors cas particuliers) ?</v>
      </c>
      <c r="F88" s="59" t="str">
        <f>BaseDeCalcul!D90</f>
        <v>NT</v>
      </c>
      <c r="G88" s="59" t="str">
        <f>BaseDeCalcul!E90</f>
        <v>NT</v>
      </c>
      <c r="H88" s="59" t="str">
        <f>BaseDeCalcul!F90</f>
        <v>NT</v>
      </c>
      <c r="I88" s="59" t="str">
        <f>BaseDeCalcul!G90</f>
        <v>NT</v>
      </c>
      <c r="J88" s="59" t="str">
        <f>BaseDeCalcul!H90</f>
        <v>NT</v>
      </c>
      <c r="K88" s="59" t="str">
        <f>BaseDeCalcul!I90</f>
        <v>NT</v>
      </c>
      <c r="L88" s="59" t="str">
        <f>BaseDeCalcul!J90</f>
        <v>NT</v>
      </c>
      <c r="M88" s="59" t="str">
        <f>BaseDeCalcul!K90</f>
        <v>NT</v>
      </c>
      <c r="N88" s="59" t="str">
        <f>BaseDeCalcul!L90</f>
        <v>NT</v>
      </c>
      <c r="O88" s="59" t="str">
        <f>BaseDeCalcul!M90</f>
        <v>NT</v>
      </c>
      <c r="P88" s="59" t="str">
        <f>BaseDeCalcul!N90</f>
        <v>NT</v>
      </c>
      <c r="Q88" s="59" t="str">
        <f>BaseDeCalcul!O90</f>
        <v>NT</v>
      </c>
      <c r="R88" s="59" t="str">
        <f>BaseDeCalcul!P90</f>
        <v>NT</v>
      </c>
      <c r="S88" s="59" t="str">
        <f>BaseDeCalcul!Q90</f>
        <v>NT</v>
      </c>
      <c r="T88" s="59" t="str">
        <f>BaseDeCalcul!R90</f>
        <v>NT</v>
      </c>
      <c r="U88" s="59" t="str">
        <f>BaseDeCalcul!S90</f>
        <v>NT</v>
      </c>
      <c r="V88" s="59" t="str">
        <f>BaseDeCalcul!T90</f>
        <v>NT</v>
      </c>
      <c r="W88" s="59" t="str">
        <f>BaseDeCalcul!U90</f>
        <v>NT</v>
      </c>
      <c r="X88" s="59" t="str">
        <f>BaseDeCalcul!V90</f>
        <v>NT</v>
      </c>
      <c r="Y88" s="59" t="str">
        <f>BaseDeCalcul!W90</f>
        <v>NT</v>
      </c>
      <c r="Z88" s="60" t="str">
        <f>BaseDeCalcul!Y90</f>
        <v>NT</v>
      </c>
    </row>
    <row r="89" spans="1:26" ht="33.75">
      <c r="A89">
        <v>10</v>
      </c>
      <c r="B89" s="58" t="str">
        <f>Critères!A87</f>
        <v>Documentation et fonctionnalités d'accessibilité</v>
      </c>
      <c r="C89" s="61" t="str">
        <f>Critères!B87</f>
        <v>12.1</v>
      </c>
      <c r="D89" s="61" t="str">
        <f>Critères!C87</f>
        <v>AA</v>
      </c>
      <c r="E89" s="63" t="str">
        <f>Critères!D87</f>
        <v>La documentation de l’application décrit-elle les fonctionnalités d’accessibilité disponibles et les informations relatives à la compatibilité avec l’accessibilité ?</v>
      </c>
      <c r="F89" s="59" t="str">
        <f>BaseDeCalcul!D91</f>
        <v>NT</v>
      </c>
      <c r="G89" s="59" t="str">
        <f>BaseDeCalcul!E91</f>
        <v>NT</v>
      </c>
      <c r="H89" s="59" t="str">
        <f>BaseDeCalcul!F91</f>
        <v>NT</v>
      </c>
      <c r="I89" s="59" t="str">
        <f>BaseDeCalcul!G91</f>
        <v>NT</v>
      </c>
      <c r="J89" s="59" t="str">
        <f>BaseDeCalcul!H91</f>
        <v>NT</v>
      </c>
      <c r="K89" s="59" t="str">
        <f>BaseDeCalcul!I91</f>
        <v>NT</v>
      </c>
      <c r="L89" s="59" t="str">
        <f>BaseDeCalcul!J91</f>
        <v>NT</v>
      </c>
      <c r="M89" s="59" t="str">
        <f>BaseDeCalcul!K91</f>
        <v>NT</v>
      </c>
      <c r="N89" s="59" t="str">
        <f>BaseDeCalcul!L91</f>
        <v>NT</v>
      </c>
      <c r="O89" s="59" t="str">
        <f>BaseDeCalcul!M91</f>
        <v>NT</v>
      </c>
      <c r="P89" s="59" t="str">
        <f>BaseDeCalcul!N91</f>
        <v>NT</v>
      </c>
      <c r="Q89" s="59" t="str">
        <f>BaseDeCalcul!O91</f>
        <v>NT</v>
      </c>
      <c r="R89" s="59" t="str">
        <f>BaseDeCalcul!P91</f>
        <v>NT</v>
      </c>
      <c r="S89" s="59" t="str">
        <f>BaseDeCalcul!Q91</f>
        <v>NT</v>
      </c>
      <c r="T89" s="59" t="str">
        <f>BaseDeCalcul!R91</f>
        <v>NT</v>
      </c>
      <c r="U89" s="59" t="str">
        <f>BaseDeCalcul!S91</f>
        <v>NT</v>
      </c>
      <c r="V89" s="59" t="str">
        <f>BaseDeCalcul!T91</f>
        <v>NT</v>
      </c>
      <c r="W89" s="59" t="str">
        <f>BaseDeCalcul!U91</f>
        <v>NT</v>
      </c>
      <c r="X89" s="59" t="str">
        <f>BaseDeCalcul!V91</f>
        <v>NT</v>
      </c>
      <c r="Y89" s="59" t="str">
        <f>BaseDeCalcul!W91</f>
        <v>NT</v>
      </c>
      <c r="Z89" s="60" t="str">
        <f>BaseDeCalcul!Y91</f>
        <v>NT</v>
      </c>
    </row>
    <row r="90" spans="1:26" ht="45">
      <c r="A90">
        <v>10</v>
      </c>
      <c r="B90" s="58" t="str">
        <f>Critères!A88</f>
        <v>Documentation et fonctionnalités d'accessibilité</v>
      </c>
      <c r="C90" s="61" t="str">
        <f>Critères!B88</f>
        <v>12.2</v>
      </c>
      <c r="D90" s="61" t="str">
        <f>Critères!C88</f>
        <v>A</v>
      </c>
      <c r="E90" s="63" t="str">
        <f>Critères!D88</f>
        <v>Pour chaque fonctionnalité d’accessibilité décrite dans la documentation, le mécanisme qui permet de l’activer répond aux besoins d’accessibilité des utilisateurs concernés. Cette règle est-elle respectée (hors cas particuliers) ?</v>
      </c>
      <c r="F90" s="59" t="str">
        <f>BaseDeCalcul!D92</f>
        <v>NT</v>
      </c>
      <c r="G90" s="59" t="str">
        <f>BaseDeCalcul!E92</f>
        <v>NT</v>
      </c>
      <c r="H90" s="59" t="str">
        <f>BaseDeCalcul!F92</f>
        <v>NT</v>
      </c>
      <c r="I90" s="59" t="str">
        <f>BaseDeCalcul!G92</f>
        <v>NT</v>
      </c>
      <c r="J90" s="59" t="str">
        <f>BaseDeCalcul!H92</f>
        <v>NT</v>
      </c>
      <c r="K90" s="59" t="str">
        <f>BaseDeCalcul!I92</f>
        <v>NT</v>
      </c>
      <c r="L90" s="59" t="str">
        <f>BaseDeCalcul!J92</f>
        <v>NT</v>
      </c>
      <c r="M90" s="59" t="str">
        <f>BaseDeCalcul!K92</f>
        <v>NT</v>
      </c>
      <c r="N90" s="59" t="str">
        <f>BaseDeCalcul!L92</f>
        <v>NT</v>
      </c>
      <c r="O90" s="59" t="str">
        <f>BaseDeCalcul!M92</f>
        <v>NT</v>
      </c>
      <c r="P90" s="59" t="str">
        <f>BaseDeCalcul!N92</f>
        <v>NT</v>
      </c>
      <c r="Q90" s="59" t="str">
        <f>BaseDeCalcul!O92</f>
        <v>NT</v>
      </c>
      <c r="R90" s="59" t="str">
        <f>BaseDeCalcul!P92</f>
        <v>NT</v>
      </c>
      <c r="S90" s="59" t="str">
        <f>BaseDeCalcul!Q92</f>
        <v>NT</v>
      </c>
      <c r="T90" s="59" t="str">
        <f>BaseDeCalcul!R92</f>
        <v>NT</v>
      </c>
      <c r="U90" s="59" t="str">
        <f>BaseDeCalcul!S92</f>
        <v>NT</v>
      </c>
      <c r="V90" s="59" t="str">
        <f>BaseDeCalcul!T92</f>
        <v>NT</v>
      </c>
      <c r="W90" s="59" t="str">
        <f>BaseDeCalcul!U92</f>
        <v>NT</v>
      </c>
      <c r="X90" s="59" t="str">
        <f>BaseDeCalcul!V92</f>
        <v>NT</v>
      </c>
      <c r="Y90" s="59" t="str">
        <f>BaseDeCalcul!W92</f>
        <v>NT</v>
      </c>
      <c r="Z90" s="60" t="str">
        <f>BaseDeCalcul!Y92</f>
        <v>NT</v>
      </c>
    </row>
    <row r="91" spans="1:26" ht="33.75">
      <c r="A91">
        <v>10</v>
      </c>
      <c r="B91" s="58" t="str">
        <f>Critères!A89</f>
        <v>Documentation et fonctionnalités d'accessibilité</v>
      </c>
      <c r="C91" s="61" t="str">
        <f>Critères!B89</f>
        <v>12.3</v>
      </c>
      <c r="D91" s="61" t="str">
        <f>Critères!C89</f>
        <v>A</v>
      </c>
      <c r="E91" s="63" t="str">
        <f>Critères!D89</f>
        <v>L’application ne perturbe pas les fonctionnalités d’accessibilité de la plateforme. Cette règle est-elle respectée ?</v>
      </c>
      <c r="F91" s="59" t="str">
        <f>BaseDeCalcul!D93</f>
        <v>NT</v>
      </c>
      <c r="G91" s="59" t="str">
        <f>BaseDeCalcul!E93</f>
        <v>NT</v>
      </c>
      <c r="H91" s="59" t="str">
        <f>BaseDeCalcul!F93</f>
        <v>NT</v>
      </c>
      <c r="I91" s="59" t="str">
        <f>BaseDeCalcul!G93</f>
        <v>NT</v>
      </c>
      <c r="J91" s="59" t="str">
        <f>BaseDeCalcul!H93</f>
        <v>NT</v>
      </c>
      <c r="K91" s="59" t="str">
        <f>BaseDeCalcul!I93</f>
        <v>NT</v>
      </c>
      <c r="L91" s="59" t="str">
        <f>BaseDeCalcul!J93</f>
        <v>NT</v>
      </c>
      <c r="M91" s="59" t="str">
        <f>BaseDeCalcul!K93</f>
        <v>NT</v>
      </c>
      <c r="N91" s="59" t="str">
        <f>BaseDeCalcul!L93</f>
        <v>NT</v>
      </c>
      <c r="O91" s="59" t="str">
        <f>BaseDeCalcul!M93</f>
        <v>NT</v>
      </c>
      <c r="P91" s="59" t="str">
        <f>BaseDeCalcul!N93</f>
        <v>NT</v>
      </c>
      <c r="Q91" s="59" t="str">
        <f>BaseDeCalcul!O93</f>
        <v>NT</v>
      </c>
      <c r="R91" s="59" t="str">
        <f>BaseDeCalcul!P93</f>
        <v>NT</v>
      </c>
      <c r="S91" s="59" t="str">
        <f>BaseDeCalcul!Q93</f>
        <v>NT</v>
      </c>
      <c r="T91" s="59" t="str">
        <f>BaseDeCalcul!R93</f>
        <v>NT</v>
      </c>
      <c r="U91" s="59" t="str">
        <f>BaseDeCalcul!S93</f>
        <v>NT</v>
      </c>
      <c r="V91" s="59" t="str">
        <f>BaseDeCalcul!T93</f>
        <v>NT</v>
      </c>
      <c r="W91" s="59" t="str">
        <f>BaseDeCalcul!U93</f>
        <v>NT</v>
      </c>
      <c r="X91" s="59" t="str">
        <f>BaseDeCalcul!V93</f>
        <v>NT</v>
      </c>
      <c r="Y91" s="59" t="str">
        <f>BaseDeCalcul!W93</f>
        <v>NT</v>
      </c>
      <c r="Z91" s="60" t="str">
        <f>BaseDeCalcul!Y93</f>
        <v>NT</v>
      </c>
    </row>
    <row r="92" spans="1:26" ht="33.75">
      <c r="A92">
        <v>10</v>
      </c>
      <c r="B92" s="58" t="str">
        <f>Critères!A90</f>
        <v>Documentation et fonctionnalités d'accessibilité</v>
      </c>
      <c r="C92" s="61" t="str">
        <f>Critères!B90</f>
        <v>12.4</v>
      </c>
      <c r="D92" s="61" t="str">
        <f>Critères!C90</f>
        <v>A</v>
      </c>
      <c r="E92" s="63" t="str">
        <f>Critères!D90</f>
        <v>La documentation de l’application est-elle conforme aux règles d’accessibilité numérique ?</v>
      </c>
      <c r="F92" s="59" t="str">
        <f>BaseDeCalcul!D94</f>
        <v>NT</v>
      </c>
      <c r="G92" s="59" t="str">
        <f>BaseDeCalcul!E94</f>
        <v>NT</v>
      </c>
      <c r="H92" s="59" t="str">
        <f>BaseDeCalcul!F94</f>
        <v>NT</v>
      </c>
      <c r="I92" s="59" t="str">
        <f>BaseDeCalcul!G94</f>
        <v>NT</v>
      </c>
      <c r="J92" s="59" t="str">
        <f>BaseDeCalcul!H94</f>
        <v>NT</v>
      </c>
      <c r="K92" s="59" t="str">
        <f>BaseDeCalcul!I94</f>
        <v>NT</v>
      </c>
      <c r="L92" s="59" t="str">
        <f>BaseDeCalcul!J94</f>
        <v>NT</v>
      </c>
      <c r="M92" s="59" t="str">
        <f>BaseDeCalcul!K94</f>
        <v>NT</v>
      </c>
      <c r="N92" s="59" t="str">
        <f>BaseDeCalcul!L94</f>
        <v>NT</v>
      </c>
      <c r="O92" s="59" t="str">
        <f>BaseDeCalcul!M94</f>
        <v>NT</v>
      </c>
      <c r="P92" s="59" t="str">
        <f>BaseDeCalcul!N94</f>
        <v>NT</v>
      </c>
      <c r="Q92" s="59" t="str">
        <f>BaseDeCalcul!O94</f>
        <v>NT</v>
      </c>
      <c r="R92" s="59" t="str">
        <f>BaseDeCalcul!P94</f>
        <v>NT</v>
      </c>
      <c r="S92" s="59" t="str">
        <f>BaseDeCalcul!Q94</f>
        <v>NT</v>
      </c>
      <c r="T92" s="59" t="str">
        <f>BaseDeCalcul!R94</f>
        <v>NT</v>
      </c>
      <c r="U92" s="59" t="str">
        <f>BaseDeCalcul!S94</f>
        <v>NT</v>
      </c>
      <c r="V92" s="59" t="str">
        <f>BaseDeCalcul!T94</f>
        <v>NT</v>
      </c>
      <c r="W92" s="59" t="str">
        <f>BaseDeCalcul!U94</f>
        <v>NT</v>
      </c>
      <c r="X92" s="59" t="str">
        <f>BaseDeCalcul!V94</f>
        <v>NT</v>
      </c>
      <c r="Y92" s="59" t="str">
        <f>BaseDeCalcul!W94</f>
        <v>NT</v>
      </c>
      <c r="Z92" s="60" t="str">
        <f>BaseDeCalcul!Y94</f>
        <v>NT</v>
      </c>
    </row>
    <row r="93" spans="1:26" ht="33.75">
      <c r="A93">
        <v>11</v>
      </c>
      <c r="B93" s="58" t="str">
        <f>Critères!A91</f>
        <v>Outils d'édition</v>
      </c>
      <c r="C93" s="61" t="str">
        <f>Critères!B91</f>
        <v>13.1</v>
      </c>
      <c r="D93" s="61" t="str">
        <f>Critères!C91</f>
        <v>A</v>
      </c>
      <c r="E93" s="63" t="str">
        <f>Critères!D91</f>
        <v>Chaque outil d’édition permet-il de définir les informations d’accessibilité nécessaires pour créer un contenu conforme aux règles d’accessibilité numérique ?</v>
      </c>
      <c r="F93" s="59" t="str">
        <f>BaseDeCalcul!D95</f>
        <v>NT</v>
      </c>
      <c r="G93" s="59" t="str">
        <f>BaseDeCalcul!E95</f>
        <v>NT</v>
      </c>
      <c r="H93" s="59" t="str">
        <f>BaseDeCalcul!F95</f>
        <v>NT</v>
      </c>
      <c r="I93" s="59" t="str">
        <f>BaseDeCalcul!G95</f>
        <v>NT</v>
      </c>
      <c r="J93" s="59" t="str">
        <f>BaseDeCalcul!H95</f>
        <v>NT</v>
      </c>
      <c r="K93" s="59" t="str">
        <f>BaseDeCalcul!I95</f>
        <v>NT</v>
      </c>
      <c r="L93" s="59" t="str">
        <f>BaseDeCalcul!J95</f>
        <v>NT</v>
      </c>
      <c r="M93" s="59" t="str">
        <f>BaseDeCalcul!K95</f>
        <v>NT</v>
      </c>
      <c r="N93" s="59" t="str">
        <f>BaseDeCalcul!L95</f>
        <v>NT</v>
      </c>
      <c r="O93" s="59" t="str">
        <f>BaseDeCalcul!M95</f>
        <v>NT</v>
      </c>
      <c r="P93" s="59" t="str">
        <f>BaseDeCalcul!N95</f>
        <v>NT</v>
      </c>
      <c r="Q93" s="59" t="str">
        <f>BaseDeCalcul!O95</f>
        <v>NT</v>
      </c>
      <c r="R93" s="59" t="str">
        <f>BaseDeCalcul!P95</f>
        <v>NT</v>
      </c>
      <c r="S93" s="59" t="str">
        <f>BaseDeCalcul!Q95</f>
        <v>NT</v>
      </c>
      <c r="T93" s="59" t="str">
        <f>BaseDeCalcul!R95</f>
        <v>NT</v>
      </c>
      <c r="U93" s="59" t="str">
        <f>BaseDeCalcul!S95</f>
        <v>NT</v>
      </c>
      <c r="V93" s="59" t="str">
        <f>BaseDeCalcul!T95</f>
        <v>NT</v>
      </c>
      <c r="W93" s="59" t="str">
        <f>BaseDeCalcul!U95</f>
        <v>NT</v>
      </c>
      <c r="X93" s="59" t="str">
        <f>BaseDeCalcul!V95</f>
        <v>NT</v>
      </c>
      <c r="Y93" s="59" t="str">
        <f>BaseDeCalcul!W95</f>
        <v>NT</v>
      </c>
      <c r="Z93" s="60" t="str">
        <f>BaseDeCalcul!Y95</f>
        <v>NT</v>
      </c>
    </row>
    <row r="94" spans="1:26" ht="22.5">
      <c r="A94">
        <v>11</v>
      </c>
      <c r="B94" s="58" t="str">
        <f>Critères!A92</f>
        <v>Outils d'édition</v>
      </c>
      <c r="C94" s="61" t="str">
        <f>Critères!B92</f>
        <v>13.2</v>
      </c>
      <c r="D94" s="61" t="str">
        <f>Critères!C92</f>
        <v>A</v>
      </c>
      <c r="E94" s="63" t="str">
        <f>Critères!D92</f>
        <v>Chaque outil d’édition met-il à disposition des aides à la création de contenus conformes aux règles d’accessibilité numérique ?</v>
      </c>
      <c r="F94" s="59" t="str">
        <f>BaseDeCalcul!D96</f>
        <v>NT</v>
      </c>
      <c r="G94" s="59" t="str">
        <f>BaseDeCalcul!E96</f>
        <v>NT</v>
      </c>
      <c r="H94" s="59" t="str">
        <f>BaseDeCalcul!F96</f>
        <v>NT</v>
      </c>
      <c r="I94" s="59" t="str">
        <f>BaseDeCalcul!G96</f>
        <v>NT</v>
      </c>
      <c r="J94" s="59" t="str">
        <f>BaseDeCalcul!H96</f>
        <v>NT</v>
      </c>
      <c r="K94" s="59" t="str">
        <f>BaseDeCalcul!I96</f>
        <v>NT</v>
      </c>
      <c r="L94" s="59" t="str">
        <f>BaseDeCalcul!J96</f>
        <v>NT</v>
      </c>
      <c r="M94" s="59" t="str">
        <f>BaseDeCalcul!K96</f>
        <v>NT</v>
      </c>
      <c r="N94" s="59" t="str">
        <f>BaseDeCalcul!L96</f>
        <v>NT</v>
      </c>
      <c r="O94" s="59" t="str">
        <f>BaseDeCalcul!M96</f>
        <v>NT</v>
      </c>
      <c r="P94" s="59" t="str">
        <f>BaseDeCalcul!N96</f>
        <v>NT</v>
      </c>
      <c r="Q94" s="59" t="str">
        <f>BaseDeCalcul!O96</f>
        <v>NT</v>
      </c>
      <c r="R94" s="59" t="str">
        <f>BaseDeCalcul!P96</f>
        <v>NT</v>
      </c>
      <c r="S94" s="59" t="str">
        <f>BaseDeCalcul!Q96</f>
        <v>NT</v>
      </c>
      <c r="T94" s="59" t="str">
        <f>BaseDeCalcul!R96</f>
        <v>NT</v>
      </c>
      <c r="U94" s="59" t="str">
        <f>BaseDeCalcul!S96</f>
        <v>NT</v>
      </c>
      <c r="V94" s="59" t="str">
        <f>BaseDeCalcul!T96</f>
        <v>NT</v>
      </c>
      <c r="W94" s="59" t="str">
        <f>BaseDeCalcul!U96</f>
        <v>NT</v>
      </c>
      <c r="X94" s="59" t="str">
        <f>BaseDeCalcul!V96</f>
        <v>NT</v>
      </c>
      <c r="Y94" s="59" t="str">
        <f>BaseDeCalcul!W96</f>
        <v>NT</v>
      </c>
      <c r="Z94" s="60" t="str">
        <f>BaseDeCalcul!Y96</f>
        <v>NT</v>
      </c>
    </row>
    <row r="95" spans="1:26" ht="33.75">
      <c r="A95">
        <v>11</v>
      </c>
      <c r="B95" s="58" t="str">
        <f>Critères!A93</f>
        <v>Outils d'édition</v>
      </c>
      <c r="C95" s="61" t="str">
        <f>Critères!B93</f>
        <v>13.3</v>
      </c>
      <c r="D95" s="61" t="str">
        <f>Critères!C93</f>
        <v>A</v>
      </c>
      <c r="E95" s="63" t="str">
        <f>Critères!D93</f>
        <v>Le contenu généré par chaque transformation des contenus est-il conforme aux règles d’accessibilité numérique (hors cas particuliers) ?</v>
      </c>
      <c r="F95" s="59" t="str">
        <f>BaseDeCalcul!D97</f>
        <v>NT</v>
      </c>
      <c r="G95" s="59" t="str">
        <f>BaseDeCalcul!E97</f>
        <v>NT</v>
      </c>
      <c r="H95" s="59" t="str">
        <f>BaseDeCalcul!F97</f>
        <v>NT</v>
      </c>
      <c r="I95" s="59" t="str">
        <f>BaseDeCalcul!G97</f>
        <v>NT</v>
      </c>
      <c r="J95" s="59" t="str">
        <f>BaseDeCalcul!H97</f>
        <v>NT</v>
      </c>
      <c r="K95" s="59" t="str">
        <f>BaseDeCalcul!I97</f>
        <v>NT</v>
      </c>
      <c r="L95" s="59" t="str">
        <f>BaseDeCalcul!J97</f>
        <v>NT</v>
      </c>
      <c r="M95" s="59" t="str">
        <f>BaseDeCalcul!K97</f>
        <v>NT</v>
      </c>
      <c r="N95" s="59" t="str">
        <f>BaseDeCalcul!L97</f>
        <v>NT</v>
      </c>
      <c r="O95" s="59" t="str">
        <f>BaseDeCalcul!M97</f>
        <v>NT</v>
      </c>
      <c r="P95" s="59" t="str">
        <f>BaseDeCalcul!N97</f>
        <v>NT</v>
      </c>
      <c r="Q95" s="59" t="str">
        <f>BaseDeCalcul!O97</f>
        <v>NT</v>
      </c>
      <c r="R95" s="59" t="str">
        <f>BaseDeCalcul!P97</f>
        <v>NT</v>
      </c>
      <c r="S95" s="59" t="str">
        <f>BaseDeCalcul!Q97</f>
        <v>NT</v>
      </c>
      <c r="T95" s="59" t="str">
        <f>BaseDeCalcul!R97</f>
        <v>NT</v>
      </c>
      <c r="U95" s="59" t="str">
        <f>BaseDeCalcul!S97</f>
        <v>NT</v>
      </c>
      <c r="V95" s="59" t="str">
        <f>BaseDeCalcul!T97</f>
        <v>NT</v>
      </c>
      <c r="W95" s="59" t="str">
        <f>BaseDeCalcul!U97</f>
        <v>NT</v>
      </c>
      <c r="X95" s="59" t="str">
        <f>BaseDeCalcul!V97</f>
        <v>NT</v>
      </c>
      <c r="Y95" s="59" t="str">
        <f>BaseDeCalcul!W97</f>
        <v>NT</v>
      </c>
      <c r="Z95" s="60" t="str">
        <f>BaseDeCalcul!Y97</f>
        <v>NT</v>
      </c>
    </row>
    <row r="96" spans="1:26" ht="33.75">
      <c r="A96">
        <v>11</v>
      </c>
      <c r="B96" s="58" t="str">
        <f>Critères!A94</f>
        <v>Outils d'édition</v>
      </c>
      <c r="C96" s="61" t="str">
        <f>Critères!B94</f>
        <v>13.4</v>
      </c>
      <c r="D96" s="61" t="str">
        <f>Critères!C94</f>
        <v>AA</v>
      </c>
      <c r="E96" s="63" t="str">
        <f>Critères!D94</f>
        <v>Pour chaque erreur d’accessibilité relevée par un test d’accessibilité automatique ou semi-automatique, l’outil d’édition fournit-il des suggestions de réparation ?</v>
      </c>
      <c r="F96" s="59" t="str">
        <f>BaseDeCalcul!D98</f>
        <v>NT</v>
      </c>
      <c r="G96" s="59" t="str">
        <f>BaseDeCalcul!E98</f>
        <v>NT</v>
      </c>
      <c r="H96" s="59" t="str">
        <f>BaseDeCalcul!F98</f>
        <v>NT</v>
      </c>
      <c r="I96" s="59" t="str">
        <f>BaseDeCalcul!G98</f>
        <v>NT</v>
      </c>
      <c r="J96" s="59" t="str">
        <f>BaseDeCalcul!H98</f>
        <v>NT</v>
      </c>
      <c r="K96" s="59" t="str">
        <f>BaseDeCalcul!I98</f>
        <v>NT</v>
      </c>
      <c r="L96" s="59" t="str">
        <f>BaseDeCalcul!J98</f>
        <v>NT</v>
      </c>
      <c r="M96" s="59" t="str">
        <f>BaseDeCalcul!K98</f>
        <v>NT</v>
      </c>
      <c r="N96" s="59" t="str">
        <f>BaseDeCalcul!L98</f>
        <v>NT</v>
      </c>
      <c r="O96" s="59" t="str">
        <f>BaseDeCalcul!M98</f>
        <v>NT</v>
      </c>
      <c r="P96" s="59" t="str">
        <f>BaseDeCalcul!N98</f>
        <v>NT</v>
      </c>
      <c r="Q96" s="59" t="str">
        <f>BaseDeCalcul!O98</f>
        <v>NT</v>
      </c>
      <c r="R96" s="59" t="str">
        <f>BaseDeCalcul!P98</f>
        <v>NT</v>
      </c>
      <c r="S96" s="59" t="str">
        <f>BaseDeCalcul!Q98</f>
        <v>NT</v>
      </c>
      <c r="T96" s="59" t="str">
        <f>BaseDeCalcul!R98</f>
        <v>NT</v>
      </c>
      <c r="U96" s="59" t="str">
        <f>BaseDeCalcul!S98</f>
        <v>NT</v>
      </c>
      <c r="V96" s="59" t="str">
        <f>BaseDeCalcul!T98</f>
        <v>NT</v>
      </c>
      <c r="W96" s="59" t="str">
        <f>BaseDeCalcul!U98</f>
        <v>NT</v>
      </c>
      <c r="X96" s="59" t="str">
        <f>BaseDeCalcul!V98</f>
        <v>NT</v>
      </c>
      <c r="Y96" s="59" t="str">
        <f>BaseDeCalcul!W98</f>
        <v>NT</v>
      </c>
      <c r="Z96" s="60" t="str">
        <f>BaseDeCalcul!Y98</f>
        <v>NT</v>
      </c>
    </row>
    <row r="97" spans="1:26" ht="33.75">
      <c r="A97">
        <v>11</v>
      </c>
      <c r="B97" s="58" t="str">
        <f>Critères!A95</f>
        <v>Outils d'édition</v>
      </c>
      <c r="C97" s="61" t="str">
        <f>Critères!B95</f>
        <v>13.5</v>
      </c>
      <c r="D97" s="61" t="str">
        <f>Critères!C95</f>
        <v>A</v>
      </c>
      <c r="E97" s="63" t="str">
        <f>Critères!D95</f>
        <v>Pour chaque ensemble de gabarits, un gabarit au moins permet de répondre aux règles d’accessibilité numérique. Cette règle est-elle respectée ?</v>
      </c>
      <c r="F97" s="59" t="str">
        <f>BaseDeCalcul!D99</f>
        <v>NT</v>
      </c>
      <c r="G97" s="59" t="str">
        <f>BaseDeCalcul!E99</f>
        <v>NT</v>
      </c>
      <c r="H97" s="59" t="str">
        <f>BaseDeCalcul!F99</f>
        <v>NT</v>
      </c>
      <c r="I97" s="59" t="str">
        <f>BaseDeCalcul!G99</f>
        <v>NT</v>
      </c>
      <c r="J97" s="59" t="str">
        <f>BaseDeCalcul!H99</f>
        <v>NT</v>
      </c>
      <c r="K97" s="59" t="str">
        <f>BaseDeCalcul!I99</f>
        <v>NT</v>
      </c>
      <c r="L97" s="59" t="str">
        <f>BaseDeCalcul!J99</f>
        <v>NT</v>
      </c>
      <c r="M97" s="59" t="str">
        <f>BaseDeCalcul!K99</f>
        <v>NT</v>
      </c>
      <c r="N97" s="59" t="str">
        <f>BaseDeCalcul!L99</f>
        <v>NT</v>
      </c>
      <c r="O97" s="59" t="str">
        <f>BaseDeCalcul!M99</f>
        <v>NT</v>
      </c>
      <c r="P97" s="59" t="str">
        <f>BaseDeCalcul!N99</f>
        <v>NT</v>
      </c>
      <c r="Q97" s="59" t="str">
        <f>BaseDeCalcul!O99</f>
        <v>NT</v>
      </c>
      <c r="R97" s="59" t="str">
        <f>BaseDeCalcul!P99</f>
        <v>NT</v>
      </c>
      <c r="S97" s="59" t="str">
        <f>BaseDeCalcul!Q99</f>
        <v>NT</v>
      </c>
      <c r="T97" s="59" t="str">
        <f>BaseDeCalcul!R99</f>
        <v>NT</v>
      </c>
      <c r="U97" s="59" t="str">
        <f>BaseDeCalcul!S99</f>
        <v>NT</v>
      </c>
      <c r="V97" s="59" t="str">
        <f>BaseDeCalcul!T99</f>
        <v>NT</v>
      </c>
      <c r="W97" s="59" t="str">
        <f>BaseDeCalcul!U99</f>
        <v>NT</v>
      </c>
      <c r="X97" s="59" t="str">
        <f>BaseDeCalcul!V99</f>
        <v>NT</v>
      </c>
      <c r="Y97" s="59" t="str">
        <f>BaseDeCalcul!W99</f>
        <v>NT</v>
      </c>
      <c r="Z97" s="60" t="str">
        <f>BaseDeCalcul!Y99</f>
        <v>NT</v>
      </c>
    </row>
    <row r="98" spans="1:26" ht="22.5">
      <c r="A98">
        <v>11</v>
      </c>
      <c r="B98" s="58" t="str">
        <f>Critères!A96</f>
        <v>Outils d'édition</v>
      </c>
      <c r="C98" s="61" t="str">
        <f>Critères!B96</f>
        <v>13.6</v>
      </c>
      <c r="D98" s="61" t="str">
        <f>Critères!C96</f>
        <v>A</v>
      </c>
      <c r="E98" s="63" t="str">
        <f>Critères!D96</f>
        <v>Chaque gabarit qui permet de répondre aux règles d’accessibilité numérique est-il clairement identifiable ?</v>
      </c>
      <c r="F98" s="59" t="str">
        <f>BaseDeCalcul!D100</f>
        <v>NT</v>
      </c>
      <c r="G98" s="59" t="str">
        <f>BaseDeCalcul!E100</f>
        <v>NT</v>
      </c>
      <c r="H98" s="59" t="str">
        <f>BaseDeCalcul!F100</f>
        <v>NT</v>
      </c>
      <c r="I98" s="59" t="str">
        <f>BaseDeCalcul!G100</f>
        <v>NT</v>
      </c>
      <c r="J98" s="59" t="str">
        <f>BaseDeCalcul!H100</f>
        <v>NT</v>
      </c>
      <c r="K98" s="59" t="str">
        <f>BaseDeCalcul!I100</f>
        <v>NT</v>
      </c>
      <c r="L98" s="59" t="str">
        <f>BaseDeCalcul!J100</f>
        <v>NT</v>
      </c>
      <c r="M98" s="59" t="str">
        <f>BaseDeCalcul!K100</f>
        <v>NT</v>
      </c>
      <c r="N98" s="59" t="str">
        <f>BaseDeCalcul!L100</f>
        <v>NT</v>
      </c>
      <c r="O98" s="59" t="str">
        <f>BaseDeCalcul!M100</f>
        <v>NT</v>
      </c>
      <c r="P98" s="59" t="str">
        <f>BaseDeCalcul!N100</f>
        <v>NT</v>
      </c>
      <c r="Q98" s="59" t="str">
        <f>BaseDeCalcul!O100</f>
        <v>NT</v>
      </c>
      <c r="R98" s="59" t="str">
        <f>BaseDeCalcul!P100</f>
        <v>NT</v>
      </c>
      <c r="S98" s="59" t="str">
        <f>BaseDeCalcul!Q100</f>
        <v>NT</v>
      </c>
      <c r="T98" s="59" t="str">
        <f>BaseDeCalcul!R100</f>
        <v>NT</v>
      </c>
      <c r="U98" s="59" t="str">
        <f>BaseDeCalcul!S100</f>
        <v>NT</v>
      </c>
      <c r="V98" s="59" t="str">
        <f>BaseDeCalcul!T100</f>
        <v>NT</v>
      </c>
      <c r="W98" s="59" t="str">
        <f>BaseDeCalcul!U100</f>
        <v>NT</v>
      </c>
      <c r="X98" s="59" t="str">
        <f>BaseDeCalcul!V100</f>
        <v>NT</v>
      </c>
      <c r="Y98" s="59" t="str">
        <f>BaseDeCalcul!W100</f>
        <v>NT</v>
      </c>
      <c r="Z98" s="60" t="str">
        <f>BaseDeCalcul!Y100</f>
        <v>NT</v>
      </c>
    </row>
    <row r="99" spans="1:26" ht="33.75">
      <c r="A99">
        <v>11</v>
      </c>
      <c r="B99" s="58" t="str">
        <f>Critères!A97</f>
        <v>Services d'assistance</v>
      </c>
      <c r="C99" s="61" t="str">
        <f>Critères!B97</f>
        <v>14.1</v>
      </c>
      <c r="D99" s="61" t="str">
        <f>Critères!C97</f>
        <v>AA</v>
      </c>
      <c r="E99" s="63" t="str">
        <f>Critères!D97</f>
        <v>Chaque service d’assistance fournit-il des informations relatives aux fonctionnalités d’accessibilité et à la compatibilité avec l’accessibilité, décrites dans la documentation ?</v>
      </c>
      <c r="F99" s="59" t="str">
        <f>BaseDeCalcul!D101</f>
        <v>NT</v>
      </c>
      <c r="G99" s="59" t="str">
        <f>BaseDeCalcul!E101</f>
        <v>NT</v>
      </c>
      <c r="H99" s="59" t="str">
        <f>BaseDeCalcul!F101</f>
        <v>NT</v>
      </c>
      <c r="I99" s="59" t="str">
        <f>BaseDeCalcul!G101</f>
        <v>NT</v>
      </c>
      <c r="J99" s="59" t="str">
        <f>BaseDeCalcul!H101</f>
        <v>NT</v>
      </c>
      <c r="K99" s="59" t="str">
        <f>BaseDeCalcul!I101</f>
        <v>NT</v>
      </c>
      <c r="L99" s="59" t="str">
        <f>BaseDeCalcul!J101</f>
        <v>NT</v>
      </c>
      <c r="M99" s="59" t="str">
        <f>BaseDeCalcul!K101</f>
        <v>NT</v>
      </c>
      <c r="N99" s="59" t="str">
        <f>BaseDeCalcul!L101</f>
        <v>NT</v>
      </c>
      <c r="O99" s="59" t="str">
        <f>BaseDeCalcul!M101</f>
        <v>NT</v>
      </c>
      <c r="P99" s="59" t="str">
        <f>BaseDeCalcul!N101</f>
        <v>NT</v>
      </c>
      <c r="Q99" s="59" t="str">
        <f>BaseDeCalcul!O101</f>
        <v>NT</v>
      </c>
      <c r="R99" s="59" t="str">
        <f>BaseDeCalcul!P101</f>
        <v>NT</v>
      </c>
      <c r="S99" s="59" t="str">
        <f>BaseDeCalcul!Q101</f>
        <v>NT</v>
      </c>
      <c r="T99" s="59" t="str">
        <f>BaseDeCalcul!R101</f>
        <v>NT</v>
      </c>
      <c r="U99" s="59" t="str">
        <f>BaseDeCalcul!S101</f>
        <v>NT</v>
      </c>
      <c r="V99" s="59" t="str">
        <f>BaseDeCalcul!T101</f>
        <v>NT</v>
      </c>
      <c r="W99" s="59" t="str">
        <f>BaseDeCalcul!U101</f>
        <v>NT</v>
      </c>
      <c r="X99" s="59" t="str">
        <f>BaseDeCalcul!V101</f>
        <v>NT</v>
      </c>
      <c r="Y99" s="59" t="str">
        <f>BaseDeCalcul!W101</f>
        <v>NT</v>
      </c>
      <c r="Z99" s="60" t="str">
        <f>BaseDeCalcul!Y101</f>
        <v>NT</v>
      </c>
    </row>
    <row r="100" spans="1:26" ht="33.75">
      <c r="A100">
        <v>11</v>
      </c>
      <c r="B100" s="58" t="str">
        <f>Critères!A98</f>
        <v>Services d'assistance</v>
      </c>
      <c r="C100" s="61" t="str">
        <f>Critères!B98</f>
        <v>14.2</v>
      </c>
      <c r="D100" s="61" t="str">
        <f>Critères!C98</f>
        <v>A</v>
      </c>
      <c r="E100" s="63" t="str">
        <f>Critères!D98</f>
        <v>Le service d’assistance répond aux besoins de communication des personnes handicapées directement ou par l’intermédiaire d’un service de relais. Cette règle est-elle respectée ?</v>
      </c>
      <c r="F100" s="59" t="str">
        <f>BaseDeCalcul!D102</f>
        <v>NT</v>
      </c>
      <c r="G100" s="59" t="str">
        <f>BaseDeCalcul!E102</f>
        <v>NT</v>
      </c>
      <c r="H100" s="59" t="str">
        <f>BaseDeCalcul!F102</f>
        <v>NT</v>
      </c>
      <c r="I100" s="59" t="str">
        <f>BaseDeCalcul!G102</f>
        <v>NT</v>
      </c>
      <c r="J100" s="59" t="str">
        <f>BaseDeCalcul!H102</f>
        <v>NT</v>
      </c>
      <c r="K100" s="59" t="str">
        <f>BaseDeCalcul!I102</f>
        <v>NT</v>
      </c>
      <c r="L100" s="59" t="str">
        <f>BaseDeCalcul!J102</f>
        <v>NT</v>
      </c>
      <c r="M100" s="59" t="str">
        <f>BaseDeCalcul!K102</f>
        <v>NT</v>
      </c>
      <c r="N100" s="59" t="str">
        <f>BaseDeCalcul!L102</f>
        <v>NT</v>
      </c>
      <c r="O100" s="59" t="str">
        <f>BaseDeCalcul!M102</f>
        <v>NT</v>
      </c>
      <c r="P100" s="59" t="str">
        <f>BaseDeCalcul!N102</f>
        <v>NT</v>
      </c>
      <c r="Q100" s="59" t="str">
        <f>BaseDeCalcul!O102</f>
        <v>NT</v>
      </c>
      <c r="R100" s="59" t="str">
        <f>BaseDeCalcul!P102</f>
        <v>NT</v>
      </c>
      <c r="S100" s="59" t="str">
        <f>BaseDeCalcul!Q102</f>
        <v>NT</v>
      </c>
      <c r="T100" s="59" t="str">
        <f>BaseDeCalcul!R102</f>
        <v>NT</v>
      </c>
      <c r="U100" s="59" t="str">
        <f>BaseDeCalcul!S102</f>
        <v>NT</v>
      </c>
      <c r="V100" s="59" t="str">
        <f>BaseDeCalcul!T102</f>
        <v>NT</v>
      </c>
      <c r="W100" s="59" t="str">
        <f>BaseDeCalcul!U102</f>
        <v>NT</v>
      </c>
      <c r="X100" s="59" t="str">
        <f>BaseDeCalcul!V102</f>
        <v>NT</v>
      </c>
      <c r="Y100" s="59" t="str">
        <f>BaseDeCalcul!W102</f>
        <v>NT</v>
      </c>
      <c r="Z100" s="60" t="str">
        <f>BaseDeCalcul!Y102</f>
        <v>NT</v>
      </c>
    </row>
    <row r="101" spans="1:26" ht="45">
      <c r="A101">
        <v>11</v>
      </c>
      <c r="B101" s="58" t="str">
        <f>Critères!A100</f>
        <v>Communication en temps réel</v>
      </c>
      <c r="C101" s="61" t="str">
        <f>Critères!B100</f>
        <v>15.1</v>
      </c>
      <c r="D101" s="61" t="str">
        <f>Critères!C100</f>
        <v>A</v>
      </c>
      <c r="E101" s="63" t="str">
        <f>Critères!D100</f>
        <v>Pour chaque application de communication orale bidirectionnelle, l’application est-elle capable d’encoder et de décoder cette communication avec une gamme de fréquences dont la limite supérieure est de 7 000 Hz au moins ?</v>
      </c>
      <c r="F101" s="59" t="str">
        <f>BaseDeCalcul!D104</f>
        <v>NT</v>
      </c>
      <c r="G101" s="59" t="str">
        <f>BaseDeCalcul!E104</f>
        <v>NT</v>
      </c>
      <c r="H101" s="59" t="str">
        <f>BaseDeCalcul!F104</f>
        <v>NT</v>
      </c>
      <c r="I101" s="59" t="str">
        <f>BaseDeCalcul!G104</f>
        <v>NT</v>
      </c>
      <c r="J101" s="59" t="str">
        <f>BaseDeCalcul!H104</f>
        <v>NT</v>
      </c>
      <c r="K101" s="59" t="str">
        <f>BaseDeCalcul!I104</f>
        <v>NT</v>
      </c>
      <c r="L101" s="59" t="str">
        <f>BaseDeCalcul!J104</f>
        <v>NT</v>
      </c>
      <c r="M101" s="59" t="str">
        <f>BaseDeCalcul!K104</f>
        <v>NT</v>
      </c>
      <c r="N101" s="59" t="str">
        <f>BaseDeCalcul!L104</f>
        <v>NT</v>
      </c>
      <c r="O101" s="59" t="str">
        <f>BaseDeCalcul!M104</f>
        <v>NT</v>
      </c>
      <c r="P101" s="59" t="str">
        <f>BaseDeCalcul!N104</f>
        <v>NT</v>
      </c>
      <c r="Q101" s="59" t="str">
        <f>BaseDeCalcul!O104</f>
        <v>NT</v>
      </c>
      <c r="R101" s="59" t="str">
        <f>BaseDeCalcul!P104</f>
        <v>NT</v>
      </c>
      <c r="S101" s="59" t="str">
        <f>BaseDeCalcul!Q104</f>
        <v>NT</v>
      </c>
      <c r="T101" s="59" t="str">
        <f>BaseDeCalcul!R104</f>
        <v>NT</v>
      </c>
      <c r="U101" s="59" t="str">
        <f>BaseDeCalcul!S104</f>
        <v>NT</v>
      </c>
      <c r="V101" s="59" t="str">
        <f>BaseDeCalcul!T104</f>
        <v>NT</v>
      </c>
      <c r="W101" s="59" t="str">
        <f>BaseDeCalcul!U104</f>
        <v>NT</v>
      </c>
      <c r="X101" s="59" t="str">
        <f>BaseDeCalcul!V104</f>
        <v>NT</v>
      </c>
      <c r="Y101" s="59" t="str">
        <f>BaseDeCalcul!W104</f>
        <v>NT</v>
      </c>
      <c r="Z101" s="60" t="str">
        <f>BaseDeCalcul!Y104</f>
        <v>NT</v>
      </c>
    </row>
    <row r="102" spans="1:26" ht="33.75">
      <c r="A102">
        <v>11</v>
      </c>
      <c r="B102" s="58" t="str">
        <f>Critères!A101</f>
        <v>Communication en temps réel</v>
      </c>
      <c r="C102" s="61" t="str">
        <f>Critères!B101</f>
        <v>15.2</v>
      </c>
      <c r="D102" s="61" t="str">
        <f>Critères!C101</f>
        <v>A</v>
      </c>
      <c r="E102" s="63" t="str">
        <f>Critères!D101</f>
        <v>Chaque application qui permet une communication orale bidirectionnelle dispose-t-elle d’une fonctionnalité de communication écrite en temps réel ?</v>
      </c>
      <c r="F102" s="59" t="str">
        <f>BaseDeCalcul!D105</f>
        <v>NT</v>
      </c>
      <c r="G102" s="59" t="str">
        <f>BaseDeCalcul!E105</f>
        <v>NT</v>
      </c>
      <c r="H102" s="59" t="str">
        <f>BaseDeCalcul!F105</f>
        <v>NT</v>
      </c>
      <c r="I102" s="59" t="str">
        <f>BaseDeCalcul!G105</f>
        <v>NT</v>
      </c>
      <c r="J102" s="59" t="str">
        <f>BaseDeCalcul!H105</f>
        <v>NT</v>
      </c>
      <c r="K102" s="59" t="str">
        <f>BaseDeCalcul!I105</f>
        <v>NT</v>
      </c>
      <c r="L102" s="59" t="str">
        <f>BaseDeCalcul!J105</f>
        <v>NT</v>
      </c>
      <c r="M102" s="59" t="str">
        <f>BaseDeCalcul!K105</f>
        <v>NT</v>
      </c>
      <c r="N102" s="59" t="str">
        <f>BaseDeCalcul!L105</f>
        <v>NT</v>
      </c>
      <c r="O102" s="59" t="str">
        <f>BaseDeCalcul!M105</f>
        <v>NT</v>
      </c>
      <c r="P102" s="59" t="str">
        <f>BaseDeCalcul!N105</f>
        <v>NT</v>
      </c>
      <c r="Q102" s="59" t="str">
        <f>BaseDeCalcul!O105</f>
        <v>NT</v>
      </c>
      <c r="R102" s="59" t="str">
        <f>BaseDeCalcul!P105</f>
        <v>NT</v>
      </c>
      <c r="S102" s="59" t="str">
        <f>BaseDeCalcul!Q105</f>
        <v>NT</v>
      </c>
      <c r="T102" s="59" t="str">
        <f>BaseDeCalcul!R105</f>
        <v>NT</v>
      </c>
      <c r="U102" s="59" t="str">
        <f>BaseDeCalcul!S105</f>
        <v>NT</v>
      </c>
      <c r="V102" s="59" t="str">
        <f>BaseDeCalcul!T105</f>
        <v>NT</v>
      </c>
      <c r="W102" s="59" t="str">
        <f>BaseDeCalcul!U105</f>
        <v>NT</v>
      </c>
      <c r="X102" s="59" t="str">
        <f>BaseDeCalcul!V105</f>
        <v>NT</v>
      </c>
      <c r="Y102" s="59" t="str">
        <f>BaseDeCalcul!W105</f>
        <v>NT</v>
      </c>
      <c r="Z102" s="60" t="str">
        <f>BaseDeCalcul!Y105</f>
        <v>NT</v>
      </c>
    </row>
    <row r="103" spans="1:26" ht="33.75">
      <c r="A103">
        <v>11</v>
      </c>
      <c r="B103" s="58" t="str">
        <f>Critères!A102</f>
        <v>Communication en temps réel</v>
      </c>
      <c r="C103" s="61" t="str">
        <f>Critères!B102</f>
        <v>15.3</v>
      </c>
      <c r="D103" s="61" t="str">
        <f>Critères!C102</f>
        <v>A</v>
      </c>
      <c r="E103" s="63" t="str">
        <f>Critères!D102</f>
        <v>Pour chaque application qui permet une communication orale bidirectionnelle et écrite en temps réel, les deux modes sont-ils utilisables simultanément ?</v>
      </c>
      <c r="F103" s="59" t="str">
        <f>BaseDeCalcul!D106</f>
        <v>NT</v>
      </c>
      <c r="G103" s="59" t="str">
        <f>BaseDeCalcul!E106</f>
        <v>NT</v>
      </c>
      <c r="H103" s="59" t="str">
        <f>BaseDeCalcul!F106</f>
        <v>NT</v>
      </c>
      <c r="I103" s="59" t="str">
        <f>BaseDeCalcul!G106</f>
        <v>NT</v>
      </c>
      <c r="J103" s="59" t="str">
        <f>BaseDeCalcul!H106</f>
        <v>NT</v>
      </c>
      <c r="K103" s="59" t="str">
        <f>BaseDeCalcul!I106</f>
        <v>NT</v>
      </c>
      <c r="L103" s="59" t="str">
        <f>BaseDeCalcul!J106</f>
        <v>NT</v>
      </c>
      <c r="M103" s="59" t="str">
        <f>BaseDeCalcul!K106</f>
        <v>NT</v>
      </c>
      <c r="N103" s="59" t="str">
        <f>BaseDeCalcul!L106</f>
        <v>NT</v>
      </c>
      <c r="O103" s="59" t="str">
        <f>BaseDeCalcul!M106</f>
        <v>NT</v>
      </c>
      <c r="P103" s="59" t="str">
        <f>BaseDeCalcul!N106</f>
        <v>NT</v>
      </c>
      <c r="Q103" s="59" t="str">
        <f>BaseDeCalcul!O106</f>
        <v>NT</v>
      </c>
      <c r="R103" s="59" t="str">
        <f>BaseDeCalcul!P106</f>
        <v>NT</v>
      </c>
      <c r="S103" s="59" t="str">
        <f>BaseDeCalcul!Q106</f>
        <v>NT</v>
      </c>
      <c r="T103" s="59" t="str">
        <f>BaseDeCalcul!R106</f>
        <v>NT</v>
      </c>
      <c r="U103" s="59" t="str">
        <f>BaseDeCalcul!S106</f>
        <v>NT</v>
      </c>
      <c r="V103" s="59" t="str">
        <f>BaseDeCalcul!T106</f>
        <v>NT</v>
      </c>
      <c r="W103" s="59" t="str">
        <f>BaseDeCalcul!U106</f>
        <v>NT</v>
      </c>
      <c r="X103" s="59" t="str">
        <f>BaseDeCalcul!V106</f>
        <v>NT</v>
      </c>
      <c r="Y103" s="59" t="str">
        <f>BaseDeCalcul!W106</f>
        <v>NT</v>
      </c>
      <c r="Z103" s="60" t="str">
        <f>BaseDeCalcul!Y106</f>
        <v>NT</v>
      </c>
    </row>
    <row r="104" spans="1:26" ht="33.75">
      <c r="A104">
        <v>11</v>
      </c>
      <c r="B104" s="58" t="str">
        <f>Critères!A103</f>
        <v>Communication en temps réel</v>
      </c>
      <c r="C104" s="61" t="str">
        <f>Critères!B103</f>
        <v>15.4</v>
      </c>
      <c r="D104" s="61" t="str">
        <f>Critères!C103</f>
        <v>A</v>
      </c>
      <c r="E104" s="63" t="str">
        <f>Critères!D103</f>
        <v>Pour chaque fonctionnalité de communication écrite en temps réel, les messages peuvent-ils être identifiés (hors cas particuliers) ?</v>
      </c>
      <c r="F104" s="59" t="str">
        <f>BaseDeCalcul!D107</f>
        <v>NT</v>
      </c>
      <c r="G104" s="59" t="str">
        <f>BaseDeCalcul!E107</f>
        <v>NT</v>
      </c>
      <c r="H104" s="59" t="str">
        <f>BaseDeCalcul!F107</f>
        <v>NT</v>
      </c>
      <c r="I104" s="59" t="str">
        <f>BaseDeCalcul!G107</f>
        <v>NT</v>
      </c>
      <c r="J104" s="59" t="str">
        <f>BaseDeCalcul!H107</f>
        <v>NT</v>
      </c>
      <c r="K104" s="59" t="str">
        <f>BaseDeCalcul!I107</f>
        <v>NT</v>
      </c>
      <c r="L104" s="59" t="str">
        <f>BaseDeCalcul!J107</f>
        <v>NT</v>
      </c>
      <c r="M104" s="59" t="str">
        <f>BaseDeCalcul!K107</f>
        <v>NT</v>
      </c>
      <c r="N104" s="59" t="str">
        <f>BaseDeCalcul!L107</f>
        <v>NT</v>
      </c>
      <c r="O104" s="59" t="str">
        <f>BaseDeCalcul!M107</f>
        <v>NT</v>
      </c>
      <c r="P104" s="59" t="str">
        <f>BaseDeCalcul!N107</f>
        <v>NT</v>
      </c>
      <c r="Q104" s="59" t="str">
        <f>BaseDeCalcul!O107</f>
        <v>NT</v>
      </c>
      <c r="R104" s="59" t="str">
        <f>BaseDeCalcul!P107</f>
        <v>NT</v>
      </c>
      <c r="S104" s="59" t="str">
        <f>BaseDeCalcul!Q107</f>
        <v>NT</v>
      </c>
      <c r="T104" s="59" t="str">
        <f>BaseDeCalcul!R107</f>
        <v>NT</v>
      </c>
      <c r="U104" s="59" t="str">
        <f>BaseDeCalcul!S107</f>
        <v>NT</v>
      </c>
      <c r="V104" s="59" t="str">
        <f>BaseDeCalcul!T107</f>
        <v>NT</v>
      </c>
      <c r="W104" s="59" t="str">
        <f>BaseDeCalcul!U107</f>
        <v>NT</v>
      </c>
      <c r="X104" s="59" t="str">
        <f>BaseDeCalcul!V107</f>
        <v>NT</v>
      </c>
      <c r="Y104" s="59" t="str">
        <f>BaseDeCalcul!W107</f>
        <v>NT</v>
      </c>
      <c r="Z104" s="60" t="str">
        <f>BaseDeCalcul!Y107</f>
        <v>NT</v>
      </c>
    </row>
    <row r="105" spans="1:26" ht="22.5">
      <c r="A105">
        <v>11</v>
      </c>
      <c r="B105" s="58" t="str">
        <f>Critères!A104</f>
        <v>Communication en temps réel</v>
      </c>
      <c r="C105" s="61" t="str">
        <f>Critères!B104</f>
        <v>15.5</v>
      </c>
      <c r="D105" s="61" t="str">
        <f>Critères!C104</f>
        <v>A</v>
      </c>
      <c r="E105" s="63" t="str">
        <f>Critères!D104</f>
        <v>Pour chaque application de communication orale bidirectionnelle, un indicateur visuel de l’activité orale est-il présent ?</v>
      </c>
      <c r="F105" s="59" t="str">
        <f>BaseDeCalcul!D108</f>
        <v>NT</v>
      </c>
      <c r="G105" s="59" t="str">
        <f>BaseDeCalcul!E108</f>
        <v>NT</v>
      </c>
      <c r="H105" s="59" t="str">
        <f>BaseDeCalcul!F108</f>
        <v>NT</v>
      </c>
      <c r="I105" s="59" t="str">
        <f>BaseDeCalcul!G108</f>
        <v>NT</v>
      </c>
      <c r="J105" s="59" t="str">
        <f>BaseDeCalcul!H108</f>
        <v>NT</v>
      </c>
      <c r="K105" s="59" t="str">
        <f>BaseDeCalcul!I108</f>
        <v>NT</v>
      </c>
      <c r="L105" s="59" t="str">
        <f>BaseDeCalcul!J108</f>
        <v>NT</v>
      </c>
      <c r="M105" s="59" t="str">
        <f>BaseDeCalcul!K108</f>
        <v>NT</v>
      </c>
      <c r="N105" s="59" t="str">
        <f>BaseDeCalcul!L108</f>
        <v>NT</v>
      </c>
      <c r="O105" s="59" t="str">
        <f>BaseDeCalcul!M108</f>
        <v>NT</v>
      </c>
      <c r="P105" s="59" t="str">
        <f>BaseDeCalcul!N108</f>
        <v>NT</v>
      </c>
      <c r="Q105" s="59" t="str">
        <f>BaseDeCalcul!O108</f>
        <v>NT</v>
      </c>
      <c r="R105" s="59" t="str">
        <f>BaseDeCalcul!P108</f>
        <v>NT</v>
      </c>
      <c r="S105" s="59" t="str">
        <f>BaseDeCalcul!Q108</f>
        <v>NT</v>
      </c>
      <c r="T105" s="59" t="str">
        <f>BaseDeCalcul!R108</f>
        <v>NT</v>
      </c>
      <c r="U105" s="59" t="str">
        <f>BaseDeCalcul!S108</f>
        <v>NT</v>
      </c>
      <c r="V105" s="59" t="str">
        <f>BaseDeCalcul!T108</f>
        <v>NT</v>
      </c>
      <c r="W105" s="59" t="str">
        <f>BaseDeCalcul!U108</f>
        <v>NT</v>
      </c>
      <c r="X105" s="59" t="str">
        <f>BaseDeCalcul!V108</f>
        <v>NT</v>
      </c>
      <c r="Y105" s="59" t="str">
        <f>BaseDeCalcul!W108</f>
        <v>NT</v>
      </c>
      <c r="Z105" s="60" t="str">
        <f>BaseDeCalcul!Y108</f>
        <v>NT</v>
      </c>
    </row>
    <row r="106" spans="1:26" ht="45">
      <c r="A106">
        <v>11</v>
      </c>
      <c r="B106" s="58" t="str">
        <f>Critères!A105</f>
        <v>Communication en temps réel</v>
      </c>
      <c r="C106" s="61" t="str">
        <f>Critères!B105</f>
        <v>15.6</v>
      </c>
      <c r="D106" s="61" t="str">
        <f>Critères!C105</f>
        <v>A</v>
      </c>
      <c r="E106" s="63" t="str">
        <f>Critères!D105</f>
        <v>Chaque application de communication écrite en temps réel qui peut interagir avec d’autres applications de communication écrite en temps réel respecte-t-elle les règles d’interopérabilité en vigueur ?</v>
      </c>
      <c r="F106" s="59" t="str">
        <f>BaseDeCalcul!D109</f>
        <v>NT</v>
      </c>
      <c r="G106" s="59" t="str">
        <f>BaseDeCalcul!E109</f>
        <v>NT</v>
      </c>
      <c r="H106" s="59" t="str">
        <f>BaseDeCalcul!F109</f>
        <v>NT</v>
      </c>
      <c r="I106" s="59" t="str">
        <f>BaseDeCalcul!G109</f>
        <v>NT</v>
      </c>
      <c r="J106" s="59" t="str">
        <f>BaseDeCalcul!H109</f>
        <v>NT</v>
      </c>
      <c r="K106" s="59" t="str">
        <f>BaseDeCalcul!I109</f>
        <v>NT</v>
      </c>
      <c r="L106" s="59" t="str">
        <f>BaseDeCalcul!J109</f>
        <v>NT</v>
      </c>
      <c r="M106" s="59" t="str">
        <f>BaseDeCalcul!K109</f>
        <v>NT</v>
      </c>
      <c r="N106" s="59" t="str">
        <f>BaseDeCalcul!L109</f>
        <v>NT</v>
      </c>
      <c r="O106" s="59" t="str">
        <f>BaseDeCalcul!M109</f>
        <v>NT</v>
      </c>
      <c r="P106" s="59" t="str">
        <f>BaseDeCalcul!N109</f>
        <v>NT</v>
      </c>
      <c r="Q106" s="59" t="str">
        <f>BaseDeCalcul!O109</f>
        <v>NT</v>
      </c>
      <c r="R106" s="59" t="str">
        <f>BaseDeCalcul!P109</f>
        <v>NT</v>
      </c>
      <c r="S106" s="59" t="str">
        <f>BaseDeCalcul!Q109</f>
        <v>NT</v>
      </c>
      <c r="T106" s="59" t="str">
        <f>BaseDeCalcul!R109</f>
        <v>NT</v>
      </c>
      <c r="U106" s="59" t="str">
        <f>BaseDeCalcul!S109</f>
        <v>NT</v>
      </c>
      <c r="V106" s="59" t="str">
        <f>BaseDeCalcul!T109</f>
        <v>NT</v>
      </c>
      <c r="W106" s="59" t="str">
        <f>BaseDeCalcul!U109</f>
        <v>NT</v>
      </c>
      <c r="X106" s="59" t="str">
        <f>BaseDeCalcul!V109</f>
        <v>NT</v>
      </c>
      <c r="Y106" s="59" t="str">
        <f>BaseDeCalcul!W109</f>
        <v>NT</v>
      </c>
      <c r="Z106" s="60" t="str">
        <f>BaseDeCalcul!Y109</f>
        <v>NT</v>
      </c>
    </row>
    <row r="107" spans="1:26" ht="33.75">
      <c r="A107">
        <v>11</v>
      </c>
      <c r="B107" s="58" t="str">
        <f>Critères!A106</f>
        <v>Communication en temps réel</v>
      </c>
      <c r="C107" s="61" t="str">
        <f>Critères!B106</f>
        <v>15.7</v>
      </c>
      <c r="D107" s="61" t="str">
        <f>Critères!C106</f>
        <v>AA</v>
      </c>
      <c r="E107" s="63" t="str">
        <f>Critères!D106</f>
        <v>Pour chaque application qui permet une communication écrite en temps réel, le délai de transmission de chaque unité de saisie est de 500ms ou moins. Cette règle est-elle respectée ?</v>
      </c>
      <c r="F107" s="59" t="str">
        <f>BaseDeCalcul!D110</f>
        <v>NT</v>
      </c>
      <c r="G107" s="59" t="str">
        <f>BaseDeCalcul!E110</f>
        <v>NT</v>
      </c>
      <c r="H107" s="59" t="str">
        <f>BaseDeCalcul!F110</f>
        <v>NT</v>
      </c>
      <c r="I107" s="59" t="str">
        <f>BaseDeCalcul!G110</f>
        <v>NT</v>
      </c>
      <c r="J107" s="59" t="str">
        <f>BaseDeCalcul!H110</f>
        <v>NT</v>
      </c>
      <c r="K107" s="59" t="str">
        <f>BaseDeCalcul!I110</f>
        <v>NT</v>
      </c>
      <c r="L107" s="59" t="str">
        <f>BaseDeCalcul!J110</f>
        <v>NT</v>
      </c>
      <c r="M107" s="59" t="str">
        <f>BaseDeCalcul!K110</f>
        <v>NT</v>
      </c>
      <c r="N107" s="59" t="str">
        <f>BaseDeCalcul!L110</f>
        <v>NT</v>
      </c>
      <c r="O107" s="59" t="str">
        <f>BaseDeCalcul!M110</f>
        <v>NT</v>
      </c>
      <c r="P107" s="59" t="str">
        <f>BaseDeCalcul!N110</f>
        <v>NT</v>
      </c>
      <c r="Q107" s="59" t="str">
        <f>BaseDeCalcul!O110</f>
        <v>NT</v>
      </c>
      <c r="R107" s="59" t="str">
        <f>BaseDeCalcul!P110</f>
        <v>NT</v>
      </c>
      <c r="S107" s="59" t="str">
        <f>BaseDeCalcul!Q110</f>
        <v>NT</v>
      </c>
      <c r="T107" s="59" t="str">
        <f>BaseDeCalcul!R110</f>
        <v>NT</v>
      </c>
      <c r="U107" s="59" t="str">
        <f>BaseDeCalcul!S110</f>
        <v>NT</v>
      </c>
      <c r="V107" s="59" t="str">
        <f>BaseDeCalcul!T110</f>
        <v>NT</v>
      </c>
      <c r="W107" s="59" t="str">
        <f>BaseDeCalcul!U110</f>
        <v>NT</v>
      </c>
      <c r="X107" s="59" t="str">
        <f>BaseDeCalcul!V110</f>
        <v>NT</v>
      </c>
      <c r="Y107" s="59" t="str">
        <f>BaseDeCalcul!W110</f>
        <v>NT</v>
      </c>
      <c r="Z107" s="60" t="str">
        <f>BaseDeCalcul!Y110</f>
        <v>NT</v>
      </c>
    </row>
    <row r="108" spans="1:26" ht="22.5">
      <c r="A108">
        <v>12</v>
      </c>
      <c r="B108" s="58" t="str">
        <f>Critères!A107</f>
        <v>Communication en temps réel</v>
      </c>
      <c r="C108" s="61" t="str">
        <f>Critères!B107</f>
        <v>15.8</v>
      </c>
      <c r="D108" s="61" t="str">
        <f>Critères!C107</f>
        <v>A</v>
      </c>
      <c r="E108" s="63" t="str">
        <f>Critères!D107</f>
        <v>Pour chaque application de télécommunication, l’identification de l’interlocuteur qui initie un appel est-elle accessible ?</v>
      </c>
      <c r="F108" s="59" t="str">
        <f>BaseDeCalcul!D111</f>
        <v>NT</v>
      </c>
      <c r="G108" s="59" t="str">
        <f>BaseDeCalcul!E111</f>
        <v>NT</v>
      </c>
      <c r="H108" s="59" t="str">
        <f>BaseDeCalcul!F111</f>
        <v>NT</v>
      </c>
      <c r="I108" s="59" t="str">
        <f>BaseDeCalcul!G111</f>
        <v>NT</v>
      </c>
      <c r="J108" s="59" t="str">
        <f>BaseDeCalcul!H111</f>
        <v>NT</v>
      </c>
      <c r="K108" s="59" t="str">
        <f>BaseDeCalcul!I111</f>
        <v>NT</v>
      </c>
      <c r="L108" s="59" t="str">
        <f>BaseDeCalcul!J111</f>
        <v>NT</v>
      </c>
      <c r="M108" s="59" t="str">
        <f>BaseDeCalcul!K111</f>
        <v>NT</v>
      </c>
      <c r="N108" s="59" t="str">
        <f>BaseDeCalcul!L111</f>
        <v>NT</v>
      </c>
      <c r="O108" s="59" t="str">
        <f>BaseDeCalcul!M111</f>
        <v>NT</v>
      </c>
      <c r="P108" s="59" t="str">
        <f>BaseDeCalcul!N111</f>
        <v>NT</v>
      </c>
      <c r="Q108" s="59" t="str">
        <f>BaseDeCalcul!O111</f>
        <v>NT</v>
      </c>
      <c r="R108" s="59" t="str">
        <f>BaseDeCalcul!P111</f>
        <v>NT</v>
      </c>
      <c r="S108" s="59" t="str">
        <f>BaseDeCalcul!Q111</f>
        <v>NT</v>
      </c>
      <c r="T108" s="59" t="str">
        <f>BaseDeCalcul!R111</f>
        <v>NT</v>
      </c>
      <c r="U108" s="59" t="str">
        <f>BaseDeCalcul!S111</f>
        <v>NT</v>
      </c>
      <c r="V108" s="59" t="str">
        <f>BaseDeCalcul!T111</f>
        <v>NT</v>
      </c>
      <c r="W108" s="59" t="str">
        <f>BaseDeCalcul!U111</f>
        <v>NT</v>
      </c>
      <c r="X108" s="59" t="str">
        <f>BaseDeCalcul!V111</f>
        <v>NT</v>
      </c>
      <c r="Y108" s="59" t="str">
        <f>BaseDeCalcul!W111</f>
        <v>NT</v>
      </c>
      <c r="Z108" s="60" t="str">
        <f>BaseDeCalcul!Y111</f>
        <v>NT</v>
      </c>
    </row>
    <row r="109" spans="1:26" ht="45">
      <c r="A109">
        <v>12</v>
      </c>
      <c r="B109" s="58" t="str">
        <f>Critères!A108</f>
        <v>Communication en temps réel</v>
      </c>
      <c r="C109" s="61" t="str">
        <f>Critères!B108</f>
        <v>15.9</v>
      </c>
      <c r="D109" s="61" t="str">
        <f>Critères!C108</f>
        <v>A</v>
      </c>
      <c r="E109" s="63" t="str">
        <f>Critères!D108</f>
        <v>Pour chaque application de communication orale bidirectionnelle qui permet d’identifier l’activité d’un interlocuteur oralisant, il est possible d’identifier l’activité d’un interlocuteur signant. Cette règle est-elle respectée ?</v>
      </c>
      <c r="F109" s="59" t="str">
        <f>BaseDeCalcul!D112</f>
        <v>NT</v>
      </c>
      <c r="G109" s="59" t="str">
        <f>BaseDeCalcul!E112</f>
        <v>NT</v>
      </c>
      <c r="H109" s="59" t="str">
        <f>BaseDeCalcul!F112</f>
        <v>NT</v>
      </c>
      <c r="I109" s="59" t="str">
        <f>BaseDeCalcul!G112</f>
        <v>NT</v>
      </c>
      <c r="J109" s="59" t="str">
        <f>BaseDeCalcul!H112</f>
        <v>NT</v>
      </c>
      <c r="K109" s="59" t="str">
        <f>BaseDeCalcul!I112</f>
        <v>NT</v>
      </c>
      <c r="L109" s="59" t="str">
        <f>BaseDeCalcul!J112</f>
        <v>NT</v>
      </c>
      <c r="M109" s="59" t="str">
        <f>BaseDeCalcul!K112</f>
        <v>NT</v>
      </c>
      <c r="N109" s="59" t="str">
        <f>BaseDeCalcul!L112</f>
        <v>NT</v>
      </c>
      <c r="O109" s="59" t="str">
        <f>BaseDeCalcul!M112</f>
        <v>NT</v>
      </c>
      <c r="P109" s="59" t="str">
        <f>BaseDeCalcul!N112</f>
        <v>NT</v>
      </c>
      <c r="Q109" s="59" t="str">
        <f>BaseDeCalcul!O112</f>
        <v>NT</v>
      </c>
      <c r="R109" s="59" t="str">
        <f>BaseDeCalcul!P112</f>
        <v>NT</v>
      </c>
      <c r="S109" s="59" t="str">
        <f>BaseDeCalcul!Q112</f>
        <v>NT</v>
      </c>
      <c r="T109" s="59" t="str">
        <f>BaseDeCalcul!R112</f>
        <v>NT</v>
      </c>
      <c r="U109" s="59" t="str">
        <f>BaseDeCalcul!S112</f>
        <v>NT</v>
      </c>
      <c r="V109" s="59" t="str">
        <f>BaseDeCalcul!T112</f>
        <v>NT</v>
      </c>
      <c r="W109" s="59" t="str">
        <f>BaseDeCalcul!U112</f>
        <v>NT</v>
      </c>
      <c r="X109" s="59" t="str">
        <f>BaseDeCalcul!V112</f>
        <v>NT</v>
      </c>
      <c r="Y109" s="59" t="str">
        <f>BaseDeCalcul!W112</f>
        <v>NT</v>
      </c>
      <c r="Z109" s="60" t="str">
        <f>BaseDeCalcul!Y112</f>
        <v>NT</v>
      </c>
    </row>
    <row r="110" spans="1:26" ht="33.75">
      <c r="A110">
        <v>12</v>
      </c>
      <c r="B110" s="58" t="str">
        <f>Critères!A109</f>
        <v>Communication en temps réel</v>
      </c>
      <c r="C110" s="61" t="str">
        <f>Critères!B109</f>
        <v>15.10</v>
      </c>
      <c r="D110" s="61" t="str">
        <f>Critères!C109</f>
        <v>A</v>
      </c>
      <c r="E110" s="63" t="str">
        <f>Critères!D109</f>
        <v>Pour chaque application de communication orale bidirectionnelle qui dispose de fonctionnalités vocales, celles-ci sont-elles utilisables sans la nécessité d’écouter ou parler ?</v>
      </c>
      <c r="F110" s="59" t="str">
        <f>BaseDeCalcul!D113</f>
        <v>NT</v>
      </c>
      <c r="G110" s="59" t="str">
        <f>BaseDeCalcul!E113</f>
        <v>NT</v>
      </c>
      <c r="H110" s="59" t="str">
        <f>BaseDeCalcul!F113</f>
        <v>NT</v>
      </c>
      <c r="I110" s="59" t="str">
        <f>BaseDeCalcul!G113</f>
        <v>NT</v>
      </c>
      <c r="J110" s="59" t="str">
        <f>BaseDeCalcul!H113</f>
        <v>NT</v>
      </c>
      <c r="K110" s="59" t="str">
        <f>BaseDeCalcul!I113</f>
        <v>NT</v>
      </c>
      <c r="L110" s="59" t="str">
        <f>BaseDeCalcul!J113</f>
        <v>NT</v>
      </c>
      <c r="M110" s="59" t="str">
        <f>BaseDeCalcul!K113</f>
        <v>NT</v>
      </c>
      <c r="N110" s="59" t="str">
        <f>BaseDeCalcul!L113</f>
        <v>NT</v>
      </c>
      <c r="O110" s="59" t="str">
        <f>BaseDeCalcul!M113</f>
        <v>NT</v>
      </c>
      <c r="P110" s="59" t="str">
        <f>BaseDeCalcul!N113</f>
        <v>NT</v>
      </c>
      <c r="Q110" s="59" t="str">
        <f>BaseDeCalcul!O113</f>
        <v>NT</v>
      </c>
      <c r="R110" s="59" t="str">
        <f>BaseDeCalcul!P113</f>
        <v>NT</v>
      </c>
      <c r="S110" s="59" t="str">
        <f>BaseDeCalcul!Q113</f>
        <v>NT</v>
      </c>
      <c r="T110" s="59" t="str">
        <f>BaseDeCalcul!R113</f>
        <v>NT</v>
      </c>
      <c r="U110" s="59" t="str">
        <f>BaseDeCalcul!S113</f>
        <v>NT</v>
      </c>
      <c r="V110" s="59" t="str">
        <f>BaseDeCalcul!T113</f>
        <v>NT</v>
      </c>
      <c r="W110" s="59" t="str">
        <f>BaseDeCalcul!U113</f>
        <v>NT</v>
      </c>
      <c r="X110" s="59" t="str">
        <f>BaseDeCalcul!V113</f>
        <v>NT</v>
      </c>
      <c r="Y110" s="59" t="str">
        <f>BaseDeCalcul!W113</f>
        <v>NT</v>
      </c>
      <c r="Z110" s="60" t="str">
        <f>BaseDeCalcul!Y113</f>
        <v>NT</v>
      </c>
    </row>
  </sheetData>
  <mergeCells count="1">
    <mergeCell ref="B1:Z1"/>
  </mergeCells>
  <phoneticPr fontId="8" type="noConversion"/>
  <conditionalFormatting sqref="F2:Z3">
    <cfRule type="cellIs" dxfId="125" priority="1" operator="greaterThan">
      <formula>0</formula>
    </cfRule>
    <cfRule type="cellIs" dxfId="124" priority="2" operator="equal">
      <formula>0</formula>
    </cfRule>
  </conditionalFormatting>
  <conditionalFormatting sqref="F5:Z110">
    <cfRule type="cellIs" dxfId="123" priority="3" operator="equal">
      <formula>"NC"</formula>
    </cfRule>
    <cfRule type="cellIs" dxfId="122" priority="4" operator="equal">
      <formula>"C"</formula>
    </cfRule>
    <cfRule type="cellIs" dxfId="121" priority="5" operator="equal">
      <formula>"NA"</formula>
    </cfRule>
    <cfRule type="cellIs" dxfId="120" priority="18" operator="equal">
      <formula>"NT"</formula>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L115"/>
  <sheetViews>
    <sheetView zoomScale="90" zoomScaleNormal="90" zoomScalePageLayoutView="85" workbookViewId="0">
      <selection activeCell="F6" sqref="F6:Q6"/>
    </sheetView>
  </sheetViews>
  <sheetFormatPr defaultColWidth="8.42578125" defaultRowHeight="15"/>
  <cols>
    <col min="1" max="1" width="18" customWidth="1"/>
    <col min="2" max="2" width="14.28515625" customWidth="1"/>
    <col min="3" max="3" width="9" customWidth="1"/>
    <col min="4" max="4" width="8.28515625" bestFit="1" customWidth="1"/>
    <col min="5" max="23" width="4.7109375" bestFit="1" customWidth="1"/>
    <col min="24" max="24" width="12.28515625" bestFit="1" customWidth="1"/>
    <col min="25" max="25" width="9" bestFit="1" customWidth="1"/>
    <col min="26" max="26" width="9" customWidth="1"/>
    <col min="27" max="27" width="6.28515625" style="64" customWidth="1"/>
    <col min="28" max="28" width="17.28515625" style="64" bestFit="1" customWidth="1"/>
    <col min="29" max="29" width="14.7109375" style="64" customWidth="1"/>
    <col min="30" max="30" width="9.7109375" style="64" bestFit="1" customWidth="1"/>
    <col min="31" max="31" width="6.42578125" style="64" bestFit="1" customWidth="1"/>
    <col min="32" max="32" width="10.85546875" bestFit="1" customWidth="1"/>
    <col min="33" max="33" width="6.28515625" bestFit="1" customWidth="1"/>
    <col min="34" max="34" width="29.85546875" customWidth="1"/>
    <col min="35" max="35" width="6.42578125" bestFit="1" customWidth="1"/>
    <col min="36" max="36" width="9.140625" bestFit="1" customWidth="1"/>
    <col min="37" max="37" width="6.42578125" style="64" bestFit="1" customWidth="1"/>
    <col min="38" max="38" width="11.28515625" customWidth="1"/>
    <col min="39" max="39" width="6.28515625" bestFit="1" customWidth="1"/>
    <col min="40" max="40" width="9" bestFit="1" customWidth="1"/>
    <col min="41" max="41" width="6.28515625" bestFit="1" customWidth="1"/>
    <col min="42" max="42" width="9" bestFit="1" customWidth="1"/>
    <col min="43" max="43" width="6.28515625" bestFit="1" customWidth="1"/>
    <col min="44" max="44" width="9" bestFit="1" customWidth="1"/>
    <col min="45" max="45" width="6.28515625" bestFit="1" customWidth="1"/>
    <col min="46" max="46" width="9" bestFit="1" customWidth="1"/>
    <col min="47" max="47" width="6.28515625" bestFit="1" customWidth="1"/>
    <col min="48" max="48" width="9" bestFit="1" customWidth="1"/>
    <col min="49" max="49" width="12.42578125" bestFit="1" customWidth="1"/>
    <col min="59" max="59" width="18.42578125" bestFit="1" customWidth="1"/>
    <col min="60" max="60" width="9.7109375" customWidth="1"/>
    <col min="61" max="61" width="10.7109375" customWidth="1"/>
    <col min="63" max="63" width="10.7109375" customWidth="1"/>
  </cols>
  <sheetData>
    <row r="1" spans="1:34" ht="30">
      <c r="B1" s="3" t="s">
        <v>41</v>
      </c>
      <c r="C1" t="s">
        <v>14</v>
      </c>
      <c r="D1">
        <f t="shared" ref="D1:M3" si="0">COUNTIF(D$7:D$114,$C1)</f>
        <v>0</v>
      </c>
      <c r="E1">
        <f t="shared" si="0"/>
        <v>0</v>
      </c>
      <c r="F1">
        <f t="shared" si="0"/>
        <v>0</v>
      </c>
      <c r="G1">
        <f t="shared" si="0"/>
        <v>0</v>
      </c>
      <c r="H1">
        <f t="shared" si="0"/>
        <v>0</v>
      </c>
      <c r="I1">
        <f t="shared" si="0"/>
        <v>0</v>
      </c>
      <c r="J1">
        <f t="shared" si="0"/>
        <v>0</v>
      </c>
      <c r="K1">
        <f t="shared" si="0"/>
        <v>0</v>
      </c>
      <c r="L1">
        <f t="shared" si="0"/>
        <v>0</v>
      </c>
      <c r="M1">
        <f t="shared" si="0"/>
        <v>0</v>
      </c>
      <c r="N1">
        <f t="shared" ref="N1:W3" si="1">COUNTIF(N$7:N$114,$C1)</f>
        <v>0</v>
      </c>
      <c r="O1">
        <f t="shared" si="1"/>
        <v>0</v>
      </c>
      <c r="P1">
        <f t="shared" si="1"/>
        <v>0</v>
      </c>
      <c r="Q1">
        <f t="shared" si="1"/>
        <v>0</v>
      </c>
      <c r="R1">
        <f t="shared" si="1"/>
        <v>0</v>
      </c>
      <c r="S1">
        <f t="shared" si="1"/>
        <v>0</v>
      </c>
      <c r="T1">
        <f t="shared" si="1"/>
        <v>0</v>
      </c>
      <c r="U1">
        <f t="shared" si="1"/>
        <v>0</v>
      </c>
      <c r="V1">
        <f t="shared" si="1"/>
        <v>0</v>
      </c>
      <c r="W1">
        <f t="shared" si="1"/>
        <v>0</v>
      </c>
    </row>
    <row r="2" spans="1:34">
      <c r="C2" t="s">
        <v>15</v>
      </c>
      <c r="D2">
        <f t="shared" si="0"/>
        <v>0</v>
      </c>
      <c r="E2">
        <f t="shared" si="0"/>
        <v>0</v>
      </c>
      <c r="F2">
        <f t="shared" si="0"/>
        <v>0</v>
      </c>
      <c r="G2">
        <f t="shared" si="0"/>
        <v>0</v>
      </c>
      <c r="H2">
        <f t="shared" si="0"/>
        <v>0</v>
      </c>
      <c r="I2">
        <f t="shared" si="0"/>
        <v>0</v>
      </c>
      <c r="J2">
        <f t="shared" si="0"/>
        <v>0</v>
      </c>
      <c r="K2">
        <f t="shared" si="0"/>
        <v>0</v>
      </c>
      <c r="L2">
        <f t="shared" si="0"/>
        <v>0</v>
      </c>
      <c r="M2">
        <f t="shared" si="0"/>
        <v>0</v>
      </c>
      <c r="N2">
        <f t="shared" si="1"/>
        <v>0</v>
      </c>
      <c r="O2">
        <f t="shared" si="1"/>
        <v>0</v>
      </c>
      <c r="P2">
        <f t="shared" si="1"/>
        <v>0</v>
      </c>
      <c r="Q2">
        <f t="shared" si="1"/>
        <v>0</v>
      </c>
      <c r="R2">
        <f t="shared" si="1"/>
        <v>0</v>
      </c>
      <c r="S2">
        <f t="shared" si="1"/>
        <v>0</v>
      </c>
      <c r="T2">
        <f t="shared" si="1"/>
        <v>0</v>
      </c>
      <c r="U2">
        <f t="shared" si="1"/>
        <v>0</v>
      </c>
      <c r="V2">
        <f t="shared" si="1"/>
        <v>0</v>
      </c>
      <c r="W2">
        <f t="shared" si="1"/>
        <v>0</v>
      </c>
    </row>
    <row r="3" spans="1:34">
      <c r="C3" t="s">
        <v>16</v>
      </c>
      <c r="D3">
        <f t="shared" si="0"/>
        <v>0</v>
      </c>
      <c r="E3">
        <f t="shared" si="0"/>
        <v>0</v>
      </c>
      <c r="F3">
        <f t="shared" si="0"/>
        <v>0</v>
      </c>
      <c r="G3">
        <f t="shared" si="0"/>
        <v>0</v>
      </c>
      <c r="H3">
        <f t="shared" si="0"/>
        <v>0</v>
      </c>
      <c r="I3">
        <f t="shared" si="0"/>
        <v>0</v>
      </c>
      <c r="J3">
        <f t="shared" si="0"/>
        <v>0</v>
      </c>
      <c r="K3">
        <f t="shared" si="0"/>
        <v>0</v>
      </c>
      <c r="L3">
        <f t="shared" si="0"/>
        <v>0</v>
      </c>
      <c r="M3">
        <f t="shared" si="0"/>
        <v>0</v>
      </c>
      <c r="N3">
        <f t="shared" si="1"/>
        <v>0</v>
      </c>
      <c r="O3">
        <f t="shared" si="1"/>
        <v>0</v>
      </c>
      <c r="P3">
        <f t="shared" si="1"/>
        <v>0</v>
      </c>
      <c r="Q3">
        <f t="shared" si="1"/>
        <v>0</v>
      </c>
      <c r="R3">
        <f t="shared" si="1"/>
        <v>0</v>
      </c>
      <c r="S3">
        <f t="shared" si="1"/>
        <v>0</v>
      </c>
      <c r="T3">
        <f t="shared" si="1"/>
        <v>0</v>
      </c>
      <c r="U3">
        <f t="shared" si="1"/>
        <v>0</v>
      </c>
      <c r="V3">
        <f t="shared" si="1"/>
        <v>0</v>
      </c>
      <c r="W3">
        <f t="shared" si="1"/>
        <v>0</v>
      </c>
    </row>
    <row r="4" spans="1:34" ht="60">
      <c r="C4" s="65" t="s">
        <v>110</v>
      </c>
      <c r="D4" s="2" t="str">
        <f>IF(D5&gt;0,D1/D5,"-")</f>
        <v>-</v>
      </c>
      <c r="E4" s="2" t="str">
        <f t="shared" ref="E4:W4" si="2">IF(E5&gt;0,E1/E5,"-")</f>
        <v>-</v>
      </c>
      <c r="F4" s="2" t="str">
        <f t="shared" si="2"/>
        <v>-</v>
      </c>
      <c r="G4" s="2" t="str">
        <f t="shared" si="2"/>
        <v>-</v>
      </c>
      <c r="H4" s="2" t="str">
        <f t="shared" si="2"/>
        <v>-</v>
      </c>
      <c r="I4" s="2" t="str">
        <f t="shared" si="2"/>
        <v>-</v>
      </c>
      <c r="J4" s="2" t="str">
        <f t="shared" si="2"/>
        <v>-</v>
      </c>
      <c r="K4" s="2" t="str">
        <f t="shared" si="2"/>
        <v>-</v>
      </c>
      <c r="L4" s="2" t="str">
        <f t="shared" si="2"/>
        <v>-</v>
      </c>
      <c r="M4" s="2" t="str">
        <f t="shared" si="2"/>
        <v>-</v>
      </c>
      <c r="N4" s="2" t="str">
        <f t="shared" si="2"/>
        <v>-</v>
      </c>
      <c r="O4" s="2" t="str">
        <f t="shared" si="2"/>
        <v>-</v>
      </c>
      <c r="P4" s="2" t="str">
        <f t="shared" si="2"/>
        <v>-</v>
      </c>
      <c r="Q4" s="2" t="str">
        <f t="shared" si="2"/>
        <v>-</v>
      </c>
      <c r="R4" s="2" t="str">
        <f t="shared" si="2"/>
        <v>-</v>
      </c>
      <c r="S4" s="2" t="str">
        <f t="shared" si="2"/>
        <v>-</v>
      </c>
      <c r="T4" s="2" t="str">
        <f t="shared" si="2"/>
        <v>-</v>
      </c>
      <c r="U4" s="2" t="str">
        <f t="shared" si="2"/>
        <v>-</v>
      </c>
      <c r="V4" s="2" t="str">
        <f t="shared" si="2"/>
        <v>-</v>
      </c>
      <c r="W4" s="2" t="str">
        <f t="shared" si="2"/>
        <v>-</v>
      </c>
    </row>
    <row r="5" spans="1:34" ht="60">
      <c r="C5" s="65" t="s">
        <v>111</v>
      </c>
      <c r="D5">
        <f t="shared" ref="D5:W5" si="3">D1+D2</f>
        <v>0</v>
      </c>
      <c r="E5">
        <f t="shared" si="3"/>
        <v>0</v>
      </c>
      <c r="F5">
        <f t="shared" si="3"/>
        <v>0</v>
      </c>
      <c r="G5">
        <f t="shared" si="3"/>
        <v>0</v>
      </c>
      <c r="H5">
        <f t="shared" si="3"/>
        <v>0</v>
      </c>
      <c r="I5">
        <f t="shared" si="3"/>
        <v>0</v>
      </c>
      <c r="J5">
        <f t="shared" si="3"/>
        <v>0</v>
      </c>
      <c r="K5">
        <f t="shared" si="3"/>
        <v>0</v>
      </c>
      <c r="L5">
        <f t="shared" si="3"/>
        <v>0</v>
      </c>
      <c r="M5">
        <f t="shared" si="3"/>
        <v>0</v>
      </c>
      <c r="N5">
        <f t="shared" si="3"/>
        <v>0</v>
      </c>
      <c r="O5">
        <f t="shared" si="3"/>
        <v>0</v>
      </c>
      <c r="P5">
        <f t="shared" si="3"/>
        <v>0</v>
      </c>
      <c r="Q5">
        <f t="shared" si="3"/>
        <v>0</v>
      </c>
      <c r="R5">
        <f t="shared" si="3"/>
        <v>0</v>
      </c>
      <c r="S5">
        <f t="shared" si="3"/>
        <v>0</v>
      </c>
      <c r="T5">
        <f t="shared" si="3"/>
        <v>0</v>
      </c>
      <c r="U5">
        <f t="shared" si="3"/>
        <v>0</v>
      </c>
      <c r="V5">
        <f t="shared" si="3"/>
        <v>0</v>
      </c>
      <c r="W5">
        <f t="shared" si="3"/>
        <v>0</v>
      </c>
      <c r="Y5" s="66"/>
      <c r="Z5" s="66"/>
    </row>
    <row r="6" spans="1:34" ht="60.75" thickBot="1">
      <c r="A6" s="67" t="s">
        <v>39</v>
      </c>
      <c r="B6" s="68" t="s">
        <v>31</v>
      </c>
      <c r="C6" s="69" t="s">
        <v>40</v>
      </c>
      <c r="D6" s="69" t="str">
        <f>Échantillon!A$13</f>
        <v>E01</v>
      </c>
      <c r="E6" s="69" t="str">
        <f>Échantillon!A14</f>
        <v>E02</v>
      </c>
      <c r="F6" s="69" t="str">
        <f>Échantillon!A15</f>
        <v>E03</v>
      </c>
      <c r="G6" s="69" t="str">
        <f>Échantillon!A16</f>
        <v>E04</v>
      </c>
      <c r="H6" s="69" t="str">
        <f>Échantillon!A17</f>
        <v>E05</v>
      </c>
      <c r="I6" s="69" t="str">
        <f>Échantillon!A18</f>
        <v>E06</v>
      </c>
      <c r="J6" s="69" t="str">
        <f>Échantillon!A19</f>
        <v>E07</v>
      </c>
      <c r="K6" s="69" t="str">
        <f>Échantillon!A20</f>
        <v>E08</v>
      </c>
      <c r="L6" s="69" t="str">
        <f>Échantillon!A21</f>
        <v>E09</v>
      </c>
      <c r="M6" s="69" t="str">
        <f>Échantillon!A22</f>
        <v>E10</v>
      </c>
      <c r="N6" s="69" t="str">
        <f>Échantillon!A23</f>
        <v>E11</v>
      </c>
      <c r="O6" s="69" t="str">
        <f>Échantillon!A24</f>
        <v>E12</v>
      </c>
      <c r="P6" s="69" t="str">
        <f>Échantillon!A25</f>
        <v>E13</v>
      </c>
      <c r="Q6" s="69" t="str">
        <f>Échantillon!A26</f>
        <v>E14</v>
      </c>
      <c r="R6" s="69" t="str">
        <f>Échantillon!A27</f>
        <v>E15</v>
      </c>
      <c r="S6" s="69" t="str">
        <f>Échantillon!A28</f>
        <v>E16</v>
      </c>
      <c r="T6" s="69" t="str">
        <f>Échantillon!A29</f>
        <v>E17</v>
      </c>
      <c r="U6" s="69" t="str">
        <f>Échantillon!A30</f>
        <v>E18</v>
      </c>
      <c r="V6" s="69" t="str">
        <f>Échantillon!A31</f>
        <v>E19</v>
      </c>
      <c r="W6" s="69" t="str">
        <f>Échantillon!A32</f>
        <v>E20</v>
      </c>
      <c r="X6" s="4" t="s">
        <v>43</v>
      </c>
      <c r="Y6" s="69" t="s">
        <v>24</v>
      </c>
      <c r="Z6" s="69"/>
      <c r="AA6" s="70"/>
      <c r="AB6" s="71"/>
      <c r="AC6" s="71"/>
      <c r="AD6" s="71"/>
      <c r="AE6" s="71"/>
      <c r="AF6" s="69"/>
    </row>
    <row r="7" spans="1:34">
      <c r="A7" s="72" t="str">
        <f>Critères!A3</f>
        <v>Eléments graphiques</v>
      </c>
      <c r="B7" s="73" t="str">
        <f>Critères!B3</f>
        <v>1.1</v>
      </c>
      <c r="C7" s="73" t="str">
        <f>Critères!C3</f>
        <v>A</v>
      </c>
      <c r="D7" s="73" t="str">
        <f>'E01'!$F4</f>
        <v>NT</v>
      </c>
      <c r="E7" s="73" t="str">
        <f>'E02'!$F4</f>
        <v>NT</v>
      </c>
      <c r="F7" s="73" t="str">
        <f>'E03'!$F4</f>
        <v>NT</v>
      </c>
      <c r="G7" s="73" t="str">
        <f>'E04'!$F4</f>
        <v>NT</v>
      </c>
      <c r="H7" s="73" t="str">
        <f>'E05'!$F4</f>
        <v>NT</v>
      </c>
      <c r="I7" s="73" t="str">
        <f>'E06'!$F4</f>
        <v>NT</v>
      </c>
      <c r="J7" s="73" t="str">
        <f>'E07'!$F4</f>
        <v>NT</v>
      </c>
      <c r="K7" s="73" t="str">
        <f>'E08'!$F4</f>
        <v>NT</v>
      </c>
      <c r="L7" s="73" t="str">
        <f>'E09'!$F4</f>
        <v>NT</v>
      </c>
      <c r="M7" s="73" t="str">
        <f>'E10'!$F4</f>
        <v>NT</v>
      </c>
      <c r="N7" s="73" t="str">
        <f>'E11'!$F4</f>
        <v>NT</v>
      </c>
      <c r="O7" s="73" t="str">
        <f>'E12'!$F4</f>
        <v>NT</v>
      </c>
      <c r="P7" s="73" t="str">
        <f>'E13'!$F4</f>
        <v>NT</v>
      </c>
      <c r="Q7" s="73" t="str">
        <f>'E14'!$F4</f>
        <v>NT</v>
      </c>
      <c r="R7" s="73" t="str">
        <f>'E15'!$F4</f>
        <v>NT</v>
      </c>
      <c r="S7" s="73" t="str">
        <f>'E16'!$F4</f>
        <v>NT</v>
      </c>
      <c r="T7" s="73" t="str">
        <f>'E17'!$F4</f>
        <v>NT</v>
      </c>
      <c r="U7" s="73" t="str">
        <f>'E18'!$F4</f>
        <v>NT</v>
      </c>
      <c r="V7" s="73" t="str">
        <f>'E19'!$F4</f>
        <v>NT</v>
      </c>
      <c r="W7" s="73" t="str">
        <f>'E20'!$F4</f>
        <v>NT</v>
      </c>
      <c r="X7" s="73"/>
      <c r="Y7" s="74" t="str">
        <f t="shared" ref="Y7" si="4">IF(COUNTIF(D7:W7,"NC")&gt;0,"NC",IF(COUNTIF(D7:W7,"C")&gt;0,"C",IF(COUNTIF(D7:W7,"NA")&gt;0,"NA","NT")))</f>
        <v>NT</v>
      </c>
      <c r="Z7" s="69"/>
      <c r="AA7" s="70"/>
      <c r="AB7" s="71"/>
      <c r="AC7" s="71"/>
      <c r="AD7" s="71"/>
      <c r="AE7" s="71"/>
      <c r="AF7" s="69"/>
      <c r="AG7" s="69"/>
      <c r="AH7" t="s">
        <v>13</v>
      </c>
    </row>
    <row r="8" spans="1:34">
      <c r="A8" s="75" t="str">
        <f>Critères!A4</f>
        <v>Eléments graphiques</v>
      </c>
      <c r="B8" s="69" t="str">
        <f>Critères!B4</f>
        <v>1.2</v>
      </c>
      <c r="C8" s="69" t="str">
        <f>Critères!C4</f>
        <v>A</v>
      </c>
      <c r="D8" s="69" t="str">
        <f>'E01'!$F5</f>
        <v>NT</v>
      </c>
      <c r="E8" s="69" t="str">
        <f>'E02'!$F5</f>
        <v>NT</v>
      </c>
      <c r="F8" s="69" t="str">
        <f>'E03'!$F5</f>
        <v>NT</v>
      </c>
      <c r="G8" s="69" t="str">
        <f>'E04'!$F5</f>
        <v>NT</v>
      </c>
      <c r="H8" s="69" t="str">
        <f>'E05'!$F5</f>
        <v>NT</v>
      </c>
      <c r="I8" s="69" t="str">
        <f>'E06'!$F5</f>
        <v>NT</v>
      </c>
      <c r="J8" s="69" t="str">
        <f>'E07'!$F5</f>
        <v>NT</v>
      </c>
      <c r="K8" s="69" t="str">
        <f>'E08'!$F5</f>
        <v>NT</v>
      </c>
      <c r="L8" s="69" t="str">
        <f>'E09'!$F5</f>
        <v>NT</v>
      </c>
      <c r="M8" s="69" t="str">
        <f>'E10'!$F5</f>
        <v>NT</v>
      </c>
      <c r="N8" s="69" t="str">
        <f>'E11'!$F5</f>
        <v>NT</v>
      </c>
      <c r="O8" s="69" t="str">
        <f>'E12'!$F5</f>
        <v>NT</v>
      </c>
      <c r="P8" s="69" t="str">
        <f>'E13'!$F5</f>
        <v>NT</v>
      </c>
      <c r="Q8" s="69" t="str">
        <f>'E14'!$F5</f>
        <v>NT</v>
      </c>
      <c r="R8" s="69" t="str">
        <f>'E15'!$F5</f>
        <v>NT</v>
      </c>
      <c r="S8" s="69" t="str">
        <f>'E16'!$F5</f>
        <v>NT</v>
      </c>
      <c r="T8" s="69" t="str">
        <f>'E17'!$F5</f>
        <v>NT</v>
      </c>
      <c r="U8" s="69" t="str">
        <f>'E18'!$F5</f>
        <v>NT</v>
      </c>
      <c r="V8" s="69" t="str">
        <f>'E19'!$F5</f>
        <v>NT</v>
      </c>
      <c r="W8" s="69" t="str">
        <f>'E20'!$F5</f>
        <v>NT</v>
      </c>
      <c r="X8" s="69"/>
      <c r="Y8" s="76" t="str">
        <f t="shared" ref="Y8:Y71" si="5">IF(COUNTIF(D8:W8,"NC")&gt;0,"NC",IF(COUNTIF(D8:W8,"C")&gt;0,"C",IF(COUNTIF(D8:W8,"NA")&gt;0,"NA","NT")))</f>
        <v>NT</v>
      </c>
      <c r="Z8" s="69"/>
      <c r="AA8" s="71"/>
      <c r="AB8" s="71"/>
      <c r="AC8" s="71"/>
      <c r="AD8" s="71"/>
      <c r="AE8" s="71"/>
      <c r="AF8" s="69"/>
      <c r="AG8" s="69"/>
      <c r="AH8" t="s">
        <v>14</v>
      </c>
    </row>
    <row r="9" spans="1:34">
      <c r="A9" s="75" t="str">
        <f>Critères!A5</f>
        <v>Eléments graphiques</v>
      </c>
      <c r="B9" s="69" t="str">
        <f>Critères!B5</f>
        <v>1.3</v>
      </c>
      <c r="C9" s="69" t="str">
        <f>Critères!C5</f>
        <v>A</v>
      </c>
      <c r="D9" s="69" t="str">
        <f>'E01'!$F6</f>
        <v>NT</v>
      </c>
      <c r="E9" s="69" t="str">
        <f>'E02'!$F6</f>
        <v>NT</v>
      </c>
      <c r="F9" s="69" t="str">
        <f>'E03'!$F6</f>
        <v>NT</v>
      </c>
      <c r="G9" s="69" t="str">
        <f>'E04'!$F6</f>
        <v>NT</v>
      </c>
      <c r="H9" s="69" t="str">
        <f>'E05'!$F6</f>
        <v>NT</v>
      </c>
      <c r="I9" s="69" t="str">
        <f>'E06'!$F6</f>
        <v>NT</v>
      </c>
      <c r="J9" s="69" t="str">
        <f>'E07'!$F6</f>
        <v>NT</v>
      </c>
      <c r="K9" s="69" t="str">
        <f>'E08'!$F6</f>
        <v>NT</v>
      </c>
      <c r="L9" s="69" t="str">
        <f>'E09'!$F6</f>
        <v>NT</v>
      </c>
      <c r="M9" s="69" t="str">
        <f>'E10'!$F6</f>
        <v>NT</v>
      </c>
      <c r="N9" s="69" t="str">
        <f>'E11'!$F6</f>
        <v>NT</v>
      </c>
      <c r="O9" s="69" t="str">
        <f>'E12'!$F6</f>
        <v>NT</v>
      </c>
      <c r="P9" s="69" t="str">
        <f>'E13'!$F6</f>
        <v>NT</v>
      </c>
      <c r="Q9" s="69" t="str">
        <f>'E14'!$F6</f>
        <v>NT</v>
      </c>
      <c r="R9" s="69" t="str">
        <f>'E15'!$F6</f>
        <v>NT</v>
      </c>
      <c r="S9" s="69" t="str">
        <f>'E16'!$F6</f>
        <v>NT</v>
      </c>
      <c r="T9" s="69" t="str">
        <f>'E17'!$F6</f>
        <v>NT</v>
      </c>
      <c r="U9" s="69" t="str">
        <f>'E18'!$F6</f>
        <v>NT</v>
      </c>
      <c r="V9" s="69" t="str">
        <f>'E19'!$F6</f>
        <v>NT</v>
      </c>
      <c r="W9" s="69" t="str">
        <f>'E20'!$F6</f>
        <v>NT</v>
      </c>
      <c r="X9" s="69"/>
      <c r="Y9" s="76" t="str">
        <f t="shared" si="5"/>
        <v>NT</v>
      </c>
      <c r="Z9" s="69"/>
      <c r="AA9" s="71"/>
      <c r="AB9" s="159" t="s">
        <v>17</v>
      </c>
      <c r="AC9" s="159"/>
      <c r="AD9" s="159"/>
      <c r="AE9" s="159"/>
      <c r="AF9" s="159"/>
      <c r="AG9" s="69"/>
      <c r="AH9" t="s">
        <v>15</v>
      </c>
    </row>
    <row r="10" spans="1:34">
      <c r="A10" s="75" t="str">
        <f>Critères!A6</f>
        <v>Eléments graphiques</v>
      </c>
      <c r="B10" s="69" t="str">
        <f>Critères!B6</f>
        <v>1.4</v>
      </c>
      <c r="C10" s="69" t="str">
        <f>Critères!C6</f>
        <v>A</v>
      </c>
      <c r="D10" s="69" t="str">
        <f>'E01'!$F7</f>
        <v>NT</v>
      </c>
      <c r="E10" s="69" t="str">
        <f>'E02'!$F7</f>
        <v>NT</v>
      </c>
      <c r="F10" s="69" t="str">
        <f>'E03'!$F7</f>
        <v>NT</v>
      </c>
      <c r="G10" s="69" t="str">
        <f>'E04'!$F7</f>
        <v>NT</v>
      </c>
      <c r="H10" s="69" t="str">
        <f>'E05'!$F7</f>
        <v>NT</v>
      </c>
      <c r="I10" s="69" t="str">
        <f>'E06'!$F7</f>
        <v>NT</v>
      </c>
      <c r="J10" s="69" t="str">
        <f>'E07'!$F7</f>
        <v>NT</v>
      </c>
      <c r="K10" s="69" t="str">
        <f>'E08'!$F7</f>
        <v>NT</v>
      </c>
      <c r="L10" s="69" t="str">
        <f>'E09'!$F7</f>
        <v>NT</v>
      </c>
      <c r="M10" s="69" t="str">
        <f>'E10'!$F7</f>
        <v>NT</v>
      </c>
      <c r="N10" s="69" t="str">
        <f>'E11'!$F7</f>
        <v>NT</v>
      </c>
      <c r="O10" s="69" t="str">
        <f>'E12'!$F7</f>
        <v>NT</v>
      </c>
      <c r="P10" s="69" t="str">
        <f>'E13'!$F7</f>
        <v>NT</v>
      </c>
      <c r="Q10" s="69" t="str">
        <f>'E14'!$F7</f>
        <v>NT</v>
      </c>
      <c r="R10" s="69" t="str">
        <f>'E15'!$F7</f>
        <v>NT</v>
      </c>
      <c r="S10" s="69" t="str">
        <f>'E16'!$F7</f>
        <v>NT</v>
      </c>
      <c r="T10" s="69" t="str">
        <f>'E17'!$F7</f>
        <v>NT</v>
      </c>
      <c r="U10" s="69" t="str">
        <f>'E18'!$F7</f>
        <v>NT</v>
      </c>
      <c r="V10" s="69" t="str">
        <f>'E19'!$F7</f>
        <v>NT</v>
      </c>
      <c r="W10" s="69" t="str">
        <f>'E20'!$F7</f>
        <v>NT</v>
      </c>
      <c r="X10" s="69"/>
      <c r="Y10" s="76" t="str">
        <f t="shared" si="5"/>
        <v>NT</v>
      </c>
      <c r="Z10" s="69"/>
      <c r="AA10" s="71"/>
      <c r="AB10" s="77"/>
      <c r="AC10" s="77" t="s">
        <v>14</v>
      </c>
      <c r="AD10" s="77" t="s">
        <v>15</v>
      </c>
      <c r="AE10" s="77" t="s">
        <v>16</v>
      </c>
      <c r="AF10" s="77" t="s">
        <v>18</v>
      </c>
      <c r="AG10" s="69"/>
      <c r="AH10" t="s">
        <v>16</v>
      </c>
    </row>
    <row r="11" spans="1:34">
      <c r="A11" s="75" t="str">
        <f>Critères!A7</f>
        <v>Eléments graphiques</v>
      </c>
      <c r="B11" s="69" t="str">
        <f>Critères!B7</f>
        <v>1.5</v>
      </c>
      <c r="C11" s="69" t="str">
        <f>Critères!C7</f>
        <v>A</v>
      </c>
      <c r="D11" s="69" t="str">
        <f>'E01'!$F8</f>
        <v>NT</v>
      </c>
      <c r="E11" s="69" t="str">
        <f>'E02'!$F8</f>
        <v>NT</v>
      </c>
      <c r="F11" s="69" t="str">
        <f>'E03'!$F8</f>
        <v>NT</v>
      </c>
      <c r="G11" s="69" t="str">
        <f>'E04'!$F8</f>
        <v>NT</v>
      </c>
      <c r="H11" s="69" t="str">
        <f>'E05'!$F8</f>
        <v>NT</v>
      </c>
      <c r="I11" s="69" t="str">
        <f>'E06'!$F8</f>
        <v>NT</v>
      </c>
      <c r="J11" s="69" t="str">
        <f>'E07'!$F8</f>
        <v>NT</v>
      </c>
      <c r="K11" s="69" t="str">
        <f>'E08'!$F8</f>
        <v>NT</v>
      </c>
      <c r="L11" s="69" t="str">
        <f>'E09'!$F8</f>
        <v>NT</v>
      </c>
      <c r="M11" s="69" t="str">
        <f>'E10'!$F8</f>
        <v>NT</v>
      </c>
      <c r="N11" s="69" t="str">
        <f>'E11'!$F8</f>
        <v>NT</v>
      </c>
      <c r="O11" s="69" t="str">
        <f>'E12'!$F8</f>
        <v>NT</v>
      </c>
      <c r="P11" s="69" t="str">
        <f>'E13'!$F8</f>
        <v>NT</v>
      </c>
      <c r="Q11" s="69" t="str">
        <f>'E14'!$F8</f>
        <v>NT</v>
      </c>
      <c r="R11" s="69" t="str">
        <f>'E15'!$F8</f>
        <v>NT</v>
      </c>
      <c r="S11" s="69" t="str">
        <f>'E16'!$F8</f>
        <v>NT</v>
      </c>
      <c r="T11" s="69" t="str">
        <f>'E17'!$F8</f>
        <v>NT</v>
      </c>
      <c r="U11" s="69" t="str">
        <f>'E18'!$F8</f>
        <v>NT</v>
      </c>
      <c r="V11" s="69" t="str">
        <f>'E19'!$F8</f>
        <v>NT</v>
      </c>
      <c r="W11" s="69" t="str">
        <f>'E20'!$F8</f>
        <v>NT</v>
      </c>
      <c r="X11" s="69"/>
      <c r="Y11" s="76" t="str">
        <f t="shared" si="5"/>
        <v>NT</v>
      </c>
      <c r="Z11" s="69"/>
      <c r="AA11" s="71"/>
      <c r="AB11" s="77" t="s">
        <v>4</v>
      </c>
      <c r="AC11" s="78">
        <f>COUNTIFS(Y7:Y114,"C",$C$7:$C$114,"A")</f>
        <v>0</v>
      </c>
      <c r="AD11" s="78">
        <f>COUNTIFS(Y7:Y114,"NC",$C$7:$C$114,"A")</f>
        <v>0</v>
      </c>
      <c r="AE11" s="78">
        <f>COUNTIFS(Y7:Y114,"NA",$C$7:$C$114,"A")</f>
        <v>0</v>
      </c>
      <c r="AF11" s="77">
        <f>BaseDeCalcul!AC11+BaseDeCalcul!AD11</f>
        <v>0</v>
      </c>
      <c r="AG11" s="69"/>
    </row>
    <row r="12" spans="1:34">
      <c r="A12" s="75" t="str">
        <f>Critères!A8</f>
        <v>Eléments graphiques</v>
      </c>
      <c r="B12" s="69" t="str">
        <f>Critères!B8</f>
        <v>1.6</v>
      </c>
      <c r="C12" s="69" t="str">
        <f>Critères!C8</f>
        <v>A</v>
      </c>
      <c r="D12" s="69" t="str">
        <f>'E01'!$F9</f>
        <v>NT</v>
      </c>
      <c r="E12" s="69" t="str">
        <f>'E02'!$F9</f>
        <v>NT</v>
      </c>
      <c r="F12" s="69" t="str">
        <f>'E03'!$F9</f>
        <v>NT</v>
      </c>
      <c r="G12" s="69" t="str">
        <f>'E04'!$F9</f>
        <v>NT</v>
      </c>
      <c r="H12" s="69" t="str">
        <f>'E05'!$F9</f>
        <v>NT</v>
      </c>
      <c r="I12" s="69" t="str">
        <f>'E06'!$F9</f>
        <v>NT</v>
      </c>
      <c r="J12" s="69" t="str">
        <f>'E07'!$F9</f>
        <v>NT</v>
      </c>
      <c r="K12" s="69" t="str">
        <f>'E08'!$F9</f>
        <v>NT</v>
      </c>
      <c r="L12" s="69" t="str">
        <f>'E09'!$F9</f>
        <v>NT</v>
      </c>
      <c r="M12" s="69" t="str">
        <f>'E10'!$F9</f>
        <v>NT</v>
      </c>
      <c r="N12" s="69" t="str">
        <f>'E11'!$F9</f>
        <v>NT</v>
      </c>
      <c r="O12" s="69" t="str">
        <f>'E12'!$F9</f>
        <v>NT</v>
      </c>
      <c r="P12" s="69" t="str">
        <f>'E13'!$F9</f>
        <v>NT</v>
      </c>
      <c r="Q12" s="69" t="str">
        <f>'E14'!$F9</f>
        <v>NT</v>
      </c>
      <c r="R12" s="69" t="str">
        <f>'E15'!$F9</f>
        <v>NT</v>
      </c>
      <c r="S12" s="69" t="str">
        <f>'E16'!$F9</f>
        <v>NT</v>
      </c>
      <c r="T12" s="69" t="str">
        <f>'E17'!$F9</f>
        <v>NT</v>
      </c>
      <c r="U12" s="69" t="str">
        <f>'E18'!$F9</f>
        <v>NT</v>
      </c>
      <c r="V12" s="69" t="str">
        <f>'E19'!$F9</f>
        <v>NT</v>
      </c>
      <c r="W12" s="69" t="str">
        <f>'E20'!$F9</f>
        <v>NT</v>
      </c>
      <c r="X12" s="69"/>
      <c r="Y12" s="76" t="str">
        <f t="shared" si="5"/>
        <v>NT</v>
      </c>
      <c r="Z12" s="69"/>
      <c r="AA12" s="71"/>
      <c r="AB12" s="77" t="s">
        <v>5</v>
      </c>
      <c r="AC12" s="78">
        <f>COUNTIFS(Y7:Y114,"C",$C$7:$C$114,"AA")</f>
        <v>0</v>
      </c>
      <c r="AD12" s="78">
        <f>COUNTIFS(Y7:Y114,"NC",$C$7:$C$114,"AA")</f>
        <v>0</v>
      </c>
      <c r="AE12" s="78">
        <f>COUNTIFS(Y7:Y114,"NA",$C$7:$C$114,"AA")</f>
        <v>0</v>
      </c>
      <c r="AF12" s="77">
        <f>BaseDeCalcul!AC12+BaseDeCalcul!AD12</f>
        <v>0</v>
      </c>
      <c r="AG12" s="69"/>
    </row>
    <row r="13" spans="1:34">
      <c r="A13" s="75" t="str">
        <f>Critères!A9</f>
        <v>Eléments graphiques</v>
      </c>
      <c r="B13" s="69" t="str">
        <f>Critères!B9</f>
        <v>1.7</v>
      </c>
      <c r="C13" s="69" t="str">
        <f>Critères!C9</f>
        <v>A</v>
      </c>
      <c r="D13" s="69" t="str">
        <f>'E01'!$F10</f>
        <v>NT</v>
      </c>
      <c r="E13" s="69" t="str">
        <f>'E02'!$F10</f>
        <v>NT</v>
      </c>
      <c r="F13" s="69" t="str">
        <f>'E03'!$F10</f>
        <v>NT</v>
      </c>
      <c r="G13" s="69" t="str">
        <f>'E04'!$F10</f>
        <v>NT</v>
      </c>
      <c r="H13" s="69" t="str">
        <f>'E05'!$F10</f>
        <v>NT</v>
      </c>
      <c r="I13" s="69" t="str">
        <f>'E06'!$F10</f>
        <v>NT</v>
      </c>
      <c r="J13" s="69" t="str">
        <f>'E07'!$F10</f>
        <v>NT</v>
      </c>
      <c r="K13" s="69" t="str">
        <f>'E08'!$F10</f>
        <v>NT</v>
      </c>
      <c r="L13" s="69" t="str">
        <f>'E09'!$F10</f>
        <v>NT</v>
      </c>
      <c r="M13" s="69" t="str">
        <f>'E10'!$F10</f>
        <v>NT</v>
      </c>
      <c r="N13" s="69" t="str">
        <f>'E11'!$F10</f>
        <v>NT</v>
      </c>
      <c r="O13" s="69" t="str">
        <f>'E12'!$F10</f>
        <v>NT</v>
      </c>
      <c r="P13" s="69" t="str">
        <f>'E13'!$F10</f>
        <v>NT</v>
      </c>
      <c r="Q13" s="69" t="str">
        <f>'E14'!$F10</f>
        <v>NT</v>
      </c>
      <c r="R13" s="69" t="str">
        <f>'E15'!$F10</f>
        <v>NT</v>
      </c>
      <c r="S13" s="69" t="str">
        <f>'E16'!$F10</f>
        <v>NT</v>
      </c>
      <c r="T13" s="69" t="str">
        <f>'E17'!$F10</f>
        <v>NT</v>
      </c>
      <c r="U13" s="69" t="str">
        <f>'E18'!$F10</f>
        <v>NT</v>
      </c>
      <c r="V13" s="69" t="str">
        <f>'E19'!$F10</f>
        <v>NT</v>
      </c>
      <c r="W13" s="69" t="str">
        <f>'E20'!$F10</f>
        <v>NT</v>
      </c>
      <c r="X13" s="69"/>
      <c r="Y13" s="76" t="str">
        <f t="shared" si="5"/>
        <v>NT</v>
      </c>
      <c r="Z13" s="69"/>
      <c r="AA13" s="71"/>
      <c r="AB13" s="79" t="s">
        <v>19</v>
      </c>
      <c r="AC13" s="77">
        <f>SUM(BaseDeCalcul!AC11:AC12)</f>
        <v>0</v>
      </c>
      <c r="AD13" s="77">
        <f>SUM(BaseDeCalcul!AD11:AD12)</f>
        <v>0</v>
      </c>
      <c r="AE13" s="77">
        <f>SUM(BaseDeCalcul!AE11:AE12)</f>
        <v>0</v>
      </c>
      <c r="AF13" s="77">
        <f>SUM(BaseDeCalcul!AC13:AD13)</f>
        <v>0</v>
      </c>
      <c r="AG13" s="69"/>
    </row>
    <row r="14" spans="1:34">
      <c r="A14" s="75" t="str">
        <f>Critères!A10</f>
        <v>Eléments graphiques</v>
      </c>
      <c r="B14" s="69" t="str">
        <f>Critères!B10</f>
        <v>1.8</v>
      </c>
      <c r="C14" s="69" t="str">
        <f>Critères!C10</f>
        <v>AA</v>
      </c>
      <c r="D14" s="69" t="str">
        <f>'E01'!$F11</f>
        <v>NT</v>
      </c>
      <c r="E14" s="69" t="str">
        <f>'E02'!$F11</f>
        <v>NT</v>
      </c>
      <c r="F14" s="69" t="str">
        <f>'E03'!$F11</f>
        <v>NT</v>
      </c>
      <c r="G14" s="69" t="str">
        <f>'E04'!$F11</f>
        <v>NT</v>
      </c>
      <c r="H14" s="69" t="str">
        <f>'E05'!$F11</f>
        <v>NT</v>
      </c>
      <c r="I14" s="69" t="str">
        <f>'E06'!$F11</f>
        <v>NT</v>
      </c>
      <c r="J14" s="69" t="str">
        <f>'E07'!$F11</f>
        <v>NT</v>
      </c>
      <c r="K14" s="69" t="str">
        <f>'E08'!$F11</f>
        <v>NT</v>
      </c>
      <c r="L14" s="69" t="str">
        <f>'E09'!$F11</f>
        <v>NT</v>
      </c>
      <c r="M14" s="69" t="str">
        <f>'E10'!$F11</f>
        <v>NT</v>
      </c>
      <c r="N14" s="69" t="str">
        <f>'E11'!$F11</f>
        <v>NT</v>
      </c>
      <c r="O14" s="69" t="str">
        <f>'E12'!$F11</f>
        <v>NT</v>
      </c>
      <c r="P14" s="69" t="str">
        <f>'E13'!$F11</f>
        <v>NT</v>
      </c>
      <c r="Q14" s="69" t="str">
        <f>'E14'!$F11</f>
        <v>NT</v>
      </c>
      <c r="R14" s="69" t="str">
        <f>'E15'!$F11</f>
        <v>NT</v>
      </c>
      <c r="S14" s="69" t="str">
        <f>'E16'!$F11</f>
        <v>NT</v>
      </c>
      <c r="T14" s="69" t="str">
        <f>'E17'!$F11</f>
        <v>NT</v>
      </c>
      <c r="U14" s="69" t="str">
        <f>'E18'!$F11</f>
        <v>NT</v>
      </c>
      <c r="V14" s="69" t="str">
        <f>'E19'!$F11</f>
        <v>NT</v>
      </c>
      <c r="W14" s="69" t="str">
        <f>'E20'!$F11</f>
        <v>NT</v>
      </c>
      <c r="X14" s="69"/>
      <c r="Y14" s="76" t="str">
        <f t="shared" si="5"/>
        <v>NT</v>
      </c>
      <c r="Z14" s="69"/>
      <c r="AA14" s="71"/>
      <c r="AB14" s="80"/>
      <c r="AC14" s="81"/>
      <c r="AD14" s="81"/>
      <c r="AE14" s="80"/>
      <c r="AF14" s="69"/>
      <c r="AG14" s="69"/>
    </row>
    <row r="15" spans="1:34" ht="15.75" thickBot="1">
      <c r="A15" s="82" t="str">
        <f>Critères!A11</f>
        <v>Eléments graphiques</v>
      </c>
      <c r="B15" s="83" t="str">
        <f>Critères!B11</f>
        <v>1.9</v>
      </c>
      <c r="C15" s="83" t="str">
        <f>Critères!C11</f>
        <v>AA</v>
      </c>
      <c r="D15" s="83" t="str">
        <f>'E01'!$F12</f>
        <v>NT</v>
      </c>
      <c r="E15" s="83" t="str">
        <f>'E02'!$F12</f>
        <v>NT</v>
      </c>
      <c r="F15" s="83" t="str">
        <f>'E03'!$F12</f>
        <v>NT</v>
      </c>
      <c r="G15" s="83" t="str">
        <f>'E04'!$F12</f>
        <v>NT</v>
      </c>
      <c r="H15" s="83" t="str">
        <f>'E05'!$F12</f>
        <v>NT</v>
      </c>
      <c r="I15" s="83" t="str">
        <f>'E06'!$F12</f>
        <v>NT</v>
      </c>
      <c r="J15" s="83" t="str">
        <f>'E07'!$F12</f>
        <v>NT</v>
      </c>
      <c r="K15" s="83" t="str">
        <f>'E08'!$F12</f>
        <v>NT</v>
      </c>
      <c r="L15" s="83" t="str">
        <f>'E09'!$F12</f>
        <v>NT</v>
      </c>
      <c r="M15" s="83" t="str">
        <f>'E10'!$F12</f>
        <v>NT</v>
      </c>
      <c r="N15" s="83" t="str">
        <f>'E11'!$F12</f>
        <v>NT</v>
      </c>
      <c r="O15" s="83" t="str">
        <f>'E12'!$F12</f>
        <v>NT</v>
      </c>
      <c r="P15" s="83" t="str">
        <f>'E13'!$F12</f>
        <v>NT</v>
      </c>
      <c r="Q15" s="83" t="str">
        <f>'E14'!$F12</f>
        <v>NT</v>
      </c>
      <c r="R15" s="83" t="str">
        <f>'E15'!$F12</f>
        <v>NT</v>
      </c>
      <c r="S15" s="83" t="str">
        <f>'E16'!$F12</f>
        <v>NT</v>
      </c>
      <c r="T15" s="83" t="str">
        <f>'E17'!$F12</f>
        <v>NT</v>
      </c>
      <c r="U15" s="83" t="str">
        <f>'E18'!$F12</f>
        <v>NT</v>
      </c>
      <c r="V15" s="83" t="str">
        <f>'E19'!$F12</f>
        <v>NT</v>
      </c>
      <c r="W15" s="83" t="str">
        <f>'E20'!$F12</f>
        <v>NT</v>
      </c>
      <c r="X15" s="83"/>
      <c r="Y15" s="84" t="str">
        <f t="shared" si="5"/>
        <v>NT</v>
      </c>
      <c r="Z15" s="69"/>
      <c r="AA15" s="71"/>
      <c r="AB15" s="71"/>
      <c r="AC15" s="71"/>
      <c r="AD15" s="71"/>
      <c r="AE15" s="71"/>
      <c r="AF15" s="69"/>
      <c r="AG15" s="69"/>
    </row>
    <row r="16" spans="1:34">
      <c r="A16" s="72" t="str">
        <f>Critères!A12</f>
        <v>Couleurs</v>
      </c>
      <c r="B16" s="73" t="str">
        <f>Critères!B12</f>
        <v>2.1</v>
      </c>
      <c r="C16" s="73" t="str">
        <f>Critères!C12</f>
        <v>A</v>
      </c>
      <c r="D16" s="73" t="str">
        <f>'E01'!$F13</f>
        <v>NT</v>
      </c>
      <c r="E16" s="73" t="str">
        <f>'E02'!$F13</f>
        <v>NT</v>
      </c>
      <c r="F16" s="73" t="str">
        <f>'E03'!$F13</f>
        <v>NT</v>
      </c>
      <c r="G16" s="73" t="str">
        <f>'E04'!$F13</f>
        <v>NT</v>
      </c>
      <c r="H16" s="73" t="str">
        <f>'E05'!$F13</f>
        <v>NT</v>
      </c>
      <c r="I16" s="73" t="str">
        <f>'E06'!$F13</f>
        <v>NT</v>
      </c>
      <c r="J16" s="73" t="str">
        <f>'E07'!$F13</f>
        <v>NT</v>
      </c>
      <c r="K16" s="73" t="str">
        <f>'E08'!$F13</f>
        <v>NT</v>
      </c>
      <c r="L16" s="73" t="str">
        <f>'E09'!$F13</f>
        <v>NT</v>
      </c>
      <c r="M16" s="73" t="str">
        <f>'E10'!$F13</f>
        <v>NT</v>
      </c>
      <c r="N16" s="73" t="str">
        <f>'E11'!$F13</f>
        <v>NT</v>
      </c>
      <c r="O16" s="73" t="str">
        <f>'E12'!$F13</f>
        <v>NT</v>
      </c>
      <c r="P16" s="73" t="str">
        <f>'E13'!$F13</f>
        <v>NT</v>
      </c>
      <c r="Q16" s="73" t="str">
        <f>'E14'!$F13</f>
        <v>NT</v>
      </c>
      <c r="R16" s="73" t="str">
        <f>'E15'!$F13</f>
        <v>NT</v>
      </c>
      <c r="S16" s="73" t="str">
        <f>'E16'!$F13</f>
        <v>NT</v>
      </c>
      <c r="T16" s="73" t="str">
        <f>'E17'!$F13</f>
        <v>NT</v>
      </c>
      <c r="U16" s="73" t="str">
        <f>'E18'!$F13</f>
        <v>NT</v>
      </c>
      <c r="V16" s="73" t="str">
        <f>'E19'!$F13</f>
        <v>NT</v>
      </c>
      <c r="W16" s="73" t="str">
        <f>'E20'!$F13</f>
        <v>NT</v>
      </c>
      <c r="X16" s="73"/>
      <c r="Y16" s="74" t="str">
        <f t="shared" si="5"/>
        <v>NT</v>
      </c>
      <c r="Z16" s="69"/>
      <c r="AA16" s="71"/>
      <c r="AB16" s="69"/>
      <c r="AC16" s="69"/>
      <c r="AD16" s="69"/>
      <c r="AE16" s="71"/>
      <c r="AF16" s="69"/>
      <c r="AG16" s="69"/>
    </row>
    <row r="17" spans="1:38">
      <c r="A17" s="75" t="str">
        <f>Critères!A13</f>
        <v>Couleurs</v>
      </c>
      <c r="B17" s="69" t="str">
        <f>Critères!B13</f>
        <v>2.2</v>
      </c>
      <c r="C17" s="69" t="str">
        <f>Critères!C13</f>
        <v>AA</v>
      </c>
      <c r="D17" s="69" t="str">
        <f>'E01'!$F14</f>
        <v>NT</v>
      </c>
      <c r="E17" s="69" t="str">
        <f>'E02'!$F14</f>
        <v>NT</v>
      </c>
      <c r="F17" s="69" t="str">
        <f>'E03'!$F14</f>
        <v>NT</v>
      </c>
      <c r="G17" s="69" t="str">
        <f>'E04'!$F14</f>
        <v>NT</v>
      </c>
      <c r="H17" s="69" t="str">
        <f>'E05'!$F14</f>
        <v>NT</v>
      </c>
      <c r="I17" s="69" t="str">
        <f>'E06'!$F14</f>
        <v>NT</v>
      </c>
      <c r="J17" s="69" t="str">
        <f>'E07'!$F14</f>
        <v>NT</v>
      </c>
      <c r="K17" s="69" t="str">
        <f>'E08'!$F14</f>
        <v>NT</v>
      </c>
      <c r="L17" s="69" t="str">
        <f>'E09'!$F14</f>
        <v>NT</v>
      </c>
      <c r="M17" s="69" t="str">
        <f>'E10'!$F14</f>
        <v>NT</v>
      </c>
      <c r="N17" s="69" t="str">
        <f>'E11'!$F14</f>
        <v>NT</v>
      </c>
      <c r="O17" s="69" t="str">
        <f>'E12'!$F14</f>
        <v>NT</v>
      </c>
      <c r="P17" s="69" t="str">
        <f>'E13'!$F14</f>
        <v>NT</v>
      </c>
      <c r="Q17" s="69" t="str">
        <f>'E14'!$F14</f>
        <v>NT</v>
      </c>
      <c r="R17" s="69" t="str">
        <f>'E15'!$F14</f>
        <v>NT</v>
      </c>
      <c r="S17" s="69" t="str">
        <f>'E16'!$F14</f>
        <v>NT</v>
      </c>
      <c r="T17" s="69" t="str">
        <f>'E17'!$F14</f>
        <v>NT</v>
      </c>
      <c r="U17" s="69" t="str">
        <f>'E18'!$F14</f>
        <v>NT</v>
      </c>
      <c r="V17" s="69" t="str">
        <f>'E19'!$F14</f>
        <v>NT</v>
      </c>
      <c r="W17" s="69" t="str">
        <f>'E20'!$F14</f>
        <v>NT</v>
      </c>
      <c r="X17" s="69"/>
      <c r="Y17" s="76" t="str">
        <f t="shared" si="5"/>
        <v>NT</v>
      </c>
      <c r="Z17" s="69"/>
      <c r="AA17" s="71"/>
      <c r="AB17" s="69"/>
      <c r="AC17" s="69"/>
      <c r="AD17" s="69"/>
      <c r="AE17" s="71"/>
      <c r="AF17" s="69"/>
      <c r="AG17" s="69"/>
    </row>
    <row r="18" spans="1:38">
      <c r="A18" s="75" t="str">
        <f>Critères!A14</f>
        <v>Couleurs</v>
      </c>
      <c r="B18" s="69" t="str">
        <f>Critères!B14</f>
        <v>2.3</v>
      </c>
      <c r="C18" s="69" t="str">
        <f>Critères!C14</f>
        <v>AA</v>
      </c>
      <c r="D18" s="69" t="str">
        <f>'E01'!$F15</f>
        <v>NT</v>
      </c>
      <c r="E18" s="69" t="str">
        <f>'E02'!$F15</f>
        <v>NT</v>
      </c>
      <c r="F18" s="69" t="str">
        <f>'E03'!$F15</f>
        <v>NT</v>
      </c>
      <c r="G18" s="69" t="str">
        <f>'E04'!$F15</f>
        <v>NT</v>
      </c>
      <c r="H18" s="69" t="str">
        <f>'E05'!$F15</f>
        <v>NT</v>
      </c>
      <c r="I18" s="69" t="str">
        <f>'E06'!$F15</f>
        <v>NT</v>
      </c>
      <c r="J18" s="69" t="str">
        <f>'E07'!$F15</f>
        <v>NT</v>
      </c>
      <c r="K18" s="69" t="str">
        <f>'E08'!$F15</f>
        <v>NT</v>
      </c>
      <c r="L18" s="69" t="str">
        <f>'E09'!$F15</f>
        <v>NT</v>
      </c>
      <c r="M18" s="69" t="str">
        <f>'E10'!$F15</f>
        <v>NT</v>
      </c>
      <c r="N18" s="69" t="str">
        <f>'E11'!$F15</f>
        <v>NT</v>
      </c>
      <c r="O18" s="69" t="str">
        <f>'E12'!$F15</f>
        <v>NT</v>
      </c>
      <c r="P18" s="69" t="str">
        <f>'E13'!$F15</f>
        <v>NT</v>
      </c>
      <c r="Q18" s="69" t="str">
        <f>'E14'!$F15</f>
        <v>NT</v>
      </c>
      <c r="R18" s="69" t="str">
        <f>'E15'!$F15</f>
        <v>NT</v>
      </c>
      <c r="S18" s="69" t="str">
        <f>'E16'!$F15</f>
        <v>NT</v>
      </c>
      <c r="T18" s="69" t="str">
        <f>'E17'!$F15</f>
        <v>NT</v>
      </c>
      <c r="U18" s="69" t="str">
        <f>'E18'!$F15</f>
        <v>NT</v>
      </c>
      <c r="V18" s="69" t="str">
        <f>'E19'!$F15</f>
        <v>NT</v>
      </c>
      <c r="W18" s="69" t="str">
        <f>'E20'!$F15</f>
        <v>NT</v>
      </c>
      <c r="X18" s="69"/>
      <c r="Y18" s="76" t="str">
        <f t="shared" si="5"/>
        <v>NT</v>
      </c>
      <c r="Z18" s="69"/>
      <c r="AA18" s="71"/>
      <c r="AB18" s="69"/>
      <c r="AC18" s="69"/>
      <c r="AD18" s="69"/>
      <c r="AE18" s="71"/>
      <c r="AF18" s="69"/>
      <c r="AG18" s="69"/>
    </row>
    <row r="19" spans="1:38" ht="15.75" thickBot="1">
      <c r="A19" s="82" t="str">
        <f>Critères!A15</f>
        <v>Couleurs</v>
      </c>
      <c r="B19" s="83" t="str">
        <f>Critères!B15</f>
        <v>2.4</v>
      </c>
      <c r="C19" s="83" t="str">
        <f>Critères!C15</f>
        <v>AA</v>
      </c>
      <c r="D19" s="83" t="str">
        <f>'E01'!$F16</f>
        <v>NT</v>
      </c>
      <c r="E19" s="83" t="str">
        <f>'E02'!$F16</f>
        <v>NT</v>
      </c>
      <c r="F19" s="83" t="str">
        <f>'E03'!$F16</f>
        <v>NT</v>
      </c>
      <c r="G19" s="83" t="str">
        <f>'E04'!$F16</f>
        <v>NT</v>
      </c>
      <c r="H19" s="83" t="str">
        <f>'E05'!$F16</f>
        <v>NT</v>
      </c>
      <c r="I19" s="83" t="str">
        <f>'E06'!$F16</f>
        <v>NT</v>
      </c>
      <c r="J19" s="83" t="str">
        <f>'E07'!$F16</f>
        <v>NT</v>
      </c>
      <c r="K19" s="83" t="str">
        <f>'E08'!$F16</f>
        <v>NT</v>
      </c>
      <c r="L19" s="83" t="str">
        <f>'E09'!$F16</f>
        <v>NT</v>
      </c>
      <c r="M19" s="83" t="str">
        <f>'E10'!$F16</f>
        <v>NT</v>
      </c>
      <c r="N19" s="83" t="str">
        <f>'E11'!$F16</f>
        <v>NT</v>
      </c>
      <c r="O19" s="83" t="str">
        <f>'E12'!$F16</f>
        <v>NT</v>
      </c>
      <c r="P19" s="83" t="str">
        <f>'E13'!$F16</f>
        <v>NT</v>
      </c>
      <c r="Q19" s="83" t="str">
        <f>'E14'!$F16</f>
        <v>NT</v>
      </c>
      <c r="R19" s="83" t="str">
        <f>'E15'!$F16</f>
        <v>NT</v>
      </c>
      <c r="S19" s="83" t="str">
        <f>'E16'!$F16</f>
        <v>NT</v>
      </c>
      <c r="T19" s="83" t="str">
        <f>'E17'!$F16</f>
        <v>NT</v>
      </c>
      <c r="U19" s="83" t="str">
        <f>'E18'!$F16</f>
        <v>NT</v>
      </c>
      <c r="V19" s="83" t="str">
        <f>'E19'!$F16</f>
        <v>NT</v>
      </c>
      <c r="W19" s="83" t="str">
        <f>'E20'!$F16</f>
        <v>NT</v>
      </c>
      <c r="X19" s="83"/>
      <c r="Y19" s="84" t="str">
        <f t="shared" si="5"/>
        <v>NT</v>
      </c>
      <c r="Z19" s="69"/>
      <c r="AA19" s="71"/>
      <c r="AB19" s="159" t="s">
        <v>20</v>
      </c>
      <c r="AC19" s="159"/>
      <c r="AD19" s="159"/>
      <c r="AE19" s="71"/>
      <c r="AF19" s="69"/>
      <c r="AG19" s="69"/>
      <c r="AH19" s="159" t="s">
        <v>283</v>
      </c>
      <c r="AI19" s="159"/>
      <c r="AJ19" s="159"/>
      <c r="AK19" s="159"/>
    </row>
    <row r="20" spans="1:38">
      <c r="A20" s="72" t="str">
        <f>Critères!A16</f>
        <v>Multimédia</v>
      </c>
      <c r="B20" s="73" t="str">
        <f>Critères!B16</f>
        <v>3.1</v>
      </c>
      <c r="C20" s="73" t="str">
        <f>Critères!C16</f>
        <v>A</v>
      </c>
      <c r="D20" s="73" t="str">
        <f>'E01'!$F17</f>
        <v>NT</v>
      </c>
      <c r="E20" s="73" t="str">
        <f>'E02'!$F17</f>
        <v>NT</v>
      </c>
      <c r="F20" s="73" t="str">
        <f>'E03'!$F17</f>
        <v>NT</v>
      </c>
      <c r="G20" s="73" t="str">
        <f>'E04'!$F17</f>
        <v>NT</v>
      </c>
      <c r="H20" s="73" t="str">
        <f>'E05'!$F17</f>
        <v>NT</v>
      </c>
      <c r="I20" s="73" t="str">
        <f>'E06'!$F17</f>
        <v>NT</v>
      </c>
      <c r="J20" s="73" t="str">
        <f>'E07'!$F17</f>
        <v>NT</v>
      </c>
      <c r="K20" s="73" t="str">
        <f>'E08'!$F17</f>
        <v>NT</v>
      </c>
      <c r="L20" s="73" t="str">
        <f>'E09'!$F17</f>
        <v>NT</v>
      </c>
      <c r="M20" s="73" t="str">
        <f>'E10'!$F17</f>
        <v>NT</v>
      </c>
      <c r="N20" s="73" t="str">
        <f>'E11'!$F17</f>
        <v>NT</v>
      </c>
      <c r="O20" s="73" t="str">
        <f>'E12'!$F17</f>
        <v>NT</v>
      </c>
      <c r="P20" s="73" t="str">
        <f>'E13'!$F17</f>
        <v>NT</v>
      </c>
      <c r="Q20" s="73" t="str">
        <f>'E14'!$F17</f>
        <v>NT</v>
      </c>
      <c r="R20" s="73" t="str">
        <f>'E15'!$F17</f>
        <v>NT</v>
      </c>
      <c r="S20" s="73" t="str">
        <f>'E16'!$F17</f>
        <v>NT</v>
      </c>
      <c r="T20" s="73" t="str">
        <f>'E17'!$F17</f>
        <v>NT</v>
      </c>
      <c r="U20" s="73" t="str">
        <f>'E18'!$F17</f>
        <v>NT</v>
      </c>
      <c r="V20" s="73" t="str">
        <f>'E19'!$F17</f>
        <v>NT</v>
      </c>
      <c r="W20" s="73" t="str">
        <f>'E20'!$F17</f>
        <v>NT</v>
      </c>
      <c r="X20" s="73"/>
      <c r="Y20" s="74" t="str">
        <f t="shared" si="5"/>
        <v>NT</v>
      </c>
      <c r="Z20" s="69"/>
      <c r="AA20" s="71"/>
      <c r="AB20" s="77"/>
      <c r="AC20" s="77" t="s">
        <v>14</v>
      </c>
      <c r="AD20" s="77" t="s">
        <v>15</v>
      </c>
      <c r="AE20" s="71"/>
      <c r="AF20" s="69"/>
      <c r="AG20" s="69"/>
      <c r="AH20" s="85"/>
      <c r="AI20" s="77" t="s">
        <v>14</v>
      </c>
      <c r="AJ20" s="77" t="s">
        <v>15</v>
      </c>
      <c r="AK20" s="10" t="s">
        <v>16</v>
      </c>
    </row>
    <row r="21" spans="1:38">
      <c r="A21" s="75" t="str">
        <f>Critères!A17</f>
        <v>Multimédia</v>
      </c>
      <c r="B21" s="69" t="str">
        <f>Critères!B17</f>
        <v>3.2</v>
      </c>
      <c r="C21" s="69" t="str">
        <f>Critères!C17</f>
        <v>A</v>
      </c>
      <c r="D21" s="69" t="str">
        <f>'E01'!$F18</f>
        <v>NT</v>
      </c>
      <c r="E21" s="69" t="str">
        <f>'E02'!$F18</f>
        <v>NT</v>
      </c>
      <c r="F21" s="69" t="str">
        <f>'E03'!$F18</f>
        <v>NT</v>
      </c>
      <c r="G21" s="69" t="str">
        <f>'E04'!$F18</f>
        <v>NT</v>
      </c>
      <c r="H21" s="69" t="str">
        <f>'E05'!$F18</f>
        <v>NT</v>
      </c>
      <c r="I21" s="69" t="str">
        <f>'E06'!$F18</f>
        <v>NT</v>
      </c>
      <c r="J21" s="69" t="str">
        <f>'E07'!$F18</f>
        <v>NT</v>
      </c>
      <c r="K21" s="69" t="str">
        <f>'E08'!$F18</f>
        <v>NT</v>
      </c>
      <c r="L21" s="69" t="str">
        <f>'E09'!$F18</f>
        <v>NT</v>
      </c>
      <c r="M21" s="69" t="str">
        <f>'E10'!$F18</f>
        <v>NT</v>
      </c>
      <c r="N21" s="69" t="str">
        <f>'E11'!$F18</f>
        <v>NT</v>
      </c>
      <c r="O21" s="69" t="str">
        <f>'E12'!$F18</f>
        <v>NT</v>
      </c>
      <c r="P21" s="69" t="str">
        <f>'E13'!$F18</f>
        <v>NT</v>
      </c>
      <c r="Q21" s="69" t="str">
        <f>'E14'!$F18</f>
        <v>NT</v>
      </c>
      <c r="R21" s="69" t="str">
        <f>'E15'!$F18</f>
        <v>NT</v>
      </c>
      <c r="S21" s="69" t="str">
        <f>'E16'!$F18</f>
        <v>NT</v>
      </c>
      <c r="T21" s="69" t="str">
        <f>'E17'!$F18</f>
        <v>NT</v>
      </c>
      <c r="U21" s="69" t="str">
        <f>'E18'!$F18</f>
        <v>NT</v>
      </c>
      <c r="V21" s="69" t="str">
        <f>'E19'!$F18</f>
        <v>NT</v>
      </c>
      <c r="W21" s="69" t="str">
        <f>'E20'!$F18</f>
        <v>NT</v>
      </c>
      <c r="X21" s="69"/>
      <c r="Y21" s="76" t="str">
        <f t="shared" si="5"/>
        <v>NT</v>
      </c>
      <c r="Z21" s="69"/>
      <c r="AA21" s="71"/>
      <c r="AB21" s="77" t="s">
        <v>4</v>
      </c>
      <c r="AC21" s="86" t="str">
        <f>IF(AF11&gt;0,(BaseDeCalcul!AC11)/(BaseDeCalcul!AC11+BaseDeCalcul!AD11),"-")</f>
        <v>-</v>
      </c>
      <c r="AD21" s="86" t="str">
        <f>IF(AF11&gt;0,(BaseDeCalcul!AD11)/BaseDeCalcul!AF11,"-")</f>
        <v>-</v>
      </c>
      <c r="AE21" s="71"/>
      <c r="AF21" s="69"/>
      <c r="AG21" s="69"/>
      <c r="AH21" s="87" t="s">
        <v>274</v>
      </c>
      <c r="AI21" s="78">
        <f>COUNTIFS(Y7:Y15,"C")</f>
        <v>0</v>
      </c>
      <c r="AJ21" s="78">
        <f>COUNTIFS(Y7:Y15,"NC")</f>
        <v>0</v>
      </c>
      <c r="AK21" s="78">
        <f>COUNTIFS(Y7:Y15,"NA")</f>
        <v>0</v>
      </c>
      <c r="AL21" s="88" t="e">
        <f>AI21/(SUM(AI21:AJ21))</f>
        <v>#DIV/0!</v>
      </c>
    </row>
    <row r="22" spans="1:38">
      <c r="A22" s="75" t="str">
        <f>Critères!A18</f>
        <v>Multimédia</v>
      </c>
      <c r="B22" s="69" t="str">
        <f>Critères!B18</f>
        <v>3.3</v>
      </c>
      <c r="C22" s="69" t="str">
        <f>Critères!C18</f>
        <v>A</v>
      </c>
      <c r="D22" s="69" t="str">
        <f>'E01'!$F19</f>
        <v>NT</v>
      </c>
      <c r="E22" s="69" t="str">
        <f>'E02'!$F19</f>
        <v>NT</v>
      </c>
      <c r="F22" s="69" t="str">
        <f>'E03'!$F19</f>
        <v>NT</v>
      </c>
      <c r="G22" s="69" t="str">
        <f>'E04'!$F19</f>
        <v>NT</v>
      </c>
      <c r="H22" s="69" t="str">
        <f>'E05'!$F19</f>
        <v>NT</v>
      </c>
      <c r="I22" s="69" t="str">
        <f>'E06'!$F19</f>
        <v>NT</v>
      </c>
      <c r="J22" s="69" t="str">
        <f>'E07'!$F19</f>
        <v>NT</v>
      </c>
      <c r="K22" s="69" t="str">
        <f>'E08'!$F19</f>
        <v>NT</v>
      </c>
      <c r="L22" s="69" t="str">
        <f>'E09'!$F19</f>
        <v>NT</v>
      </c>
      <c r="M22" s="69" t="str">
        <f>'E10'!$F19</f>
        <v>NT</v>
      </c>
      <c r="N22" s="69" t="str">
        <f>'E11'!$F19</f>
        <v>NT</v>
      </c>
      <c r="O22" s="69" t="str">
        <f>'E12'!$F19</f>
        <v>NT</v>
      </c>
      <c r="P22" s="69" t="str">
        <f>'E13'!$F19</f>
        <v>NT</v>
      </c>
      <c r="Q22" s="69" t="str">
        <f>'E14'!$F19</f>
        <v>NT</v>
      </c>
      <c r="R22" s="69" t="str">
        <f>'E15'!$F19</f>
        <v>NT</v>
      </c>
      <c r="S22" s="69" t="str">
        <f>'E16'!$F19</f>
        <v>NT</v>
      </c>
      <c r="T22" s="69" t="str">
        <f>'E17'!$F19</f>
        <v>NT</v>
      </c>
      <c r="U22" s="69" t="str">
        <f>'E18'!$F19</f>
        <v>NT</v>
      </c>
      <c r="V22" s="69" t="str">
        <f>'E19'!$F19</f>
        <v>NT</v>
      </c>
      <c r="W22" s="69" t="str">
        <f>'E20'!$F19</f>
        <v>NT</v>
      </c>
      <c r="X22" s="69"/>
      <c r="Y22" s="76" t="str">
        <f t="shared" si="5"/>
        <v>NT</v>
      </c>
      <c r="Z22" s="69"/>
      <c r="AA22" s="71"/>
      <c r="AB22" s="77" t="s">
        <v>5</v>
      </c>
      <c r="AC22" s="86" t="str">
        <f>IF(AF12&gt;0,(BaseDeCalcul!AC12)/(BaseDeCalcul!AC12+BaseDeCalcul!AD12),"-")</f>
        <v>-</v>
      </c>
      <c r="AD22" s="86" t="str">
        <f>IF(AF12&gt;0,(BaseDeCalcul!AD12)/BaseDeCalcul!AF12,"-")</f>
        <v>-</v>
      </c>
      <c r="AE22" s="71"/>
      <c r="AF22" s="69"/>
      <c r="AG22" s="69"/>
      <c r="AH22" s="87" t="s">
        <v>32</v>
      </c>
      <c r="AI22" s="78">
        <f>COUNTIFS(Y16:Y19,"C")</f>
        <v>0</v>
      </c>
      <c r="AJ22" s="78">
        <f>COUNTIFS(Y16:Y19,"NC")</f>
        <v>0</v>
      </c>
      <c r="AK22" s="78">
        <f>COUNTIFS(Y16:Y19,"NA")</f>
        <v>0</v>
      </c>
      <c r="AL22" s="88" t="e">
        <f t="shared" ref="AL22:AL35" si="6">AI22/(SUM(AI22:AJ22))</f>
        <v>#DIV/0!</v>
      </c>
    </row>
    <row r="23" spans="1:38">
      <c r="A23" s="75" t="str">
        <f>Critères!A19</f>
        <v>Multimédia</v>
      </c>
      <c r="B23" s="69" t="str">
        <f>Critères!B19</f>
        <v>3.4</v>
      </c>
      <c r="C23" s="69" t="str">
        <f>Critères!C19</f>
        <v>A</v>
      </c>
      <c r="D23" s="69" t="str">
        <f>'E01'!$F20</f>
        <v>NT</v>
      </c>
      <c r="E23" s="69" t="str">
        <f>'E02'!$F20</f>
        <v>NT</v>
      </c>
      <c r="F23" s="69" t="str">
        <f>'E03'!$F20</f>
        <v>NT</v>
      </c>
      <c r="G23" s="69" t="str">
        <f>'E04'!$F20</f>
        <v>NT</v>
      </c>
      <c r="H23" s="69" t="str">
        <f>'E05'!$F20</f>
        <v>NT</v>
      </c>
      <c r="I23" s="69" t="str">
        <f>'E06'!$F20</f>
        <v>NT</v>
      </c>
      <c r="J23" s="69" t="str">
        <f>'E07'!$F20</f>
        <v>NT</v>
      </c>
      <c r="K23" s="69" t="str">
        <f>'E08'!$F20</f>
        <v>NT</v>
      </c>
      <c r="L23" s="69" t="str">
        <f>'E09'!$F20</f>
        <v>NT</v>
      </c>
      <c r="M23" s="69" t="str">
        <f>'E10'!$F20</f>
        <v>NT</v>
      </c>
      <c r="N23" s="69" t="str">
        <f>'E11'!$F20</f>
        <v>NT</v>
      </c>
      <c r="O23" s="69" t="str">
        <f>'E12'!$F20</f>
        <v>NT</v>
      </c>
      <c r="P23" s="69" t="str">
        <f>'E13'!$F20</f>
        <v>NT</v>
      </c>
      <c r="Q23" s="69" t="str">
        <f>'E14'!$F20</f>
        <v>NT</v>
      </c>
      <c r="R23" s="69" t="str">
        <f>'E15'!$F20</f>
        <v>NT</v>
      </c>
      <c r="S23" s="69" t="str">
        <f>'E16'!$F20</f>
        <v>NT</v>
      </c>
      <c r="T23" s="69" t="str">
        <f>'E17'!$F20</f>
        <v>NT</v>
      </c>
      <c r="U23" s="69" t="str">
        <f>'E18'!$F20</f>
        <v>NT</v>
      </c>
      <c r="V23" s="69" t="str">
        <f>'E19'!$F20</f>
        <v>NT</v>
      </c>
      <c r="W23" s="69" t="str">
        <f>'E20'!$F20</f>
        <v>NT</v>
      </c>
      <c r="X23" s="69"/>
      <c r="Y23" s="76" t="str">
        <f t="shared" si="5"/>
        <v>NT</v>
      </c>
      <c r="Z23" s="69"/>
      <c r="AA23" s="71"/>
      <c r="AB23" s="69"/>
      <c r="AC23" s="69"/>
      <c r="AD23" s="69"/>
      <c r="AE23" s="71"/>
      <c r="AF23" s="69"/>
      <c r="AG23" s="69"/>
      <c r="AH23" s="87" t="s">
        <v>33</v>
      </c>
      <c r="AI23" s="78">
        <f>COUNTIFS(Y20:Y37,"C")</f>
        <v>0</v>
      </c>
      <c r="AJ23" s="78">
        <f>COUNTIFS(Y20:Y37,"NC")</f>
        <v>0</v>
      </c>
      <c r="AK23" s="78">
        <f>COUNTIFS(Y20:Y37,"NA")</f>
        <v>0</v>
      </c>
      <c r="AL23" s="88" t="e">
        <f t="shared" si="6"/>
        <v>#DIV/0!</v>
      </c>
    </row>
    <row r="24" spans="1:38">
      <c r="A24" s="75" t="str">
        <f>Critères!A20</f>
        <v>Multimédia</v>
      </c>
      <c r="B24" s="69" t="str">
        <f>Critères!B20</f>
        <v>3.5</v>
      </c>
      <c r="C24" s="69" t="str">
        <f>Critères!C20</f>
        <v>A</v>
      </c>
      <c r="D24" s="69" t="str">
        <f>'E01'!$F21</f>
        <v>NT</v>
      </c>
      <c r="E24" s="69" t="str">
        <f>'E02'!$F21</f>
        <v>NT</v>
      </c>
      <c r="F24" s="69" t="str">
        <f>'E03'!$F21</f>
        <v>NT</v>
      </c>
      <c r="G24" s="69" t="str">
        <f>'E04'!$F21</f>
        <v>NT</v>
      </c>
      <c r="H24" s="69" t="str">
        <f>'E05'!$F21</f>
        <v>NT</v>
      </c>
      <c r="I24" s="69" t="str">
        <f>'E06'!$F21</f>
        <v>NT</v>
      </c>
      <c r="J24" s="69" t="str">
        <f>'E07'!$F21</f>
        <v>NT</v>
      </c>
      <c r="K24" s="69" t="str">
        <f>'E08'!$F21</f>
        <v>NT</v>
      </c>
      <c r="L24" s="69" t="str">
        <f>'E09'!$F21</f>
        <v>NT</v>
      </c>
      <c r="M24" s="69" t="str">
        <f>'E10'!$F21</f>
        <v>NT</v>
      </c>
      <c r="N24" s="69" t="str">
        <f>'E11'!$F21</f>
        <v>NT</v>
      </c>
      <c r="O24" s="69" t="str">
        <f>'E12'!$F21</f>
        <v>NT</v>
      </c>
      <c r="P24" s="69" t="str">
        <f>'E13'!$F21</f>
        <v>NT</v>
      </c>
      <c r="Q24" s="69" t="str">
        <f>'E14'!$F21</f>
        <v>NT</v>
      </c>
      <c r="R24" s="69" t="str">
        <f>'E15'!$F21</f>
        <v>NT</v>
      </c>
      <c r="S24" s="69" t="str">
        <f>'E16'!$F21</f>
        <v>NT</v>
      </c>
      <c r="T24" s="69" t="str">
        <f>'E17'!$F21</f>
        <v>NT</v>
      </c>
      <c r="U24" s="69" t="str">
        <f>'E18'!$F21</f>
        <v>NT</v>
      </c>
      <c r="V24" s="69" t="str">
        <f>'E19'!$F21</f>
        <v>NT</v>
      </c>
      <c r="W24" s="69" t="str">
        <f>'E20'!$F21</f>
        <v>NT</v>
      </c>
      <c r="X24" s="69"/>
      <c r="Y24" s="76" t="str">
        <f t="shared" si="5"/>
        <v>NT</v>
      </c>
      <c r="Z24" s="69"/>
      <c r="AA24" s="71"/>
      <c r="AB24" s="69"/>
      <c r="AC24" s="69"/>
      <c r="AD24" s="69"/>
      <c r="AE24" s="71"/>
      <c r="AF24" s="69"/>
      <c r="AG24" s="69"/>
      <c r="AH24" s="87" t="s">
        <v>275</v>
      </c>
      <c r="AI24" s="78">
        <f>COUNTIFS(Y38:Y42,"C")</f>
        <v>0</v>
      </c>
      <c r="AJ24" s="78">
        <f>COUNTIFS(Y38:Y42,"NC")</f>
        <v>0</v>
      </c>
      <c r="AK24" s="78">
        <f>COUNTIFS(Y38:Y42,"NA")</f>
        <v>0</v>
      </c>
      <c r="AL24" s="88" t="e">
        <f t="shared" si="6"/>
        <v>#DIV/0!</v>
      </c>
    </row>
    <row r="25" spans="1:38">
      <c r="A25" s="75" t="str">
        <f>Critères!A21</f>
        <v>Multimédia</v>
      </c>
      <c r="B25" s="69" t="str">
        <f>Critères!B21</f>
        <v>3.6</v>
      </c>
      <c r="C25" s="69" t="str">
        <f>Critères!C21</f>
        <v>A</v>
      </c>
      <c r="D25" s="69" t="str">
        <f>'E01'!$F22</f>
        <v>NT</v>
      </c>
      <c r="E25" s="69" t="str">
        <f>'E02'!$F22</f>
        <v>NT</v>
      </c>
      <c r="F25" s="69" t="str">
        <f>'E03'!$F22</f>
        <v>NT</v>
      </c>
      <c r="G25" s="69" t="str">
        <f>'E04'!$F22</f>
        <v>NT</v>
      </c>
      <c r="H25" s="69" t="str">
        <f>'E05'!$F22</f>
        <v>NT</v>
      </c>
      <c r="I25" s="69" t="str">
        <f>'E06'!$F22</f>
        <v>NT</v>
      </c>
      <c r="J25" s="69" t="str">
        <f>'E07'!$F22</f>
        <v>NT</v>
      </c>
      <c r="K25" s="69" t="str">
        <f>'E08'!$F22</f>
        <v>NT</v>
      </c>
      <c r="L25" s="69" t="str">
        <f>'E09'!$F22</f>
        <v>NT</v>
      </c>
      <c r="M25" s="69" t="str">
        <f>'E10'!$F22</f>
        <v>NT</v>
      </c>
      <c r="N25" s="69" t="str">
        <f>'E11'!$F22</f>
        <v>NT</v>
      </c>
      <c r="O25" s="69" t="str">
        <f>'E12'!$F22</f>
        <v>NT</v>
      </c>
      <c r="P25" s="69" t="str">
        <f>'E13'!$F22</f>
        <v>NT</v>
      </c>
      <c r="Q25" s="69" t="str">
        <f>'E14'!$F22</f>
        <v>NT</v>
      </c>
      <c r="R25" s="69" t="str">
        <f>'E15'!$F22</f>
        <v>NT</v>
      </c>
      <c r="S25" s="69" t="str">
        <f>'E16'!$F22</f>
        <v>NT</v>
      </c>
      <c r="T25" s="69" t="str">
        <f>'E17'!$F22</f>
        <v>NT</v>
      </c>
      <c r="U25" s="69" t="str">
        <f>'E18'!$F22</f>
        <v>NT</v>
      </c>
      <c r="V25" s="69" t="str">
        <f>'E19'!$F22</f>
        <v>NT</v>
      </c>
      <c r="W25" s="69" t="str">
        <f>'E20'!$F22</f>
        <v>NT</v>
      </c>
      <c r="X25" s="69"/>
      <c r="Y25" s="76" t="str">
        <f t="shared" si="5"/>
        <v>NT</v>
      </c>
      <c r="Z25" s="69"/>
      <c r="AA25" s="71"/>
      <c r="AB25" s="159" t="s">
        <v>112</v>
      </c>
      <c r="AC25" s="159"/>
      <c r="AD25" s="159"/>
      <c r="AE25" s="71"/>
      <c r="AF25" s="69"/>
      <c r="AG25" s="69"/>
      <c r="AH25" s="87" t="s">
        <v>276</v>
      </c>
      <c r="AI25" s="78">
        <f>COUNTIFS(Y43:Y47,"C")</f>
        <v>0</v>
      </c>
      <c r="AJ25" s="78">
        <f>COUNTIFS(Y43:Y47,"NC")</f>
        <v>0</v>
      </c>
      <c r="AK25" s="78">
        <f>COUNTIFS(Y43:Y47,"NA")</f>
        <v>0</v>
      </c>
      <c r="AL25" s="88" t="e">
        <f t="shared" si="6"/>
        <v>#DIV/0!</v>
      </c>
    </row>
    <row r="26" spans="1:38">
      <c r="A26" s="75" t="str">
        <f>Critères!A22</f>
        <v>Multimédia</v>
      </c>
      <c r="B26" s="69" t="str">
        <f>Critères!B22</f>
        <v>3.7</v>
      </c>
      <c r="C26" s="69" t="str">
        <f>Critères!C22</f>
        <v>A</v>
      </c>
      <c r="D26" s="69" t="str">
        <f>'E01'!$F23</f>
        <v>NT</v>
      </c>
      <c r="E26" s="69" t="str">
        <f>'E02'!$F23</f>
        <v>NT</v>
      </c>
      <c r="F26" s="69" t="str">
        <f>'E03'!$F23</f>
        <v>NT</v>
      </c>
      <c r="G26" s="69" t="str">
        <f>'E04'!$F23</f>
        <v>NT</v>
      </c>
      <c r="H26" s="69" t="str">
        <f>'E05'!$F23</f>
        <v>NT</v>
      </c>
      <c r="I26" s="69" t="str">
        <f>'E06'!$F23</f>
        <v>NT</v>
      </c>
      <c r="J26" s="69" t="str">
        <f>'E07'!$F23</f>
        <v>NT</v>
      </c>
      <c r="K26" s="69" t="str">
        <f>'E08'!$F23</f>
        <v>NT</v>
      </c>
      <c r="L26" s="69" t="str">
        <f>'E09'!$F23</f>
        <v>NT</v>
      </c>
      <c r="M26" s="69" t="str">
        <f>'E10'!$F23</f>
        <v>NT</v>
      </c>
      <c r="N26" s="69" t="str">
        <f>'E11'!$F23</f>
        <v>NT</v>
      </c>
      <c r="O26" s="69" t="str">
        <f>'E12'!$F23</f>
        <v>NT</v>
      </c>
      <c r="P26" s="69" t="str">
        <f>'E13'!$F23</f>
        <v>NT</v>
      </c>
      <c r="Q26" s="69" t="str">
        <f>'E14'!$F23</f>
        <v>NT</v>
      </c>
      <c r="R26" s="69" t="str">
        <f>'E15'!$F23</f>
        <v>NT</v>
      </c>
      <c r="S26" s="69" t="str">
        <f>'E16'!$F23</f>
        <v>NT</v>
      </c>
      <c r="T26" s="69" t="str">
        <f>'E17'!$F23</f>
        <v>NT</v>
      </c>
      <c r="U26" s="69" t="str">
        <f>'E18'!$F23</f>
        <v>NT</v>
      </c>
      <c r="V26" s="69" t="str">
        <f>'E19'!$F23</f>
        <v>NT</v>
      </c>
      <c r="W26" s="69" t="str">
        <f>'E20'!$F23</f>
        <v>NT</v>
      </c>
      <c r="X26" s="69"/>
      <c r="Y26" s="76" t="str">
        <f t="shared" si="5"/>
        <v>NT</v>
      </c>
      <c r="Z26" s="69"/>
      <c r="AA26" s="71"/>
      <c r="AB26" s="77"/>
      <c r="AC26" s="77" t="s">
        <v>14</v>
      </c>
      <c r="AD26" s="77" t="s">
        <v>15</v>
      </c>
      <c r="AE26" s="71"/>
      <c r="AF26" s="69"/>
      <c r="AG26" s="69"/>
      <c r="AH26" s="87" t="s">
        <v>277</v>
      </c>
      <c r="AI26" s="78">
        <f>COUNTIFS(Y48:Y49,"C")</f>
        <v>0</v>
      </c>
      <c r="AJ26" s="78">
        <f>COUNTIFS(Y48:Y49,"NC")</f>
        <v>0</v>
      </c>
      <c r="AK26" s="78">
        <f>COUNTIFS(Y48:Y49,"NA")</f>
        <v>0</v>
      </c>
      <c r="AL26" s="88" t="e">
        <f t="shared" si="6"/>
        <v>#DIV/0!</v>
      </c>
    </row>
    <row r="27" spans="1:38">
      <c r="A27" s="75" t="str">
        <f>Critères!A23</f>
        <v>Multimédia</v>
      </c>
      <c r="B27" s="69" t="str">
        <f>Critères!B23</f>
        <v>3.8</v>
      </c>
      <c r="C27" s="69" t="str">
        <f>Critères!C23</f>
        <v>A</v>
      </c>
      <c r="D27" s="69" t="str">
        <f>'E01'!$F24</f>
        <v>NT</v>
      </c>
      <c r="E27" s="69" t="str">
        <f>'E02'!$F24</f>
        <v>NT</v>
      </c>
      <c r="F27" s="69" t="str">
        <f>'E03'!$F24</f>
        <v>NT</v>
      </c>
      <c r="G27" s="69" t="str">
        <f>'E04'!$F24</f>
        <v>NT</v>
      </c>
      <c r="H27" s="69" t="str">
        <f>'E05'!$F24</f>
        <v>NT</v>
      </c>
      <c r="I27" s="69" t="str">
        <f>'E06'!$F24</f>
        <v>NT</v>
      </c>
      <c r="J27" s="69" t="str">
        <f>'E07'!$F24</f>
        <v>NT</v>
      </c>
      <c r="K27" s="69" t="str">
        <f>'E08'!$F24</f>
        <v>NT</v>
      </c>
      <c r="L27" s="69" t="str">
        <f>'E09'!$F24</f>
        <v>NT</v>
      </c>
      <c r="M27" s="69" t="str">
        <f>'E10'!$F24</f>
        <v>NT</v>
      </c>
      <c r="N27" s="69" t="str">
        <f>'E11'!$F24</f>
        <v>NT</v>
      </c>
      <c r="O27" s="69" t="str">
        <f>'E12'!$F24</f>
        <v>NT</v>
      </c>
      <c r="P27" s="69" t="str">
        <f>'E13'!$F24</f>
        <v>NT</v>
      </c>
      <c r="Q27" s="69" t="str">
        <f>'E14'!$F24</f>
        <v>NT</v>
      </c>
      <c r="R27" s="69" t="str">
        <f>'E15'!$F24</f>
        <v>NT</v>
      </c>
      <c r="S27" s="69" t="str">
        <f>'E16'!$F24</f>
        <v>NT</v>
      </c>
      <c r="T27" s="69" t="str">
        <f>'E17'!$F24</f>
        <v>NT</v>
      </c>
      <c r="U27" s="69" t="str">
        <f>'E18'!$F24</f>
        <v>NT</v>
      </c>
      <c r="V27" s="69" t="str">
        <f>'E19'!$F24</f>
        <v>NT</v>
      </c>
      <c r="W27" s="69" t="str">
        <f>'E20'!$F24</f>
        <v>NT</v>
      </c>
      <c r="X27" s="69"/>
      <c r="Y27" s="76" t="str">
        <f t="shared" si="5"/>
        <v>NT</v>
      </c>
      <c r="Z27" s="69"/>
      <c r="AA27" s="71"/>
      <c r="AB27" s="77" t="s">
        <v>21</v>
      </c>
      <c r="AC27" s="86" t="str">
        <f>BaseDeCalcul!AC21</f>
        <v>-</v>
      </c>
      <c r="AD27" s="86" t="str">
        <f>BaseDeCalcul!AD21</f>
        <v>-</v>
      </c>
      <c r="AE27" s="71"/>
      <c r="AF27" s="69"/>
      <c r="AG27" s="69"/>
      <c r="AH27" s="87" t="s">
        <v>278</v>
      </c>
      <c r="AI27" s="78">
        <f>COUNTIFS(Y50:Y51,"C")</f>
        <v>0</v>
      </c>
      <c r="AJ27" s="78">
        <f>COUNTIFS(Y50:Y51,"NC")</f>
        <v>0</v>
      </c>
      <c r="AK27" s="78">
        <f>COUNTIFS(Y50:Y51,"NA")</f>
        <v>0</v>
      </c>
      <c r="AL27" s="88" t="e">
        <f t="shared" si="6"/>
        <v>#DIV/0!</v>
      </c>
    </row>
    <row r="28" spans="1:38">
      <c r="A28" s="75" t="str">
        <f>Critères!A24</f>
        <v>Multimédia</v>
      </c>
      <c r="B28" s="69" t="str">
        <f>Critères!B24</f>
        <v>3.9</v>
      </c>
      <c r="C28" s="69" t="str">
        <f>Critères!C24</f>
        <v>AA</v>
      </c>
      <c r="D28" s="69" t="str">
        <f>'E01'!$F25</f>
        <v>NT</v>
      </c>
      <c r="E28" s="69" t="str">
        <f>'E02'!$F25</f>
        <v>NT</v>
      </c>
      <c r="F28" s="69" t="str">
        <f>'E03'!$F25</f>
        <v>NT</v>
      </c>
      <c r="G28" s="69" t="str">
        <f>'E04'!$F25</f>
        <v>NT</v>
      </c>
      <c r="H28" s="69" t="str">
        <f>'E05'!$F25</f>
        <v>NT</v>
      </c>
      <c r="I28" s="69" t="str">
        <f>'E06'!$F25</f>
        <v>NT</v>
      </c>
      <c r="J28" s="69" t="str">
        <f>'E07'!$F25</f>
        <v>NT</v>
      </c>
      <c r="K28" s="69" t="str">
        <f>'E08'!$F25</f>
        <v>NT</v>
      </c>
      <c r="L28" s="69" t="str">
        <f>'E09'!$F25</f>
        <v>NT</v>
      </c>
      <c r="M28" s="69" t="str">
        <f>'E10'!$F25</f>
        <v>NT</v>
      </c>
      <c r="N28" s="69" t="str">
        <f>'E11'!$F25</f>
        <v>NT</v>
      </c>
      <c r="O28" s="69" t="str">
        <f>'E12'!$F25</f>
        <v>NT</v>
      </c>
      <c r="P28" s="69" t="str">
        <f>'E13'!$F25</f>
        <v>NT</v>
      </c>
      <c r="Q28" s="69" t="str">
        <f>'E14'!$F25</f>
        <v>NT</v>
      </c>
      <c r="R28" s="69" t="str">
        <f>'E15'!$F25</f>
        <v>NT</v>
      </c>
      <c r="S28" s="69" t="str">
        <f>'E16'!$F25</f>
        <v>NT</v>
      </c>
      <c r="T28" s="69" t="str">
        <f>'E17'!$F25</f>
        <v>NT</v>
      </c>
      <c r="U28" s="69" t="str">
        <f>'E18'!$F25</f>
        <v>NT</v>
      </c>
      <c r="V28" s="69" t="str">
        <f>'E19'!$F25</f>
        <v>NT</v>
      </c>
      <c r="W28" s="69" t="str">
        <f>'E20'!$F25</f>
        <v>NT</v>
      </c>
      <c r="X28" s="69"/>
      <c r="Y28" s="76" t="str">
        <f t="shared" si="5"/>
        <v>NT</v>
      </c>
      <c r="Z28" s="69"/>
      <c r="AA28" s="71"/>
      <c r="AB28" s="77" t="s">
        <v>22</v>
      </c>
      <c r="AC28" s="86" t="str">
        <f>IF(AF11&gt;0,((BaseDeCalcul!AC12+BaseDeCalcul!AC11))/(BaseDeCalcul!AF11+BaseDeCalcul!AF12),"-")</f>
        <v>-</v>
      </c>
      <c r="AD28" s="86" t="str">
        <f>IF(AF11&gt;0,((BaseDeCalcul!AD11+BaseDeCalcul!AD12))/(BaseDeCalcul!AF11+BaseDeCalcul!AF12),"-")</f>
        <v>-</v>
      </c>
      <c r="AE28" s="71"/>
      <c r="AF28" s="69"/>
      <c r="AG28" s="69"/>
      <c r="AH28" s="87" t="s">
        <v>279</v>
      </c>
      <c r="AI28" s="78">
        <f>COUNTIFS(Y52:Y58,"C")</f>
        <v>0</v>
      </c>
      <c r="AJ28" s="78">
        <f>COUNTIFS(Y52:Y58,"NC")</f>
        <v>0</v>
      </c>
      <c r="AK28" s="78">
        <f>COUNTIFS(Y52:Y58,"NA")</f>
        <v>0</v>
      </c>
      <c r="AL28" s="88" t="e">
        <f t="shared" si="6"/>
        <v>#DIV/0!</v>
      </c>
    </row>
    <row r="29" spans="1:38">
      <c r="A29" s="75" t="str">
        <f>Critères!A25</f>
        <v>Multimédia</v>
      </c>
      <c r="B29" s="69" t="str">
        <f>Critères!B25</f>
        <v>3.10</v>
      </c>
      <c r="C29" s="69" t="str">
        <f>Critères!C25</f>
        <v>AA</v>
      </c>
      <c r="D29" s="69" t="str">
        <f>'E01'!$F26</f>
        <v>NT</v>
      </c>
      <c r="E29" s="69" t="str">
        <f>'E02'!$F26</f>
        <v>NT</v>
      </c>
      <c r="F29" s="69" t="str">
        <f>'E03'!$F26</f>
        <v>NT</v>
      </c>
      <c r="G29" s="69" t="str">
        <f>'E04'!$F26</f>
        <v>NT</v>
      </c>
      <c r="H29" s="69" t="str">
        <f>'E05'!$F26</f>
        <v>NT</v>
      </c>
      <c r="I29" s="69" t="str">
        <f>'E06'!$F26</f>
        <v>NT</v>
      </c>
      <c r="J29" s="69" t="str">
        <f>'E07'!$F26</f>
        <v>NT</v>
      </c>
      <c r="K29" s="69" t="str">
        <f>'E08'!$F26</f>
        <v>NT</v>
      </c>
      <c r="L29" s="69" t="str">
        <f>'E09'!$F26</f>
        <v>NT</v>
      </c>
      <c r="M29" s="69" t="str">
        <f>'E10'!$F26</f>
        <v>NT</v>
      </c>
      <c r="N29" s="69" t="str">
        <f>'E11'!$F26</f>
        <v>NT</v>
      </c>
      <c r="O29" s="69" t="str">
        <f>'E12'!$F26</f>
        <v>NT</v>
      </c>
      <c r="P29" s="69" t="str">
        <f>'E13'!$F26</f>
        <v>NT</v>
      </c>
      <c r="Q29" s="69" t="str">
        <f>'E14'!$F26</f>
        <v>NT</v>
      </c>
      <c r="R29" s="69" t="str">
        <f>'E15'!$F26</f>
        <v>NT</v>
      </c>
      <c r="S29" s="69" t="str">
        <f>'E16'!$F26</f>
        <v>NT</v>
      </c>
      <c r="T29" s="69" t="str">
        <f>'E17'!$F26</f>
        <v>NT</v>
      </c>
      <c r="U29" s="69" t="str">
        <f>'E18'!$F26</f>
        <v>NT</v>
      </c>
      <c r="V29" s="69" t="str">
        <f>'E19'!$F26</f>
        <v>NT</v>
      </c>
      <c r="W29" s="69" t="str">
        <f>'E20'!$F26</f>
        <v>NT</v>
      </c>
      <c r="X29" s="69"/>
      <c r="Y29" s="76" t="str">
        <f t="shared" si="5"/>
        <v>NT</v>
      </c>
      <c r="Z29" s="69"/>
      <c r="AA29" s="71"/>
      <c r="AB29" s="71"/>
      <c r="AC29" s="71"/>
      <c r="AD29" s="71"/>
      <c r="AE29" s="71"/>
      <c r="AF29" s="69"/>
      <c r="AG29" s="69"/>
      <c r="AH29" s="87" t="s">
        <v>36</v>
      </c>
      <c r="AI29" s="78">
        <f>COUNTIFS(Y59:Y70,"C")</f>
        <v>0</v>
      </c>
      <c r="AJ29" s="78">
        <f>COUNTIFS(Y59:Y70,"NC")</f>
        <v>0</v>
      </c>
      <c r="AK29" s="78">
        <f>COUNTIFS(Y59:Y70,"NA")</f>
        <v>0</v>
      </c>
      <c r="AL29" s="88" t="e">
        <f t="shared" si="6"/>
        <v>#DIV/0!</v>
      </c>
    </row>
    <row r="30" spans="1:38">
      <c r="A30" s="75" t="str">
        <f>Critères!A26</f>
        <v>Multimédia</v>
      </c>
      <c r="B30" s="69" t="str">
        <f>Critères!B26</f>
        <v>3.11</v>
      </c>
      <c r="C30" s="69" t="str">
        <f>Critères!C26</f>
        <v>A</v>
      </c>
      <c r="D30" s="69" t="str">
        <f>'E01'!$F27</f>
        <v>NT</v>
      </c>
      <c r="E30" s="69" t="str">
        <f>'E02'!$F27</f>
        <v>NT</v>
      </c>
      <c r="F30" s="69" t="str">
        <f>'E03'!$F27</f>
        <v>NT</v>
      </c>
      <c r="G30" s="69" t="str">
        <f>'E04'!$F27</f>
        <v>NT</v>
      </c>
      <c r="H30" s="69" t="str">
        <f>'E05'!$F27</f>
        <v>NT</v>
      </c>
      <c r="I30" s="69" t="str">
        <f>'E06'!$F27</f>
        <v>NT</v>
      </c>
      <c r="J30" s="69" t="str">
        <f>'E07'!$F27</f>
        <v>NT</v>
      </c>
      <c r="K30" s="69" t="str">
        <f>'E08'!$F27</f>
        <v>NT</v>
      </c>
      <c r="L30" s="69" t="str">
        <f>'E09'!$F27</f>
        <v>NT</v>
      </c>
      <c r="M30" s="69" t="str">
        <f>'E10'!$F27</f>
        <v>NT</v>
      </c>
      <c r="N30" s="69" t="str">
        <f>'E11'!$F27</f>
        <v>NT</v>
      </c>
      <c r="O30" s="69" t="str">
        <f>'E12'!$F27</f>
        <v>NT</v>
      </c>
      <c r="P30" s="69" t="str">
        <f>'E13'!$F27</f>
        <v>NT</v>
      </c>
      <c r="Q30" s="69" t="str">
        <f>'E14'!$F27</f>
        <v>NT</v>
      </c>
      <c r="R30" s="69" t="str">
        <f>'E15'!$F27</f>
        <v>NT</v>
      </c>
      <c r="S30" s="69" t="str">
        <f>'E16'!$F27</f>
        <v>NT</v>
      </c>
      <c r="T30" s="69" t="str">
        <f>'E17'!$F27</f>
        <v>NT</v>
      </c>
      <c r="U30" s="69" t="str">
        <f>'E18'!$F27</f>
        <v>NT</v>
      </c>
      <c r="V30" s="69" t="str">
        <f>'E19'!$F27</f>
        <v>NT</v>
      </c>
      <c r="W30" s="69" t="str">
        <f>'E20'!$F27</f>
        <v>NT</v>
      </c>
      <c r="X30" s="69"/>
      <c r="Y30" s="76" t="str">
        <f t="shared" si="5"/>
        <v>NT</v>
      </c>
      <c r="Z30" s="69"/>
      <c r="AA30" s="71"/>
      <c r="AB30" s="160"/>
      <c r="AC30" s="160"/>
      <c r="AD30" s="160"/>
      <c r="AE30" s="71"/>
      <c r="AF30" s="69"/>
      <c r="AG30" s="69"/>
      <c r="AH30" s="87" t="s">
        <v>37</v>
      </c>
      <c r="AI30" s="78">
        <f>COUNTIFS(Y71:Y74,"C")</f>
        <v>0</v>
      </c>
      <c r="AJ30" s="78">
        <f>COUNTIFS(Y71:Y74,"NC")</f>
        <v>0</v>
      </c>
      <c r="AK30" s="78">
        <f>COUNTIFS(Y71:Y74,"NA")</f>
        <v>0</v>
      </c>
      <c r="AL30" s="88" t="e">
        <f t="shared" si="6"/>
        <v>#DIV/0!</v>
      </c>
    </row>
    <row r="31" spans="1:38">
      <c r="A31" s="75" t="str">
        <f>Critères!A27</f>
        <v>Multimédia</v>
      </c>
      <c r="B31" s="69" t="str">
        <f>Critères!B27</f>
        <v>3.12</v>
      </c>
      <c r="C31" s="69" t="str">
        <f>Critères!C27</f>
        <v>A</v>
      </c>
      <c r="D31" s="69" t="str">
        <f>'E01'!$F28</f>
        <v>NT</v>
      </c>
      <c r="E31" s="69" t="str">
        <f>'E02'!$F28</f>
        <v>NT</v>
      </c>
      <c r="F31" s="69" t="str">
        <f>'E03'!$F28</f>
        <v>NT</v>
      </c>
      <c r="G31" s="69" t="str">
        <f>'E04'!$F28</f>
        <v>NT</v>
      </c>
      <c r="H31" s="69" t="str">
        <f>'E05'!$F28</f>
        <v>NT</v>
      </c>
      <c r="I31" s="69" t="str">
        <f>'E06'!$F28</f>
        <v>NT</v>
      </c>
      <c r="J31" s="69" t="str">
        <f>'E07'!$F28</f>
        <v>NT</v>
      </c>
      <c r="K31" s="69" t="str">
        <f>'E08'!$F28</f>
        <v>NT</v>
      </c>
      <c r="L31" s="69" t="str">
        <f>'E09'!$F28</f>
        <v>NT</v>
      </c>
      <c r="M31" s="69" t="str">
        <f>'E10'!$F28</f>
        <v>NT</v>
      </c>
      <c r="N31" s="69" t="str">
        <f>'E11'!$F28</f>
        <v>NT</v>
      </c>
      <c r="O31" s="69" t="str">
        <f>'E12'!$F28</f>
        <v>NT</v>
      </c>
      <c r="P31" s="69" t="str">
        <f>'E13'!$F28</f>
        <v>NT</v>
      </c>
      <c r="Q31" s="69" t="str">
        <f>'E14'!$F28</f>
        <v>NT</v>
      </c>
      <c r="R31" s="69" t="str">
        <f>'E15'!$F28</f>
        <v>NT</v>
      </c>
      <c r="S31" s="69" t="str">
        <f>'E16'!$F28</f>
        <v>NT</v>
      </c>
      <c r="T31" s="69" t="str">
        <f>'E17'!$F28</f>
        <v>NT</v>
      </c>
      <c r="U31" s="69" t="str">
        <f>'E18'!$F28</f>
        <v>NT</v>
      </c>
      <c r="V31" s="69" t="str">
        <f>'E19'!$F28</f>
        <v>NT</v>
      </c>
      <c r="W31" s="69" t="str">
        <f>'E20'!$F28</f>
        <v>NT</v>
      </c>
      <c r="X31" s="69"/>
      <c r="Y31" s="76" t="str">
        <f t="shared" si="5"/>
        <v>NT</v>
      </c>
      <c r="Z31" s="69"/>
      <c r="AA31" s="71"/>
      <c r="AB31" s="89"/>
      <c r="AC31" s="89"/>
      <c r="AD31" s="71"/>
      <c r="AE31" s="71"/>
      <c r="AF31" s="69"/>
      <c r="AG31" s="69"/>
      <c r="AH31" s="87" t="s">
        <v>38</v>
      </c>
      <c r="AI31" s="78">
        <f>COUNTIFS(Y75:Y90,"C")</f>
        <v>0</v>
      </c>
      <c r="AJ31" s="78">
        <f>COUNTIFS(Y75:Y90,"NC")</f>
        <v>0</v>
      </c>
      <c r="AK31" s="78">
        <f>COUNTIFS(Y75:Y90,"NA")</f>
        <v>0</v>
      </c>
      <c r="AL31" s="88" t="e">
        <f t="shared" si="6"/>
        <v>#DIV/0!</v>
      </c>
    </row>
    <row r="32" spans="1:38">
      <c r="A32" s="75" t="str">
        <f>Critères!A28</f>
        <v>Multimédia</v>
      </c>
      <c r="B32" s="69" t="str">
        <f>Critères!B28</f>
        <v>3.13</v>
      </c>
      <c r="C32" s="69" t="str">
        <f>Critères!C28</f>
        <v>A</v>
      </c>
      <c r="D32" s="69" t="str">
        <f>'E01'!$F29</f>
        <v>NT</v>
      </c>
      <c r="E32" s="69" t="str">
        <f>'E02'!$F29</f>
        <v>NT</v>
      </c>
      <c r="F32" s="69" t="str">
        <f>'E03'!$F29</f>
        <v>NT</v>
      </c>
      <c r="G32" s="69" t="str">
        <f>'E04'!$F29</f>
        <v>NT</v>
      </c>
      <c r="H32" s="69" t="str">
        <f>'E05'!$F29</f>
        <v>NT</v>
      </c>
      <c r="I32" s="69" t="str">
        <f>'E06'!$F29</f>
        <v>NT</v>
      </c>
      <c r="J32" s="69" t="str">
        <f>'E07'!$F29</f>
        <v>NT</v>
      </c>
      <c r="K32" s="69" t="str">
        <f>'E08'!$F29</f>
        <v>NT</v>
      </c>
      <c r="L32" s="69" t="str">
        <f>'E09'!$F29</f>
        <v>NT</v>
      </c>
      <c r="M32" s="69" t="str">
        <f>'E10'!$F29</f>
        <v>NT</v>
      </c>
      <c r="N32" s="69" t="str">
        <f>'E11'!$F29</f>
        <v>NT</v>
      </c>
      <c r="O32" s="69" t="str">
        <f>'E12'!$F29</f>
        <v>NT</v>
      </c>
      <c r="P32" s="69" t="str">
        <f>'E13'!$F29</f>
        <v>NT</v>
      </c>
      <c r="Q32" s="69" t="str">
        <f>'E14'!$F29</f>
        <v>NT</v>
      </c>
      <c r="R32" s="69" t="str">
        <f>'E15'!$F29</f>
        <v>NT</v>
      </c>
      <c r="S32" s="69" t="str">
        <f>'E16'!$F29</f>
        <v>NT</v>
      </c>
      <c r="T32" s="69" t="str">
        <f>'E17'!$F29</f>
        <v>NT</v>
      </c>
      <c r="U32" s="69" t="str">
        <f>'E18'!$F29</f>
        <v>NT</v>
      </c>
      <c r="V32" s="69" t="str">
        <f>'E19'!$F29</f>
        <v>NT</v>
      </c>
      <c r="W32" s="69" t="str">
        <f>'E20'!$F29</f>
        <v>NT</v>
      </c>
      <c r="X32" s="69"/>
      <c r="Y32" s="76" t="str">
        <f t="shared" si="5"/>
        <v>NT</v>
      </c>
      <c r="Z32" s="69"/>
      <c r="AA32" s="71"/>
      <c r="AB32" s="71"/>
      <c r="AC32" s="71"/>
      <c r="AD32" s="71"/>
      <c r="AE32" s="71"/>
      <c r="AF32" s="69"/>
      <c r="AG32" s="69"/>
      <c r="AH32" s="87" t="s">
        <v>280</v>
      </c>
      <c r="AI32" s="78">
        <f>COUNTIFS(Y91:Y94,"C")</f>
        <v>0</v>
      </c>
      <c r="AJ32" s="78">
        <f>COUNTIFS(Y91:Y94,"NC")</f>
        <v>0</v>
      </c>
      <c r="AK32" s="78">
        <f>COUNTIFS(Y91:Y94,"NA")</f>
        <v>0</v>
      </c>
      <c r="AL32" s="88" t="e">
        <f t="shared" si="6"/>
        <v>#DIV/0!</v>
      </c>
    </row>
    <row r="33" spans="1:38">
      <c r="A33" s="75" t="str">
        <f>Critères!A29</f>
        <v>Multimédia</v>
      </c>
      <c r="B33" s="69" t="str">
        <f>Critères!B29</f>
        <v>3.14</v>
      </c>
      <c r="C33" s="69" t="str">
        <f>Critères!C29</f>
        <v>AA</v>
      </c>
      <c r="D33" s="69" t="str">
        <f>'E01'!$F30</f>
        <v>NT</v>
      </c>
      <c r="E33" s="69" t="str">
        <f>'E02'!$F30</f>
        <v>NT</v>
      </c>
      <c r="F33" s="69" t="str">
        <f>'E03'!$F30</f>
        <v>NT</v>
      </c>
      <c r="G33" s="69" t="str">
        <f>'E04'!$F30</f>
        <v>NT</v>
      </c>
      <c r="H33" s="69" t="str">
        <f>'E05'!$F30</f>
        <v>NT</v>
      </c>
      <c r="I33" s="69" t="str">
        <f>'E06'!$F30</f>
        <v>NT</v>
      </c>
      <c r="J33" s="69" t="str">
        <f>'E07'!$F30</f>
        <v>NT</v>
      </c>
      <c r="K33" s="69" t="str">
        <f>'E08'!$F30</f>
        <v>NT</v>
      </c>
      <c r="L33" s="69" t="str">
        <f>'E09'!$F30</f>
        <v>NT</v>
      </c>
      <c r="M33" s="69" t="str">
        <f>'E10'!$F30</f>
        <v>NT</v>
      </c>
      <c r="N33" s="69" t="str">
        <f>'E11'!$F30</f>
        <v>NT</v>
      </c>
      <c r="O33" s="69" t="str">
        <f>'E12'!$F30</f>
        <v>NT</v>
      </c>
      <c r="P33" s="69" t="str">
        <f>'E13'!$F30</f>
        <v>NT</v>
      </c>
      <c r="Q33" s="69" t="str">
        <f>'E14'!$F30</f>
        <v>NT</v>
      </c>
      <c r="R33" s="69" t="str">
        <f>'E15'!$F30</f>
        <v>NT</v>
      </c>
      <c r="S33" s="69" t="str">
        <f>'E16'!$F30</f>
        <v>NT</v>
      </c>
      <c r="T33" s="69" t="str">
        <f>'E17'!$F30</f>
        <v>NT</v>
      </c>
      <c r="U33" s="69" t="str">
        <f>'E18'!$F30</f>
        <v>NT</v>
      </c>
      <c r="V33" s="69" t="str">
        <f>'E19'!$F30</f>
        <v>NT</v>
      </c>
      <c r="W33" s="69" t="str">
        <f>'E20'!$F30</f>
        <v>NT</v>
      </c>
      <c r="X33" s="69"/>
      <c r="Y33" s="76" t="str">
        <f t="shared" si="5"/>
        <v>NT</v>
      </c>
      <c r="Z33" s="69"/>
      <c r="AA33" s="71"/>
      <c r="AE33" s="71"/>
      <c r="AF33" s="69"/>
      <c r="AG33" s="69"/>
      <c r="AH33" s="87" t="s">
        <v>281</v>
      </c>
      <c r="AI33" s="78">
        <f>COUNTIFS(Y95:Y100,"C")</f>
        <v>0</v>
      </c>
      <c r="AJ33" s="78">
        <f>COUNTIFS(Y95:Y100,"NC")</f>
        <v>0</v>
      </c>
      <c r="AK33" s="78">
        <f>COUNTIFS(Y95:Y100,"NA")</f>
        <v>0</v>
      </c>
      <c r="AL33" s="88" t="e">
        <f t="shared" si="6"/>
        <v>#DIV/0!</v>
      </c>
    </row>
    <row r="34" spans="1:38">
      <c r="A34" s="75" t="str">
        <f>Critères!A30</f>
        <v>Multimédia</v>
      </c>
      <c r="B34" s="69" t="str">
        <f>Critères!B30</f>
        <v>3.15</v>
      </c>
      <c r="C34" s="69" t="str">
        <f>Critères!C30</f>
        <v>AA</v>
      </c>
      <c r="D34" s="69" t="str">
        <f>'E01'!$F31</f>
        <v>NT</v>
      </c>
      <c r="E34" s="69" t="str">
        <f>'E02'!$F31</f>
        <v>NT</v>
      </c>
      <c r="F34" s="69" t="str">
        <f>'E03'!$F31</f>
        <v>NT</v>
      </c>
      <c r="G34" s="69" t="str">
        <f>'E04'!$F31</f>
        <v>NT</v>
      </c>
      <c r="H34" s="69" t="str">
        <f>'E05'!$F31</f>
        <v>NT</v>
      </c>
      <c r="I34" s="69" t="str">
        <f>'E06'!$F31</f>
        <v>NT</v>
      </c>
      <c r="J34" s="69" t="str">
        <f>'E07'!$F31</f>
        <v>NT</v>
      </c>
      <c r="K34" s="69" t="str">
        <f>'E08'!$F31</f>
        <v>NT</v>
      </c>
      <c r="L34" s="69" t="str">
        <f>'E09'!$F31</f>
        <v>NT</v>
      </c>
      <c r="M34" s="69" t="str">
        <f>'E10'!$F31</f>
        <v>NT</v>
      </c>
      <c r="N34" s="69" t="str">
        <f>'E11'!$F31</f>
        <v>NT</v>
      </c>
      <c r="O34" s="69" t="str">
        <f>'E12'!$F31</f>
        <v>NT</v>
      </c>
      <c r="P34" s="69" t="str">
        <f>'E13'!$F31</f>
        <v>NT</v>
      </c>
      <c r="Q34" s="69" t="str">
        <f>'E14'!$F31</f>
        <v>NT</v>
      </c>
      <c r="R34" s="69" t="str">
        <f>'E15'!$F31</f>
        <v>NT</v>
      </c>
      <c r="S34" s="69" t="str">
        <f>'E16'!$F31</f>
        <v>NT</v>
      </c>
      <c r="T34" s="69" t="str">
        <f>'E17'!$F31</f>
        <v>NT</v>
      </c>
      <c r="U34" s="69" t="str">
        <f>'E18'!$F31</f>
        <v>NT</v>
      </c>
      <c r="V34" s="69" t="str">
        <f>'E19'!$F31</f>
        <v>NT</v>
      </c>
      <c r="W34" s="69" t="str">
        <f>'E20'!$F31</f>
        <v>NT</v>
      </c>
      <c r="X34" s="69"/>
      <c r="Y34" s="76" t="str">
        <f t="shared" si="5"/>
        <v>NT</v>
      </c>
      <c r="Z34" s="69"/>
      <c r="AA34" s="71"/>
      <c r="AE34" s="71"/>
      <c r="AF34" s="69"/>
      <c r="AG34" s="69"/>
      <c r="AH34" s="87" t="s">
        <v>282</v>
      </c>
      <c r="AI34" s="78">
        <f>COUNTIFS(Y101:Y103,"C")</f>
        <v>0</v>
      </c>
      <c r="AJ34" s="78">
        <f>COUNTIFS(Y101:Y103,"NC")</f>
        <v>0</v>
      </c>
      <c r="AK34" s="78">
        <f>COUNTIFS(Y101:Y103,"NA")</f>
        <v>0</v>
      </c>
      <c r="AL34" s="88" t="e">
        <f t="shared" si="6"/>
        <v>#DIV/0!</v>
      </c>
    </row>
    <row r="35" spans="1:38">
      <c r="A35" s="75" t="str">
        <f>Critères!A31</f>
        <v>Multimédia</v>
      </c>
      <c r="B35" s="69" t="str">
        <f>Critères!B31</f>
        <v>3.16</v>
      </c>
      <c r="C35" s="69" t="str">
        <f>Critères!C31</f>
        <v>AA</v>
      </c>
      <c r="D35" s="69" t="str">
        <f>'E01'!$F32</f>
        <v>NT</v>
      </c>
      <c r="E35" s="69" t="str">
        <f>'E02'!$F32</f>
        <v>NT</v>
      </c>
      <c r="F35" s="69" t="str">
        <f>'E03'!$F32</f>
        <v>NT</v>
      </c>
      <c r="G35" s="69" t="str">
        <f>'E04'!$F32</f>
        <v>NT</v>
      </c>
      <c r="H35" s="69" t="str">
        <f>'E05'!$F32</f>
        <v>NT</v>
      </c>
      <c r="I35" s="69" t="str">
        <f>'E06'!$F32</f>
        <v>NT</v>
      </c>
      <c r="J35" s="69" t="str">
        <f>'E07'!$F32</f>
        <v>NT</v>
      </c>
      <c r="K35" s="69" t="str">
        <f>'E08'!$F32</f>
        <v>NT</v>
      </c>
      <c r="L35" s="69" t="str">
        <f>'E09'!$F32</f>
        <v>NT</v>
      </c>
      <c r="M35" s="69" t="str">
        <f>'E10'!$F32</f>
        <v>NT</v>
      </c>
      <c r="N35" s="69" t="str">
        <f>'E11'!$F32</f>
        <v>NT</v>
      </c>
      <c r="O35" s="69" t="str">
        <f>'E12'!$F32</f>
        <v>NT</v>
      </c>
      <c r="P35" s="69" t="str">
        <f>'E13'!$F32</f>
        <v>NT</v>
      </c>
      <c r="Q35" s="69" t="str">
        <f>'E14'!$F32</f>
        <v>NT</v>
      </c>
      <c r="R35" s="69" t="str">
        <f>'E15'!$F32</f>
        <v>NT</v>
      </c>
      <c r="S35" s="69" t="str">
        <f>'E16'!$F32</f>
        <v>NT</v>
      </c>
      <c r="T35" s="69" t="str">
        <f>'E17'!$F32</f>
        <v>NT</v>
      </c>
      <c r="U35" s="69" t="str">
        <f>'E18'!$F32</f>
        <v>NT</v>
      </c>
      <c r="V35" s="69" t="str">
        <f>'E19'!$F32</f>
        <v>NT</v>
      </c>
      <c r="W35" s="69" t="str">
        <f>'E20'!$F32</f>
        <v>NT</v>
      </c>
      <c r="X35" s="69"/>
      <c r="Y35" s="76" t="str">
        <f t="shared" si="5"/>
        <v>NT</v>
      </c>
      <c r="Z35" s="69"/>
      <c r="AA35" s="71"/>
      <c r="AE35" s="71"/>
      <c r="AF35" s="69"/>
      <c r="AG35" s="69"/>
      <c r="AH35" s="87" t="s">
        <v>87</v>
      </c>
      <c r="AI35" s="78">
        <f>COUNTIFS(Y104:Y114,"C")</f>
        <v>0</v>
      </c>
      <c r="AJ35" s="78">
        <f>COUNTIFS(Y104:Y114,"NC")</f>
        <v>0</v>
      </c>
      <c r="AK35" s="78">
        <f>COUNTIFS(Y104:Y114,"NA")</f>
        <v>0</v>
      </c>
      <c r="AL35" s="88" t="e">
        <f t="shared" si="6"/>
        <v>#DIV/0!</v>
      </c>
    </row>
    <row r="36" spans="1:38">
      <c r="A36" s="75" t="str">
        <f>Critères!A32</f>
        <v>Multimédia</v>
      </c>
      <c r="B36" s="69" t="str">
        <f>Critères!B32</f>
        <v>3.17</v>
      </c>
      <c r="C36" s="69" t="str">
        <f>Critères!C32</f>
        <v>AA</v>
      </c>
      <c r="D36" s="69" t="str">
        <f>'E01'!$F33</f>
        <v>NT</v>
      </c>
      <c r="E36" s="69" t="str">
        <f>'E02'!$F33</f>
        <v>NT</v>
      </c>
      <c r="F36" s="69" t="str">
        <f>'E03'!$F33</f>
        <v>NT</v>
      </c>
      <c r="G36" s="69" t="str">
        <f>'E04'!$F33</f>
        <v>NT</v>
      </c>
      <c r="H36" s="69" t="str">
        <f>'E05'!$F33</f>
        <v>NT</v>
      </c>
      <c r="I36" s="69" t="str">
        <f>'E06'!$F33</f>
        <v>NT</v>
      </c>
      <c r="J36" s="69" t="str">
        <f>'E07'!$F33</f>
        <v>NT</v>
      </c>
      <c r="K36" s="69" t="str">
        <f>'E08'!$F33</f>
        <v>NT</v>
      </c>
      <c r="L36" s="69" t="str">
        <f>'E09'!$F33</f>
        <v>NT</v>
      </c>
      <c r="M36" s="69" t="str">
        <f>'E10'!$F33</f>
        <v>NT</v>
      </c>
      <c r="N36" s="69" t="str">
        <f>'E11'!$F33</f>
        <v>NT</v>
      </c>
      <c r="O36" s="69" t="str">
        <f>'E12'!$F33</f>
        <v>NT</v>
      </c>
      <c r="P36" s="69" t="str">
        <f>'E13'!$F33</f>
        <v>NT</v>
      </c>
      <c r="Q36" s="69" t="str">
        <f>'E14'!$F33</f>
        <v>NT</v>
      </c>
      <c r="R36" s="69" t="str">
        <f>'E15'!$F33</f>
        <v>NT</v>
      </c>
      <c r="S36" s="69" t="str">
        <f>'E16'!$F33</f>
        <v>NT</v>
      </c>
      <c r="T36" s="69" t="str">
        <f>'E17'!$F33</f>
        <v>NT</v>
      </c>
      <c r="U36" s="69" t="str">
        <f>'E18'!$F33</f>
        <v>NT</v>
      </c>
      <c r="V36" s="69" t="str">
        <f>'E19'!$F33</f>
        <v>NT</v>
      </c>
      <c r="W36" s="69" t="str">
        <f>'E20'!$F33</f>
        <v>NT</v>
      </c>
      <c r="X36" s="69"/>
      <c r="Y36" s="76" t="str">
        <f t="shared" si="5"/>
        <v>NT</v>
      </c>
      <c r="Z36" s="69"/>
      <c r="AA36" s="71"/>
      <c r="AE36" s="71"/>
      <c r="AF36" s="69"/>
      <c r="AG36" s="69"/>
    </row>
    <row r="37" spans="1:38" ht="15.75" thickBot="1">
      <c r="A37" s="82" t="str">
        <f>Critères!A33</f>
        <v>Multimédia</v>
      </c>
      <c r="B37" s="83" t="str">
        <f>Critères!B33</f>
        <v>3.18</v>
      </c>
      <c r="C37" s="83" t="str">
        <f>Critères!C33</f>
        <v>AA</v>
      </c>
      <c r="D37" s="83" t="str">
        <f>'E01'!$F34</f>
        <v>NT</v>
      </c>
      <c r="E37" s="83" t="str">
        <f>'E02'!$F34</f>
        <v>NT</v>
      </c>
      <c r="F37" s="83" t="str">
        <f>'E03'!$F34</f>
        <v>NT</v>
      </c>
      <c r="G37" s="83" t="str">
        <f>'E04'!$F34</f>
        <v>NT</v>
      </c>
      <c r="H37" s="83" t="str">
        <f>'E05'!$F34</f>
        <v>NT</v>
      </c>
      <c r="I37" s="83" t="str">
        <f>'E06'!$F34</f>
        <v>NT</v>
      </c>
      <c r="J37" s="83" t="str">
        <f>'E07'!$F34</f>
        <v>NT</v>
      </c>
      <c r="K37" s="83" t="str">
        <f>'E08'!$F34</f>
        <v>NT</v>
      </c>
      <c r="L37" s="83" t="str">
        <f>'E09'!$F34</f>
        <v>NT</v>
      </c>
      <c r="M37" s="83" t="str">
        <f>'E10'!$F34</f>
        <v>NT</v>
      </c>
      <c r="N37" s="83" t="str">
        <f>'E11'!$F34</f>
        <v>NT</v>
      </c>
      <c r="O37" s="83" t="str">
        <f>'E12'!$F34</f>
        <v>NT</v>
      </c>
      <c r="P37" s="83" t="str">
        <f>'E13'!$F34</f>
        <v>NT</v>
      </c>
      <c r="Q37" s="83" t="str">
        <f>'E14'!$F34</f>
        <v>NT</v>
      </c>
      <c r="R37" s="83" t="str">
        <f>'E15'!$F34</f>
        <v>NT</v>
      </c>
      <c r="S37" s="83" t="str">
        <f>'E16'!$F34</f>
        <v>NT</v>
      </c>
      <c r="T37" s="83" t="str">
        <f>'E17'!$F34</f>
        <v>NT</v>
      </c>
      <c r="U37" s="83" t="str">
        <f>'E18'!$F34</f>
        <v>NT</v>
      </c>
      <c r="V37" s="83" t="str">
        <f>'E19'!$F34</f>
        <v>NT</v>
      </c>
      <c r="W37" s="83" t="str">
        <f>'E20'!$F34</f>
        <v>NT</v>
      </c>
      <c r="X37" s="83"/>
      <c r="Y37" s="84" t="str">
        <f t="shared" si="5"/>
        <v>NT</v>
      </c>
      <c r="Z37" s="69"/>
      <c r="AA37" s="71"/>
      <c r="AE37" s="71"/>
      <c r="AF37" s="69"/>
      <c r="AG37" s="90"/>
    </row>
    <row r="38" spans="1:38">
      <c r="A38" s="72" t="str">
        <f>Critères!A34</f>
        <v>Tableau</v>
      </c>
      <c r="B38" s="73" t="str">
        <f>Critères!B34</f>
        <v>4.1</v>
      </c>
      <c r="C38" s="73" t="str">
        <f>Critères!C34</f>
        <v>A</v>
      </c>
      <c r="D38" s="73" t="str">
        <f>'E01'!$F35</f>
        <v>NT</v>
      </c>
      <c r="E38" s="73" t="str">
        <f>'E02'!$F35</f>
        <v>NT</v>
      </c>
      <c r="F38" s="73" t="str">
        <f>'E03'!$F35</f>
        <v>NT</v>
      </c>
      <c r="G38" s="73" t="str">
        <f>'E04'!$F35</f>
        <v>NT</v>
      </c>
      <c r="H38" s="73" t="str">
        <f>'E05'!$F35</f>
        <v>NT</v>
      </c>
      <c r="I38" s="73" t="str">
        <f>'E06'!$F35</f>
        <v>NT</v>
      </c>
      <c r="J38" s="73" t="str">
        <f>'E07'!$F35</f>
        <v>NT</v>
      </c>
      <c r="K38" s="73" t="str">
        <f>'E08'!$F35</f>
        <v>NT</v>
      </c>
      <c r="L38" s="73" t="str">
        <f>'E09'!$F35</f>
        <v>NT</v>
      </c>
      <c r="M38" s="73" t="str">
        <f>'E10'!$F35</f>
        <v>NT</v>
      </c>
      <c r="N38" s="73" t="str">
        <f>'E11'!$F35</f>
        <v>NT</v>
      </c>
      <c r="O38" s="73" t="str">
        <f>'E12'!$F35</f>
        <v>NT</v>
      </c>
      <c r="P38" s="73" t="str">
        <f>'E13'!$F35</f>
        <v>NT</v>
      </c>
      <c r="Q38" s="73" t="str">
        <f>'E14'!$F35</f>
        <v>NT</v>
      </c>
      <c r="R38" s="73" t="str">
        <f>'E15'!$F35</f>
        <v>NT</v>
      </c>
      <c r="S38" s="73" t="str">
        <f>'E16'!$F35</f>
        <v>NT</v>
      </c>
      <c r="T38" s="73" t="str">
        <f>'E17'!$F35</f>
        <v>NT</v>
      </c>
      <c r="U38" s="73" t="str">
        <f>'E18'!$F35</f>
        <v>NT</v>
      </c>
      <c r="V38" s="73" t="str">
        <f>'E19'!$F35</f>
        <v>NT</v>
      </c>
      <c r="W38" s="73" t="str">
        <f>'E20'!$F35</f>
        <v>NT</v>
      </c>
      <c r="X38" s="73"/>
      <c r="Y38" s="74" t="str">
        <f t="shared" si="5"/>
        <v>NT</v>
      </c>
      <c r="Z38" s="69"/>
      <c r="AA38" s="71"/>
      <c r="AE38" s="71"/>
      <c r="AF38" s="69"/>
      <c r="AG38" s="69"/>
    </row>
    <row r="39" spans="1:38">
      <c r="A39" s="75" t="str">
        <f>Critères!A35</f>
        <v>Tableau</v>
      </c>
      <c r="B39" s="69" t="str">
        <f>Critères!B35</f>
        <v>4.2</v>
      </c>
      <c r="C39" s="69" t="str">
        <f>Critères!C35</f>
        <v>A</v>
      </c>
      <c r="D39" s="69" t="str">
        <f>'E01'!$F36</f>
        <v>NT</v>
      </c>
      <c r="E39" s="69" t="str">
        <f>'E02'!$F36</f>
        <v>NT</v>
      </c>
      <c r="F39" s="69" t="str">
        <f>'E03'!$F36</f>
        <v>NT</v>
      </c>
      <c r="G39" s="69" t="str">
        <f>'E04'!$F36</f>
        <v>NT</v>
      </c>
      <c r="H39" s="69" t="str">
        <f>'E05'!$F36</f>
        <v>NT</v>
      </c>
      <c r="I39" s="69" t="str">
        <f>'E06'!$F36</f>
        <v>NT</v>
      </c>
      <c r="J39" s="69" t="str">
        <f>'E07'!$F36</f>
        <v>NT</v>
      </c>
      <c r="K39" s="69" t="str">
        <f>'E08'!$F36</f>
        <v>NT</v>
      </c>
      <c r="L39" s="69" t="str">
        <f>'E09'!$F36</f>
        <v>NT</v>
      </c>
      <c r="M39" s="69" t="str">
        <f>'E10'!$F36</f>
        <v>NT</v>
      </c>
      <c r="N39" s="69" t="str">
        <f>'E11'!$F36</f>
        <v>NT</v>
      </c>
      <c r="O39" s="69" t="str">
        <f>'E12'!$F36</f>
        <v>NT</v>
      </c>
      <c r="P39" s="69" t="str">
        <f>'E13'!$F36</f>
        <v>NT</v>
      </c>
      <c r="Q39" s="69" t="str">
        <f>'E14'!$F36</f>
        <v>NT</v>
      </c>
      <c r="R39" s="69" t="str">
        <f>'E15'!$F36</f>
        <v>NT</v>
      </c>
      <c r="S39" s="69" t="str">
        <f>'E16'!$F36</f>
        <v>NT</v>
      </c>
      <c r="T39" s="69" t="str">
        <f>'E17'!$F36</f>
        <v>NT</v>
      </c>
      <c r="U39" s="69" t="str">
        <f>'E18'!$F36</f>
        <v>NT</v>
      </c>
      <c r="V39" s="69" t="str">
        <f>'E19'!$F36</f>
        <v>NT</v>
      </c>
      <c r="W39" s="69" t="str">
        <f>'E20'!$F36</f>
        <v>NT</v>
      </c>
      <c r="X39" s="69"/>
      <c r="Y39" s="76" t="str">
        <f t="shared" si="5"/>
        <v>NT</v>
      </c>
      <c r="Z39" s="69"/>
      <c r="AA39" s="71"/>
      <c r="AE39" s="71"/>
      <c r="AF39" s="69"/>
      <c r="AG39" s="69"/>
    </row>
    <row r="40" spans="1:38">
      <c r="A40" s="75" t="str">
        <f>Critères!A36</f>
        <v>Tableau</v>
      </c>
      <c r="B40" s="69" t="str">
        <f>Critères!B36</f>
        <v>4.3</v>
      </c>
      <c r="C40" s="69" t="str">
        <f>Critères!C36</f>
        <v>A</v>
      </c>
      <c r="D40" s="69" t="str">
        <f>'E01'!$F37</f>
        <v>NT</v>
      </c>
      <c r="E40" s="69" t="str">
        <f>'E02'!$F37</f>
        <v>NT</v>
      </c>
      <c r="F40" s="69" t="str">
        <f>'E03'!$F37</f>
        <v>NT</v>
      </c>
      <c r="G40" s="69" t="str">
        <f>'E04'!$F37</f>
        <v>NT</v>
      </c>
      <c r="H40" s="69" t="str">
        <f>'E05'!$F37</f>
        <v>NT</v>
      </c>
      <c r="I40" s="69" t="str">
        <f>'E06'!$F37</f>
        <v>NT</v>
      </c>
      <c r="J40" s="69" t="str">
        <f>'E07'!$F37</f>
        <v>NT</v>
      </c>
      <c r="K40" s="69" t="str">
        <f>'E08'!$F37</f>
        <v>NT</v>
      </c>
      <c r="L40" s="69" t="str">
        <f>'E09'!$F37</f>
        <v>NT</v>
      </c>
      <c r="M40" s="69" t="str">
        <f>'E10'!$F37</f>
        <v>NT</v>
      </c>
      <c r="N40" s="69" t="str">
        <f>'E11'!$F37</f>
        <v>NT</v>
      </c>
      <c r="O40" s="69" t="str">
        <f>'E12'!$F37</f>
        <v>NT</v>
      </c>
      <c r="P40" s="69" t="str">
        <f>'E13'!$F37</f>
        <v>NT</v>
      </c>
      <c r="Q40" s="69" t="str">
        <f>'E14'!$F37</f>
        <v>NT</v>
      </c>
      <c r="R40" s="69" t="str">
        <f>'E15'!$F37</f>
        <v>NT</v>
      </c>
      <c r="S40" s="69" t="str">
        <f>'E16'!$F37</f>
        <v>NT</v>
      </c>
      <c r="T40" s="69" t="str">
        <f>'E17'!$F37</f>
        <v>NT</v>
      </c>
      <c r="U40" s="69" t="str">
        <f>'E18'!$F37</f>
        <v>NT</v>
      </c>
      <c r="V40" s="69" t="str">
        <f>'E19'!$F37</f>
        <v>NT</v>
      </c>
      <c r="W40" s="69" t="str">
        <f>'E20'!$F37</f>
        <v>NT</v>
      </c>
      <c r="X40" s="69"/>
      <c r="Y40" s="76" t="str">
        <f t="shared" si="5"/>
        <v>NT</v>
      </c>
      <c r="Z40" s="69"/>
      <c r="AA40" s="71"/>
      <c r="AE40" s="71"/>
      <c r="AF40" s="69"/>
      <c r="AG40" s="69"/>
    </row>
    <row r="41" spans="1:38">
      <c r="A41" s="75" t="str">
        <f>Critères!A37</f>
        <v>Tableau</v>
      </c>
      <c r="B41" s="69" t="str">
        <f>Critères!B37</f>
        <v>4.4</v>
      </c>
      <c r="C41" s="69" t="str">
        <f>Critères!C37</f>
        <v>A</v>
      </c>
      <c r="D41" s="69" t="str">
        <f>'E01'!$F38</f>
        <v>NT</v>
      </c>
      <c r="E41" s="69" t="str">
        <f>'E02'!$F38</f>
        <v>NT</v>
      </c>
      <c r="F41" s="69" t="str">
        <f>'E03'!$F38</f>
        <v>NT</v>
      </c>
      <c r="G41" s="69" t="str">
        <f>'E04'!$F38</f>
        <v>NT</v>
      </c>
      <c r="H41" s="69" t="str">
        <f>'E05'!$F38</f>
        <v>NT</v>
      </c>
      <c r="I41" s="69" t="str">
        <f>'E06'!$F38</f>
        <v>NT</v>
      </c>
      <c r="J41" s="69" t="str">
        <f>'E07'!$F38</f>
        <v>NT</v>
      </c>
      <c r="K41" s="69" t="str">
        <f>'E08'!$F38</f>
        <v>NT</v>
      </c>
      <c r="L41" s="69" t="str">
        <f>'E09'!$F38</f>
        <v>NT</v>
      </c>
      <c r="M41" s="69" t="str">
        <f>'E10'!$F38</f>
        <v>NT</v>
      </c>
      <c r="N41" s="69" t="str">
        <f>'E11'!$F38</f>
        <v>NT</v>
      </c>
      <c r="O41" s="69" t="str">
        <f>'E12'!$F38</f>
        <v>NT</v>
      </c>
      <c r="P41" s="69" t="str">
        <f>'E13'!$F38</f>
        <v>NT</v>
      </c>
      <c r="Q41" s="69" t="str">
        <f>'E14'!$F38</f>
        <v>NT</v>
      </c>
      <c r="R41" s="69" t="str">
        <f>'E15'!$F38</f>
        <v>NT</v>
      </c>
      <c r="S41" s="69" t="str">
        <f>'E16'!$F38</f>
        <v>NT</v>
      </c>
      <c r="T41" s="69" t="str">
        <f>'E17'!$F38</f>
        <v>NT</v>
      </c>
      <c r="U41" s="69" t="str">
        <f>'E18'!$F38</f>
        <v>NT</v>
      </c>
      <c r="V41" s="69" t="str">
        <f>'E19'!$F38</f>
        <v>NT</v>
      </c>
      <c r="W41" s="69" t="str">
        <f>'E20'!$F38</f>
        <v>NT</v>
      </c>
      <c r="X41" s="69"/>
      <c r="Y41" s="76" t="str">
        <f t="shared" si="5"/>
        <v>NT</v>
      </c>
      <c r="Z41" s="69"/>
      <c r="AA41" s="71"/>
      <c r="AE41" s="71"/>
      <c r="AF41" s="69"/>
      <c r="AG41" s="69"/>
    </row>
    <row r="42" spans="1:38" ht="15.75" thickBot="1">
      <c r="A42" s="82" t="str">
        <f>Critères!A38</f>
        <v>Tableau</v>
      </c>
      <c r="B42" s="83" t="str">
        <f>Critères!B38</f>
        <v>4.5</v>
      </c>
      <c r="C42" s="83" t="str">
        <f>Critères!C38</f>
        <v>A</v>
      </c>
      <c r="D42" s="83" t="str">
        <f>'E01'!$F39</f>
        <v>NT</v>
      </c>
      <c r="E42" s="83" t="str">
        <f>'E02'!$F39</f>
        <v>NT</v>
      </c>
      <c r="F42" s="83" t="str">
        <f>'E03'!$F39</f>
        <v>NT</v>
      </c>
      <c r="G42" s="83" t="str">
        <f>'E04'!$F39</f>
        <v>NT</v>
      </c>
      <c r="H42" s="83" t="str">
        <f>'E05'!$F39</f>
        <v>NT</v>
      </c>
      <c r="I42" s="83" t="str">
        <f>'E06'!$F39</f>
        <v>NT</v>
      </c>
      <c r="J42" s="83" t="str">
        <f>'E07'!$F39</f>
        <v>NT</v>
      </c>
      <c r="K42" s="83" t="str">
        <f>'E08'!$F39</f>
        <v>NT</v>
      </c>
      <c r="L42" s="83" t="str">
        <f>'E09'!$F39</f>
        <v>NT</v>
      </c>
      <c r="M42" s="83" t="str">
        <f>'E10'!$F39</f>
        <v>NT</v>
      </c>
      <c r="N42" s="83" t="str">
        <f>'E11'!$F39</f>
        <v>NT</v>
      </c>
      <c r="O42" s="83" t="str">
        <f>'E12'!$F39</f>
        <v>NT</v>
      </c>
      <c r="P42" s="83" t="str">
        <f>'E13'!$F39</f>
        <v>NT</v>
      </c>
      <c r="Q42" s="83" t="str">
        <f>'E14'!$F39</f>
        <v>NT</v>
      </c>
      <c r="R42" s="83" t="str">
        <f>'E15'!$F39</f>
        <v>NT</v>
      </c>
      <c r="S42" s="83" t="str">
        <f>'E16'!$F39</f>
        <v>NT</v>
      </c>
      <c r="T42" s="83" t="str">
        <f>'E17'!$F39</f>
        <v>NT</v>
      </c>
      <c r="U42" s="83" t="str">
        <f>'E18'!$F39</f>
        <v>NT</v>
      </c>
      <c r="V42" s="83" t="str">
        <f>'E19'!$F39</f>
        <v>NT</v>
      </c>
      <c r="W42" s="83" t="str">
        <f>'E20'!$F39</f>
        <v>NT</v>
      </c>
      <c r="X42" s="83"/>
      <c r="Y42" s="84" t="str">
        <f t="shared" si="5"/>
        <v>NT</v>
      </c>
      <c r="Z42" s="69"/>
      <c r="AA42" s="71"/>
      <c r="AE42" s="71"/>
      <c r="AF42" s="69"/>
      <c r="AG42" s="69"/>
    </row>
    <row r="43" spans="1:38">
      <c r="A43" s="72" t="str">
        <f>Critères!A39</f>
        <v>Composants intéractifs</v>
      </c>
      <c r="B43" s="73" t="str">
        <f>Critères!B39</f>
        <v>5.1</v>
      </c>
      <c r="C43" s="73" t="str">
        <f>Critères!C39</f>
        <v>A</v>
      </c>
      <c r="D43" s="73" t="str">
        <f>'E01'!$F40</f>
        <v>NT</v>
      </c>
      <c r="E43" s="73" t="str">
        <f>'E02'!$F40</f>
        <v>NT</v>
      </c>
      <c r="F43" s="73" t="str">
        <f>'E03'!$F40</f>
        <v>NT</v>
      </c>
      <c r="G43" s="73" t="str">
        <f>'E04'!$F40</f>
        <v>NT</v>
      </c>
      <c r="H43" s="73" t="str">
        <f>'E05'!$F40</f>
        <v>NT</v>
      </c>
      <c r="I43" s="73" t="str">
        <f>'E06'!$F40</f>
        <v>NT</v>
      </c>
      <c r="J43" s="73" t="str">
        <f>'E07'!$F40</f>
        <v>NT</v>
      </c>
      <c r="K43" s="73" t="str">
        <f>'E08'!$F40</f>
        <v>NT</v>
      </c>
      <c r="L43" s="73" t="str">
        <f>'E09'!$F40</f>
        <v>NT</v>
      </c>
      <c r="M43" s="73" t="str">
        <f>'E10'!$F40</f>
        <v>NT</v>
      </c>
      <c r="N43" s="73" t="str">
        <f>'E11'!$F40</f>
        <v>NT</v>
      </c>
      <c r="O43" s="73" t="str">
        <f>'E12'!$F40</f>
        <v>NT</v>
      </c>
      <c r="P43" s="73" t="str">
        <f>'E13'!$F40</f>
        <v>NT</v>
      </c>
      <c r="Q43" s="73" t="str">
        <f>'E14'!$F40</f>
        <v>NT</v>
      </c>
      <c r="R43" s="73" t="str">
        <f>'E15'!$F40</f>
        <v>NT</v>
      </c>
      <c r="S43" s="73" t="str">
        <f>'E16'!$F40</f>
        <v>NT</v>
      </c>
      <c r="T43" s="73" t="str">
        <f>'E17'!$F40</f>
        <v>NT</v>
      </c>
      <c r="U43" s="73" t="str">
        <f>'E18'!$F40</f>
        <v>NT</v>
      </c>
      <c r="V43" s="73" t="str">
        <f>'E19'!$F40</f>
        <v>NT</v>
      </c>
      <c r="W43" s="73" t="str">
        <f>'E20'!$F40</f>
        <v>NT</v>
      </c>
      <c r="X43" s="73"/>
      <c r="Y43" s="74" t="str">
        <f t="shared" si="5"/>
        <v>NT</v>
      </c>
      <c r="Z43" s="69"/>
      <c r="AA43" s="71"/>
      <c r="AE43" s="71"/>
      <c r="AF43" s="69"/>
      <c r="AG43" s="69"/>
    </row>
    <row r="44" spans="1:38">
      <c r="A44" s="75" t="str">
        <f>Critères!A40</f>
        <v>Composants intéractifs</v>
      </c>
      <c r="B44" s="69" t="str">
        <f>Critères!B40</f>
        <v>5.2</v>
      </c>
      <c r="C44" s="69" t="str">
        <f>Critères!C40</f>
        <v>A</v>
      </c>
      <c r="D44" s="69" t="str">
        <f>'E01'!$F41</f>
        <v>NT</v>
      </c>
      <c r="E44" s="69" t="str">
        <f>'E02'!$F41</f>
        <v>NT</v>
      </c>
      <c r="F44" s="69" t="str">
        <f>'E03'!$F41</f>
        <v>NT</v>
      </c>
      <c r="G44" s="69" t="str">
        <f>'E04'!$F41</f>
        <v>NT</v>
      </c>
      <c r="H44" s="69" t="str">
        <f>'E05'!$F41</f>
        <v>NT</v>
      </c>
      <c r="I44" s="69" t="str">
        <f>'E06'!$F41</f>
        <v>NT</v>
      </c>
      <c r="J44" s="69" t="str">
        <f>'E07'!$F41</f>
        <v>NT</v>
      </c>
      <c r="K44" s="69" t="str">
        <f>'E08'!$F41</f>
        <v>NT</v>
      </c>
      <c r="L44" s="69" t="str">
        <f>'E09'!$F41</f>
        <v>NT</v>
      </c>
      <c r="M44" s="69" t="str">
        <f>'E10'!$F41</f>
        <v>NT</v>
      </c>
      <c r="N44" s="69" t="str">
        <f>'E11'!$F41</f>
        <v>NT</v>
      </c>
      <c r="O44" s="69" t="str">
        <f>'E12'!$F41</f>
        <v>NT</v>
      </c>
      <c r="P44" s="69" t="str">
        <f>'E13'!$F41</f>
        <v>NT</v>
      </c>
      <c r="Q44" s="69" t="str">
        <f>'E14'!$F41</f>
        <v>NT</v>
      </c>
      <c r="R44" s="69" t="str">
        <f>'E15'!$F41</f>
        <v>NT</v>
      </c>
      <c r="S44" s="69" t="str">
        <f>'E16'!$F41</f>
        <v>NT</v>
      </c>
      <c r="T44" s="69" t="str">
        <f>'E17'!$F41</f>
        <v>NT</v>
      </c>
      <c r="U44" s="69" t="str">
        <f>'E18'!$F41</f>
        <v>NT</v>
      </c>
      <c r="V44" s="69" t="str">
        <f>'E19'!$F41</f>
        <v>NT</v>
      </c>
      <c r="W44" s="69" t="str">
        <f>'E20'!$F41</f>
        <v>NT</v>
      </c>
      <c r="X44" s="69"/>
      <c r="Y44" s="76" t="str">
        <f t="shared" si="5"/>
        <v>NT</v>
      </c>
      <c r="Z44" s="69"/>
      <c r="AA44" s="71"/>
      <c r="AE44" s="71"/>
      <c r="AF44" s="69"/>
      <c r="AG44" s="69"/>
    </row>
    <row r="45" spans="1:38">
      <c r="A45" s="75" t="str">
        <f>Critères!A41</f>
        <v>Composants intéractifs</v>
      </c>
      <c r="B45" s="69" t="str">
        <f>Critères!B41</f>
        <v>5.3</v>
      </c>
      <c r="C45" s="69" t="str">
        <f>Critères!C41</f>
        <v>A</v>
      </c>
      <c r="D45" s="69" t="str">
        <f>'E01'!$F42</f>
        <v>NT</v>
      </c>
      <c r="E45" s="69" t="str">
        <f>'E02'!$F42</f>
        <v>NT</v>
      </c>
      <c r="F45" s="69" t="str">
        <f>'E03'!$F42</f>
        <v>NT</v>
      </c>
      <c r="G45" s="69" t="str">
        <f>'E04'!$F42</f>
        <v>NT</v>
      </c>
      <c r="H45" s="69" t="str">
        <f>'E05'!$F42</f>
        <v>NT</v>
      </c>
      <c r="I45" s="69" t="str">
        <f>'E06'!$F42</f>
        <v>NT</v>
      </c>
      <c r="J45" s="69" t="str">
        <f>'E07'!$F42</f>
        <v>NT</v>
      </c>
      <c r="K45" s="69" t="str">
        <f>'E08'!$F42</f>
        <v>NT</v>
      </c>
      <c r="L45" s="69" t="str">
        <f>'E09'!$F42</f>
        <v>NT</v>
      </c>
      <c r="M45" s="69" t="str">
        <f>'E10'!$F42</f>
        <v>NT</v>
      </c>
      <c r="N45" s="69" t="str">
        <f>'E11'!$F42</f>
        <v>NT</v>
      </c>
      <c r="O45" s="69" t="str">
        <f>'E12'!$F42</f>
        <v>NT</v>
      </c>
      <c r="P45" s="69" t="str">
        <f>'E13'!$F42</f>
        <v>NT</v>
      </c>
      <c r="Q45" s="69" t="str">
        <f>'E14'!$F42</f>
        <v>NT</v>
      </c>
      <c r="R45" s="69" t="str">
        <f>'E15'!$F42</f>
        <v>NT</v>
      </c>
      <c r="S45" s="69" t="str">
        <f>'E16'!$F42</f>
        <v>NT</v>
      </c>
      <c r="T45" s="69" t="str">
        <f>'E17'!$F42</f>
        <v>NT</v>
      </c>
      <c r="U45" s="69" t="str">
        <f>'E18'!$F42</f>
        <v>NT</v>
      </c>
      <c r="V45" s="69" t="str">
        <f>'E19'!$F42</f>
        <v>NT</v>
      </c>
      <c r="W45" s="69" t="str">
        <f>'E20'!$F42</f>
        <v>NT</v>
      </c>
      <c r="X45" s="69"/>
      <c r="Y45" s="76" t="str">
        <f t="shared" si="5"/>
        <v>NT</v>
      </c>
      <c r="Z45" s="69"/>
      <c r="AA45" s="71"/>
      <c r="AE45" s="71"/>
      <c r="AF45" s="69"/>
      <c r="AG45" s="69"/>
    </row>
    <row r="46" spans="1:38">
      <c r="A46" s="75" t="str">
        <f>Critères!A42</f>
        <v>Composants intéractifs</v>
      </c>
      <c r="B46" s="69" t="str">
        <f>Critères!B42</f>
        <v>5.4</v>
      </c>
      <c r="C46" s="69" t="str">
        <f>Critères!C42</f>
        <v>AA</v>
      </c>
      <c r="D46" s="69" t="str">
        <f>'E01'!$F43</f>
        <v>NT</v>
      </c>
      <c r="E46" s="69" t="str">
        <f>'E02'!$F43</f>
        <v>NT</v>
      </c>
      <c r="F46" s="69" t="str">
        <f>'E03'!$F43</f>
        <v>NT</v>
      </c>
      <c r="G46" s="69" t="str">
        <f>'E04'!$F43</f>
        <v>NT</v>
      </c>
      <c r="H46" s="69" t="str">
        <f>'E05'!$F43</f>
        <v>NT</v>
      </c>
      <c r="I46" s="69" t="str">
        <f>'E06'!$F43</f>
        <v>NT</v>
      </c>
      <c r="J46" s="69" t="str">
        <f>'E07'!$F43</f>
        <v>NT</v>
      </c>
      <c r="K46" s="69" t="str">
        <f>'E08'!$F43</f>
        <v>NT</v>
      </c>
      <c r="L46" s="69" t="str">
        <f>'E09'!$F43</f>
        <v>NT</v>
      </c>
      <c r="M46" s="69" t="str">
        <f>'E10'!$F43</f>
        <v>NT</v>
      </c>
      <c r="N46" s="69" t="str">
        <f>'E11'!$F43</f>
        <v>NT</v>
      </c>
      <c r="O46" s="69" t="str">
        <f>'E12'!$F43</f>
        <v>NT</v>
      </c>
      <c r="P46" s="69" t="str">
        <f>'E13'!$F43</f>
        <v>NT</v>
      </c>
      <c r="Q46" s="69" t="str">
        <f>'E14'!$F43</f>
        <v>NT</v>
      </c>
      <c r="R46" s="69" t="str">
        <f>'E15'!$F43</f>
        <v>NT</v>
      </c>
      <c r="S46" s="69" t="str">
        <f>'E16'!$F43</f>
        <v>NT</v>
      </c>
      <c r="T46" s="69" t="str">
        <f>'E17'!$F43</f>
        <v>NT</v>
      </c>
      <c r="U46" s="69" t="str">
        <f>'E18'!$F43</f>
        <v>NT</v>
      </c>
      <c r="V46" s="69" t="str">
        <f>'E19'!$F43</f>
        <v>NT</v>
      </c>
      <c r="W46" s="69" t="str">
        <f>'E20'!$F43</f>
        <v>NT</v>
      </c>
      <c r="X46" s="69"/>
      <c r="Y46" s="76" t="str">
        <f t="shared" si="5"/>
        <v>NT</v>
      </c>
      <c r="Z46" s="69"/>
      <c r="AA46" s="71"/>
      <c r="AE46" s="71"/>
      <c r="AF46" s="69"/>
      <c r="AG46" s="69"/>
    </row>
    <row r="47" spans="1:38" ht="15.75" thickBot="1">
      <c r="A47" s="82" t="str">
        <f>Critères!A43</f>
        <v>Composants intéractifs</v>
      </c>
      <c r="B47" s="83" t="str">
        <f>Critères!B43</f>
        <v>5.5</v>
      </c>
      <c r="C47" s="83" t="str">
        <f>Critères!C43</f>
        <v>A</v>
      </c>
      <c r="D47" s="83" t="str">
        <f>'E01'!$F44</f>
        <v>NT</v>
      </c>
      <c r="E47" s="83" t="str">
        <f>'E02'!$F44</f>
        <v>NT</v>
      </c>
      <c r="F47" s="83" t="str">
        <f>'E03'!$F44</f>
        <v>NT</v>
      </c>
      <c r="G47" s="83" t="str">
        <f>'E04'!$F44</f>
        <v>NT</v>
      </c>
      <c r="H47" s="83" t="str">
        <f>'E05'!$F44</f>
        <v>NT</v>
      </c>
      <c r="I47" s="83" t="str">
        <f>'E06'!$F44</f>
        <v>NT</v>
      </c>
      <c r="J47" s="83" t="str">
        <f>'E07'!$F44</f>
        <v>NT</v>
      </c>
      <c r="K47" s="83" t="str">
        <f>'E08'!$F44</f>
        <v>NT</v>
      </c>
      <c r="L47" s="83" t="str">
        <f>'E09'!$F44</f>
        <v>NT</v>
      </c>
      <c r="M47" s="83" t="str">
        <f>'E10'!$F44</f>
        <v>NT</v>
      </c>
      <c r="N47" s="83" t="str">
        <f>'E11'!$F44</f>
        <v>NT</v>
      </c>
      <c r="O47" s="83" t="str">
        <f>'E12'!$F44</f>
        <v>NT</v>
      </c>
      <c r="P47" s="83" t="str">
        <f>'E13'!$F44</f>
        <v>NT</v>
      </c>
      <c r="Q47" s="83" t="str">
        <f>'E14'!$F44</f>
        <v>NT</v>
      </c>
      <c r="R47" s="83" t="str">
        <f>'E15'!$F44</f>
        <v>NT</v>
      </c>
      <c r="S47" s="83" t="str">
        <f>'E16'!$F44</f>
        <v>NT</v>
      </c>
      <c r="T47" s="83" t="str">
        <f>'E17'!$F44</f>
        <v>NT</v>
      </c>
      <c r="U47" s="83" t="str">
        <f>'E18'!$F44</f>
        <v>NT</v>
      </c>
      <c r="V47" s="83" t="str">
        <f>'E19'!$F44</f>
        <v>NT</v>
      </c>
      <c r="W47" s="83" t="str">
        <f>'E20'!$F44</f>
        <v>NT</v>
      </c>
      <c r="X47" s="83"/>
      <c r="Y47" s="84" t="str">
        <f t="shared" si="5"/>
        <v>NT</v>
      </c>
      <c r="Z47" s="69"/>
      <c r="AA47" s="71"/>
      <c r="AE47" s="71"/>
      <c r="AF47" s="69"/>
      <c r="AG47" s="69"/>
    </row>
    <row r="48" spans="1:38">
      <c r="A48" s="72" t="str">
        <f>Critères!A44</f>
        <v>Eléments obligatoires</v>
      </c>
      <c r="B48" s="73" t="str">
        <f>Critères!B44</f>
        <v>6.1</v>
      </c>
      <c r="C48" s="73" t="str">
        <f>Critères!C44</f>
        <v>A</v>
      </c>
      <c r="D48" s="73" t="str">
        <f>'E01'!$F45</f>
        <v>NT</v>
      </c>
      <c r="E48" s="73" t="str">
        <f>'E02'!$F45</f>
        <v>NT</v>
      </c>
      <c r="F48" s="73" t="str">
        <f>'E03'!$F45</f>
        <v>NT</v>
      </c>
      <c r="G48" s="73" t="str">
        <f>'E04'!$F45</f>
        <v>NT</v>
      </c>
      <c r="H48" s="73" t="str">
        <f>'E05'!$F45</f>
        <v>NT</v>
      </c>
      <c r="I48" s="73" t="str">
        <f>'E06'!$F45</f>
        <v>NT</v>
      </c>
      <c r="J48" s="73" t="str">
        <f>'E07'!$F45</f>
        <v>NT</v>
      </c>
      <c r="K48" s="73" t="str">
        <f>'E08'!$F45</f>
        <v>NT</v>
      </c>
      <c r="L48" s="73" t="str">
        <f>'E09'!$F45</f>
        <v>NT</v>
      </c>
      <c r="M48" s="73" t="str">
        <f>'E10'!$F45</f>
        <v>NT</v>
      </c>
      <c r="N48" s="73" t="str">
        <f>'E11'!$F45</f>
        <v>NT</v>
      </c>
      <c r="O48" s="73" t="str">
        <f>'E12'!$F45</f>
        <v>NT</v>
      </c>
      <c r="P48" s="73" t="str">
        <f>'E13'!$F45</f>
        <v>NT</v>
      </c>
      <c r="Q48" s="73" t="str">
        <f>'E14'!$F45</f>
        <v>NT</v>
      </c>
      <c r="R48" s="73" t="str">
        <f>'E15'!$F45</f>
        <v>NT</v>
      </c>
      <c r="S48" s="73" t="str">
        <f>'E16'!$F45</f>
        <v>NT</v>
      </c>
      <c r="T48" s="73" t="str">
        <f>'E17'!$F45</f>
        <v>NT</v>
      </c>
      <c r="U48" s="73" t="str">
        <f>'E18'!$F45</f>
        <v>NT</v>
      </c>
      <c r="V48" s="73" t="str">
        <f>'E19'!$F45</f>
        <v>NT</v>
      </c>
      <c r="W48" s="73" t="str">
        <f>'E20'!$F45</f>
        <v>NT</v>
      </c>
      <c r="X48" s="73"/>
      <c r="Y48" s="74" t="str">
        <f t="shared" si="5"/>
        <v>NT</v>
      </c>
      <c r="Z48" s="69"/>
      <c r="AA48" s="71"/>
      <c r="AE48" s="71"/>
      <c r="AF48" s="69"/>
      <c r="AG48" s="69"/>
    </row>
    <row r="49" spans="1:33" ht="15.75" thickBot="1">
      <c r="A49" s="82" t="str">
        <f>Critères!A45</f>
        <v>Eléments obligatoires</v>
      </c>
      <c r="B49" s="83" t="str">
        <f>Critères!B45</f>
        <v>6.2</v>
      </c>
      <c r="C49" s="83" t="str">
        <f>Critères!C45</f>
        <v>A</v>
      </c>
      <c r="D49" s="83" t="str">
        <f>'E01'!$F46</f>
        <v>NT</v>
      </c>
      <c r="E49" s="83" t="str">
        <f>'E02'!$F46</f>
        <v>NT</v>
      </c>
      <c r="F49" s="83" t="str">
        <f>'E03'!$F46</f>
        <v>NT</v>
      </c>
      <c r="G49" s="83" t="str">
        <f>'E04'!$F46</f>
        <v>NT</v>
      </c>
      <c r="H49" s="83" t="str">
        <f>'E05'!$F46</f>
        <v>NT</v>
      </c>
      <c r="I49" s="83" t="str">
        <f>'E06'!$F46</f>
        <v>NT</v>
      </c>
      <c r="J49" s="83" t="str">
        <f>'E07'!$F46</f>
        <v>NT</v>
      </c>
      <c r="K49" s="83" t="str">
        <f>'E08'!$F46</f>
        <v>NT</v>
      </c>
      <c r="L49" s="83" t="str">
        <f>'E09'!$F46</f>
        <v>NT</v>
      </c>
      <c r="M49" s="83" t="str">
        <f>'E10'!$F46</f>
        <v>NT</v>
      </c>
      <c r="N49" s="83" t="str">
        <f>'E11'!$F46</f>
        <v>NT</v>
      </c>
      <c r="O49" s="83" t="str">
        <f>'E12'!$F46</f>
        <v>NT</v>
      </c>
      <c r="P49" s="83" t="str">
        <f>'E13'!$F46</f>
        <v>NT</v>
      </c>
      <c r="Q49" s="83" t="str">
        <f>'E14'!$F46</f>
        <v>NT</v>
      </c>
      <c r="R49" s="83" t="str">
        <f>'E15'!$F46</f>
        <v>NT</v>
      </c>
      <c r="S49" s="83" t="str">
        <f>'E16'!$F46</f>
        <v>NT</v>
      </c>
      <c r="T49" s="83" t="str">
        <f>'E17'!$F46</f>
        <v>NT</v>
      </c>
      <c r="U49" s="83" t="str">
        <f>'E18'!$F46</f>
        <v>NT</v>
      </c>
      <c r="V49" s="83" t="str">
        <f>'E19'!$F46</f>
        <v>NT</v>
      </c>
      <c r="W49" s="83" t="str">
        <f>'E20'!$F46</f>
        <v>NT</v>
      </c>
      <c r="X49" s="83"/>
      <c r="Y49" s="84" t="str">
        <f t="shared" si="5"/>
        <v>NT</v>
      </c>
      <c r="Z49" s="69"/>
      <c r="AA49" s="71"/>
      <c r="AE49" s="71"/>
      <c r="AF49" s="69"/>
      <c r="AG49" s="69"/>
    </row>
    <row r="50" spans="1:33">
      <c r="A50" s="72" t="str">
        <f>Critères!A46</f>
        <v>Structuration</v>
      </c>
      <c r="B50" s="73" t="str">
        <f>Critères!B46</f>
        <v>7.1</v>
      </c>
      <c r="C50" s="73" t="str">
        <f>Critères!C46</f>
        <v>A</v>
      </c>
      <c r="D50" s="73" t="str">
        <f>'E01'!$F47</f>
        <v>NT</v>
      </c>
      <c r="E50" s="73" t="str">
        <f>'E02'!$F47</f>
        <v>NT</v>
      </c>
      <c r="F50" s="73" t="str">
        <f>'E03'!$F47</f>
        <v>NT</v>
      </c>
      <c r="G50" s="73" t="str">
        <f>'E04'!$F47</f>
        <v>NT</v>
      </c>
      <c r="H50" s="73" t="str">
        <f>'E05'!$F47</f>
        <v>NT</v>
      </c>
      <c r="I50" s="73" t="str">
        <f>'E06'!$F47</f>
        <v>NT</v>
      </c>
      <c r="J50" s="73" t="str">
        <f>'E07'!$F47</f>
        <v>NT</v>
      </c>
      <c r="K50" s="73" t="str">
        <f>'E08'!$F47</f>
        <v>NT</v>
      </c>
      <c r="L50" s="73" t="str">
        <f>'E09'!$F47</f>
        <v>NT</v>
      </c>
      <c r="M50" s="73" t="str">
        <f>'E10'!$F47</f>
        <v>NT</v>
      </c>
      <c r="N50" s="73" t="str">
        <f>'E11'!$F47</f>
        <v>NT</v>
      </c>
      <c r="O50" s="73" t="str">
        <f>'E12'!$F47</f>
        <v>NT</v>
      </c>
      <c r="P50" s="73" t="str">
        <f>'E13'!$F47</f>
        <v>NT</v>
      </c>
      <c r="Q50" s="73" t="str">
        <f>'E14'!$F47</f>
        <v>NT</v>
      </c>
      <c r="R50" s="73" t="str">
        <f>'E15'!$F47</f>
        <v>NT</v>
      </c>
      <c r="S50" s="73" t="str">
        <f>'E16'!$F47</f>
        <v>NT</v>
      </c>
      <c r="T50" s="73" t="str">
        <f>'E17'!$F47</f>
        <v>NT</v>
      </c>
      <c r="U50" s="73" t="str">
        <f>'E18'!$F47</f>
        <v>NT</v>
      </c>
      <c r="V50" s="73" t="str">
        <f>'E19'!$F47</f>
        <v>NT</v>
      </c>
      <c r="W50" s="73" t="str">
        <f>'E20'!$F47</f>
        <v>NT</v>
      </c>
      <c r="X50" s="73"/>
      <c r="Y50" s="74" t="str">
        <f t="shared" si="5"/>
        <v>NT</v>
      </c>
      <c r="Z50" s="69"/>
      <c r="AA50" s="71"/>
      <c r="AB50" s="71"/>
      <c r="AC50" s="71"/>
      <c r="AD50" s="71"/>
      <c r="AE50" s="71"/>
      <c r="AF50" s="69"/>
      <c r="AG50" s="69"/>
    </row>
    <row r="51" spans="1:33" ht="15.75" thickBot="1">
      <c r="A51" s="82" t="str">
        <f>Critères!A47</f>
        <v>Structuration</v>
      </c>
      <c r="B51" s="83" t="str">
        <f>Critères!B47</f>
        <v>7.2</v>
      </c>
      <c r="C51" s="83" t="str">
        <f>Critères!C47</f>
        <v>A</v>
      </c>
      <c r="D51" s="83" t="str">
        <f>'E01'!$F48</f>
        <v>NT</v>
      </c>
      <c r="E51" s="83" t="str">
        <f>'E02'!$F48</f>
        <v>NT</v>
      </c>
      <c r="F51" s="83" t="str">
        <f>'E03'!$F48</f>
        <v>NT</v>
      </c>
      <c r="G51" s="83" t="str">
        <f>'E04'!$F48</f>
        <v>NT</v>
      </c>
      <c r="H51" s="83" t="str">
        <f>'E05'!$F48</f>
        <v>NT</v>
      </c>
      <c r="I51" s="83" t="str">
        <f>'E06'!$F48</f>
        <v>NT</v>
      </c>
      <c r="J51" s="83" t="str">
        <f>'E07'!$F48</f>
        <v>NT</v>
      </c>
      <c r="K51" s="83" t="str">
        <f>'E08'!$F48</f>
        <v>NT</v>
      </c>
      <c r="L51" s="83" t="str">
        <f>'E09'!$F48</f>
        <v>NT</v>
      </c>
      <c r="M51" s="83" t="str">
        <f>'E10'!$F48</f>
        <v>NT</v>
      </c>
      <c r="N51" s="83" t="str">
        <f>'E11'!$F48</f>
        <v>NT</v>
      </c>
      <c r="O51" s="83" t="str">
        <f>'E12'!$F48</f>
        <v>NT</v>
      </c>
      <c r="P51" s="83" t="str">
        <f>'E13'!$F48</f>
        <v>NT</v>
      </c>
      <c r="Q51" s="83" t="str">
        <f>'E14'!$F48</f>
        <v>NT</v>
      </c>
      <c r="R51" s="83" t="str">
        <f>'E15'!$F48</f>
        <v>NT</v>
      </c>
      <c r="S51" s="83" t="str">
        <f>'E16'!$F48</f>
        <v>NT</v>
      </c>
      <c r="T51" s="83" t="str">
        <f>'E17'!$F48</f>
        <v>NT</v>
      </c>
      <c r="U51" s="83" t="str">
        <f>'E18'!$F48</f>
        <v>NT</v>
      </c>
      <c r="V51" s="83" t="str">
        <f>'E19'!$F48</f>
        <v>NT</v>
      </c>
      <c r="W51" s="83" t="str">
        <f>'E20'!$F48</f>
        <v>NT</v>
      </c>
      <c r="X51" s="83"/>
      <c r="Y51" s="84" t="str">
        <f t="shared" si="5"/>
        <v>NT</v>
      </c>
      <c r="Z51" s="69"/>
      <c r="AA51" s="71"/>
      <c r="AB51" s="71"/>
      <c r="AC51" s="71"/>
      <c r="AD51" s="71"/>
      <c r="AE51" s="71"/>
      <c r="AF51" s="69"/>
      <c r="AG51" s="69"/>
    </row>
    <row r="52" spans="1:33">
      <c r="A52" s="72" t="str">
        <f>Critères!A48</f>
        <v>Présentation</v>
      </c>
      <c r="B52" s="73" t="str">
        <f>Critères!B48</f>
        <v>8.1</v>
      </c>
      <c r="C52" s="73" t="str">
        <f>Critères!C48</f>
        <v>A</v>
      </c>
      <c r="D52" s="73" t="str">
        <f>'E01'!$F49</f>
        <v>NT</v>
      </c>
      <c r="E52" s="73" t="str">
        <f>'E02'!$F49</f>
        <v>NT</v>
      </c>
      <c r="F52" s="73" t="str">
        <f>'E03'!$F49</f>
        <v>NT</v>
      </c>
      <c r="G52" s="73" t="str">
        <f>'E04'!$F49</f>
        <v>NT</v>
      </c>
      <c r="H52" s="73" t="str">
        <f>'E05'!$F49</f>
        <v>NT</v>
      </c>
      <c r="I52" s="73" t="str">
        <f>'E06'!$F49</f>
        <v>NT</v>
      </c>
      <c r="J52" s="73" t="str">
        <f>'E07'!$F49</f>
        <v>NT</v>
      </c>
      <c r="K52" s="73" t="str">
        <f>'E08'!$F49</f>
        <v>NT</v>
      </c>
      <c r="L52" s="73" t="str">
        <f>'E09'!$F49</f>
        <v>NT</v>
      </c>
      <c r="M52" s="73" t="str">
        <f>'E10'!$F49</f>
        <v>NT</v>
      </c>
      <c r="N52" s="73" t="str">
        <f>'E11'!$F49</f>
        <v>NT</v>
      </c>
      <c r="O52" s="73" t="str">
        <f>'E12'!$F49</f>
        <v>NT</v>
      </c>
      <c r="P52" s="73" t="str">
        <f>'E13'!$F49</f>
        <v>NT</v>
      </c>
      <c r="Q52" s="73" t="str">
        <f>'E14'!$F49</f>
        <v>NT</v>
      </c>
      <c r="R52" s="73" t="str">
        <f>'E15'!$F49</f>
        <v>NT</v>
      </c>
      <c r="S52" s="73" t="str">
        <f>'E16'!$F49</f>
        <v>NT</v>
      </c>
      <c r="T52" s="73" t="str">
        <f>'E17'!$F49</f>
        <v>NT</v>
      </c>
      <c r="U52" s="73" t="str">
        <f>'E18'!$F49</f>
        <v>NT</v>
      </c>
      <c r="V52" s="73" t="str">
        <f>'E19'!$F49</f>
        <v>NT</v>
      </c>
      <c r="W52" s="73" t="str">
        <f>'E20'!$F49</f>
        <v>NT</v>
      </c>
      <c r="X52" s="73"/>
      <c r="Y52" s="74" t="str">
        <f t="shared" si="5"/>
        <v>NT</v>
      </c>
      <c r="Z52" s="69"/>
      <c r="AA52" s="71"/>
      <c r="AB52" s="71"/>
      <c r="AC52" s="71"/>
      <c r="AD52" s="71"/>
      <c r="AE52" s="71"/>
      <c r="AF52" s="69"/>
      <c r="AG52" s="69"/>
    </row>
    <row r="53" spans="1:33">
      <c r="A53" s="75" t="str">
        <f>Critères!A49</f>
        <v>Présentation</v>
      </c>
      <c r="B53" s="69" t="str">
        <f>Critères!B49</f>
        <v>8.2</v>
      </c>
      <c r="C53" s="69" t="str">
        <f>Critères!C49</f>
        <v>AA</v>
      </c>
      <c r="D53" s="69" t="str">
        <f>'E01'!$F50</f>
        <v>NT</v>
      </c>
      <c r="E53" s="69" t="str">
        <f>'E02'!$F50</f>
        <v>NT</v>
      </c>
      <c r="F53" s="69" t="str">
        <f>'E03'!$F50</f>
        <v>NT</v>
      </c>
      <c r="G53" s="69" t="str">
        <f>'E04'!$F50</f>
        <v>NT</v>
      </c>
      <c r="H53" s="69" t="str">
        <f>'E05'!$F50</f>
        <v>NT</v>
      </c>
      <c r="I53" s="69" t="str">
        <f>'E06'!$F50</f>
        <v>NT</v>
      </c>
      <c r="J53" s="69" t="str">
        <f>'E07'!$F50</f>
        <v>NT</v>
      </c>
      <c r="K53" s="69" t="str">
        <f>'E08'!$F50</f>
        <v>NT</v>
      </c>
      <c r="L53" s="69" t="str">
        <f>'E09'!$F50</f>
        <v>NT</v>
      </c>
      <c r="M53" s="69" t="str">
        <f>'E10'!$F50</f>
        <v>NT</v>
      </c>
      <c r="N53" s="69" t="str">
        <f>'E11'!$F50</f>
        <v>NT</v>
      </c>
      <c r="O53" s="69" t="str">
        <f>'E12'!$F50</f>
        <v>NT</v>
      </c>
      <c r="P53" s="69" t="str">
        <f>'E13'!$F50</f>
        <v>NT</v>
      </c>
      <c r="Q53" s="69" t="str">
        <f>'E14'!$F50</f>
        <v>NT</v>
      </c>
      <c r="R53" s="69" t="str">
        <f>'E15'!$F50</f>
        <v>NT</v>
      </c>
      <c r="S53" s="69" t="str">
        <f>'E16'!$F50</f>
        <v>NT</v>
      </c>
      <c r="T53" s="69" t="str">
        <f>'E17'!$F50</f>
        <v>NT</v>
      </c>
      <c r="U53" s="69" t="str">
        <f>'E18'!$F50</f>
        <v>NT</v>
      </c>
      <c r="V53" s="69" t="str">
        <f>'E19'!$F50</f>
        <v>NT</v>
      </c>
      <c r="W53" s="69" t="str">
        <f>'E20'!$F50</f>
        <v>NT</v>
      </c>
      <c r="X53" s="69"/>
      <c r="Y53" s="76" t="str">
        <f t="shared" si="5"/>
        <v>NT</v>
      </c>
      <c r="Z53" s="69"/>
      <c r="AA53" s="71"/>
      <c r="AB53" s="71"/>
      <c r="AC53" s="71"/>
      <c r="AD53" s="71"/>
      <c r="AE53" s="71"/>
      <c r="AF53" s="69"/>
      <c r="AG53" s="69"/>
    </row>
    <row r="54" spans="1:33">
      <c r="A54" s="75" t="str">
        <f>Critères!A50</f>
        <v>Présentation</v>
      </c>
      <c r="B54" s="69" t="str">
        <f>Critères!B50</f>
        <v>8.3</v>
      </c>
      <c r="C54" s="69" t="str">
        <f>Critères!C50</f>
        <v>A</v>
      </c>
      <c r="D54" s="69" t="str">
        <f>'E01'!$F51</f>
        <v>NT</v>
      </c>
      <c r="E54" s="69" t="str">
        <f>'E02'!$F51</f>
        <v>NT</v>
      </c>
      <c r="F54" s="69" t="str">
        <f>'E03'!$F51</f>
        <v>NT</v>
      </c>
      <c r="G54" s="69" t="str">
        <f>'E04'!$F51</f>
        <v>NT</v>
      </c>
      <c r="H54" s="69" t="str">
        <f>'E05'!$F51</f>
        <v>NT</v>
      </c>
      <c r="I54" s="69" t="str">
        <f>'E06'!$F51</f>
        <v>NT</v>
      </c>
      <c r="J54" s="69" t="str">
        <f>'E07'!$F51</f>
        <v>NT</v>
      </c>
      <c r="K54" s="69" t="str">
        <f>'E08'!$F51</f>
        <v>NT</v>
      </c>
      <c r="L54" s="69" t="str">
        <f>'E09'!$F51</f>
        <v>NT</v>
      </c>
      <c r="M54" s="69" t="str">
        <f>'E10'!$F51</f>
        <v>NT</v>
      </c>
      <c r="N54" s="69" t="str">
        <f>'E11'!$F51</f>
        <v>NT</v>
      </c>
      <c r="O54" s="69" t="str">
        <f>'E12'!$F51</f>
        <v>NT</v>
      </c>
      <c r="P54" s="69" t="str">
        <f>'E13'!$F51</f>
        <v>NT</v>
      </c>
      <c r="Q54" s="69" t="str">
        <f>'E14'!$F51</f>
        <v>NT</v>
      </c>
      <c r="R54" s="69" t="str">
        <f>'E15'!$F51</f>
        <v>NT</v>
      </c>
      <c r="S54" s="69" t="str">
        <f>'E16'!$F51</f>
        <v>NT</v>
      </c>
      <c r="T54" s="69" t="str">
        <f>'E17'!$F51</f>
        <v>NT</v>
      </c>
      <c r="U54" s="69" t="str">
        <f>'E18'!$F51</f>
        <v>NT</v>
      </c>
      <c r="V54" s="69" t="str">
        <f>'E19'!$F51</f>
        <v>NT</v>
      </c>
      <c r="W54" s="69" t="str">
        <f>'E20'!$F51</f>
        <v>NT</v>
      </c>
      <c r="X54" s="69"/>
      <c r="Y54" s="76" t="str">
        <f t="shared" si="5"/>
        <v>NT</v>
      </c>
      <c r="Z54" s="69"/>
      <c r="AA54" s="71"/>
      <c r="AB54" s="71"/>
      <c r="AC54" s="71"/>
      <c r="AD54" s="71"/>
      <c r="AE54" s="71"/>
      <c r="AF54" s="69"/>
      <c r="AG54" s="69"/>
    </row>
    <row r="55" spans="1:33">
      <c r="A55" s="75" t="str">
        <f>Critères!A51</f>
        <v>Présentation</v>
      </c>
      <c r="B55" s="69" t="str">
        <f>Critères!B51</f>
        <v>8.4</v>
      </c>
      <c r="C55" s="69" t="str">
        <f>Critères!C51</f>
        <v>A</v>
      </c>
      <c r="D55" s="69" t="str">
        <f>'E01'!$F52</f>
        <v>NT</v>
      </c>
      <c r="E55" s="69" t="str">
        <f>'E02'!$F52</f>
        <v>NT</v>
      </c>
      <c r="F55" s="69" t="str">
        <f>'E03'!$F52</f>
        <v>NT</v>
      </c>
      <c r="G55" s="69" t="str">
        <f>'E04'!$F52</f>
        <v>NT</v>
      </c>
      <c r="H55" s="69" t="str">
        <f>'E05'!$F52</f>
        <v>NT</v>
      </c>
      <c r="I55" s="69" t="str">
        <f>'E06'!$F52</f>
        <v>NT</v>
      </c>
      <c r="J55" s="69" t="str">
        <f>'E07'!$F52</f>
        <v>NT</v>
      </c>
      <c r="K55" s="69" t="str">
        <f>'E08'!$F52</f>
        <v>NT</v>
      </c>
      <c r="L55" s="69" t="str">
        <f>'E09'!$F52</f>
        <v>NT</v>
      </c>
      <c r="M55" s="69" t="str">
        <f>'E10'!$F52</f>
        <v>NT</v>
      </c>
      <c r="N55" s="69" t="str">
        <f>'E11'!$F52</f>
        <v>NT</v>
      </c>
      <c r="O55" s="69" t="str">
        <f>'E12'!$F52</f>
        <v>NT</v>
      </c>
      <c r="P55" s="69" t="str">
        <f>'E13'!$F52</f>
        <v>NT</v>
      </c>
      <c r="Q55" s="69" t="str">
        <f>'E14'!$F52</f>
        <v>NT</v>
      </c>
      <c r="R55" s="69" t="str">
        <f>'E15'!$F52</f>
        <v>NT</v>
      </c>
      <c r="S55" s="69" t="str">
        <f>'E16'!$F52</f>
        <v>NT</v>
      </c>
      <c r="T55" s="69" t="str">
        <f>'E17'!$F52</f>
        <v>NT</v>
      </c>
      <c r="U55" s="69" t="str">
        <f>'E18'!$F52</f>
        <v>NT</v>
      </c>
      <c r="V55" s="69" t="str">
        <f>'E19'!$F52</f>
        <v>NT</v>
      </c>
      <c r="W55" s="69" t="str">
        <f>'E20'!$F52</f>
        <v>NT</v>
      </c>
      <c r="X55" s="69"/>
      <c r="Y55" s="76" t="str">
        <f t="shared" si="5"/>
        <v>NT</v>
      </c>
      <c r="Z55" s="69"/>
      <c r="AA55" s="71"/>
      <c r="AB55" s="71"/>
      <c r="AC55" s="71"/>
      <c r="AD55" s="71"/>
      <c r="AE55" s="71"/>
      <c r="AF55" s="69"/>
      <c r="AG55" s="69"/>
    </row>
    <row r="56" spans="1:33">
      <c r="A56" s="75" t="str">
        <f>Critères!A52</f>
        <v>Présentation</v>
      </c>
      <c r="B56" s="69" t="str">
        <f>Critères!B52</f>
        <v>8.5</v>
      </c>
      <c r="C56" s="69" t="str">
        <f>Critères!C52</f>
        <v>A</v>
      </c>
      <c r="D56" s="69" t="str">
        <f>'E01'!$F53</f>
        <v>NT</v>
      </c>
      <c r="E56" s="69" t="str">
        <f>'E02'!$F53</f>
        <v>NT</v>
      </c>
      <c r="F56" s="69" t="str">
        <f>'E03'!$F53</f>
        <v>NT</v>
      </c>
      <c r="G56" s="69" t="str">
        <f>'E04'!$F53</f>
        <v>NT</v>
      </c>
      <c r="H56" s="69" t="str">
        <f>'E05'!$F53</f>
        <v>NT</v>
      </c>
      <c r="I56" s="69" t="str">
        <f>'E06'!$F53</f>
        <v>NT</v>
      </c>
      <c r="J56" s="69" t="str">
        <f>'E07'!$F53</f>
        <v>NT</v>
      </c>
      <c r="K56" s="69" t="str">
        <f>'E08'!$F53</f>
        <v>NT</v>
      </c>
      <c r="L56" s="69" t="str">
        <f>'E09'!$F53</f>
        <v>NT</v>
      </c>
      <c r="M56" s="69" t="str">
        <f>'E10'!$F53</f>
        <v>NT</v>
      </c>
      <c r="N56" s="69" t="str">
        <f>'E11'!$F53</f>
        <v>NT</v>
      </c>
      <c r="O56" s="69" t="str">
        <f>'E12'!$F53</f>
        <v>NT</v>
      </c>
      <c r="P56" s="69" t="str">
        <f>'E13'!$F53</f>
        <v>NT</v>
      </c>
      <c r="Q56" s="69" t="str">
        <f>'E14'!$F53</f>
        <v>NT</v>
      </c>
      <c r="R56" s="69" t="str">
        <f>'E15'!$F53</f>
        <v>NT</v>
      </c>
      <c r="S56" s="69" t="str">
        <f>'E16'!$F53</f>
        <v>NT</v>
      </c>
      <c r="T56" s="69" t="str">
        <f>'E17'!$F53</f>
        <v>NT</v>
      </c>
      <c r="U56" s="69" t="str">
        <f>'E18'!$F53</f>
        <v>NT</v>
      </c>
      <c r="V56" s="69" t="str">
        <f>'E19'!$F53</f>
        <v>NT</v>
      </c>
      <c r="W56" s="69" t="str">
        <f>'E20'!$F53</f>
        <v>NT</v>
      </c>
      <c r="X56" s="69"/>
      <c r="Y56" s="76" t="str">
        <f t="shared" si="5"/>
        <v>NT</v>
      </c>
      <c r="Z56" s="69"/>
      <c r="AA56" s="71"/>
      <c r="AB56" s="71"/>
      <c r="AC56" s="71"/>
      <c r="AD56" s="71"/>
      <c r="AE56" s="71"/>
      <c r="AF56" s="69"/>
      <c r="AG56" s="69"/>
    </row>
    <row r="57" spans="1:33">
      <c r="A57" s="75" t="str">
        <f>Critères!A53</f>
        <v>Présentation</v>
      </c>
      <c r="B57" s="69" t="str">
        <f>Critères!B53</f>
        <v>8.6</v>
      </c>
      <c r="C57" s="69" t="str">
        <f>Critères!C53</f>
        <v>A</v>
      </c>
      <c r="D57" s="69" t="str">
        <f>'E01'!$F54</f>
        <v>NT</v>
      </c>
      <c r="E57" s="69" t="str">
        <f>'E02'!$F54</f>
        <v>NT</v>
      </c>
      <c r="F57" s="69" t="str">
        <f>'E03'!$F54</f>
        <v>NT</v>
      </c>
      <c r="G57" s="69" t="str">
        <f>'E04'!$F54</f>
        <v>NT</v>
      </c>
      <c r="H57" s="69" t="str">
        <f>'E05'!$F54</f>
        <v>NT</v>
      </c>
      <c r="I57" s="69" t="str">
        <f>'E06'!$F54</f>
        <v>NT</v>
      </c>
      <c r="J57" s="69" t="str">
        <f>'E07'!$F54</f>
        <v>NT</v>
      </c>
      <c r="K57" s="69" t="str">
        <f>'E08'!$F54</f>
        <v>NT</v>
      </c>
      <c r="L57" s="69" t="str">
        <f>'E09'!$F54</f>
        <v>NT</v>
      </c>
      <c r="M57" s="69" t="str">
        <f>'E10'!$F54</f>
        <v>NT</v>
      </c>
      <c r="N57" s="69" t="str">
        <f>'E11'!$F54</f>
        <v>NT</v>
      </c>
      <c r="O57" s="69" t="str">
        <f>'E12'!$F54</f>
        <v>NT</v>
      </c>
      <c r="P57" s="69" t="str">
        <f>'E13'!$F54</f>
        <v>NT</v>
      </c>
      <c r="Q57" s="69" t="str">
        <f>'E14'!$F54</f>
        <v>NT</v>
      </c>
      <c r="R57" s="69" t="str">
        <f>'E15'!$F54</f>
        <v>NT</v>
      </c>
      <c r="S57" s="69" t="str">
        <f>'E16'!$F54</f>
        <v>NT</v>
      </c>
      <c r="T57" s="69" t="str">
        <f>'E17'!$F54</f>
        <v>NT</v>
      </c>
      <c r="U57" s="69" t="str">
        <f>'E18'!$F54</f>
        <v>NT</v>
      </c>
      <c r="V57" s="69" t="str">
        <f>'E19'!$F54</f>
        <v>NT</v>
      </c>
      <c r="W57" s="69" t="str">
        <f>'E20'!$F54</f>
        <v>NT</v>
      </c>
      <c r="X57" s="69"/>
      <c r="Y57" s="76" t="str">
        <f t="shared" si="5"/>
        <v>NT</v>
      </c>
      <c r="Z57" s="69"/>
      <c r="AA57" s="71"/>
      <c r="AB57" s="71"/>
      <c r="AC57" s="71"/>
      <c r="AD57" s="71"/>
      <c r="AE57" s="71"/>
      <c r="AF57" s="69"/>
      <c r="AG57" s="69"/>
    </row>
    <row r="58" spans="1:33" ht="15.75" thickBot="1">
      <c r="A58" s="82" t="str">
        <f>Critères!A54</f>
        <v>Présentation</v>
      </c>
      <c r="B58" s="83" t="str">
        <f>Critères!B54</f>
        <v>8.7</v>
      </c>
      <c r="C58" s="83" t="str">
        <f>Critères!C54</f>
        <v>AA</v>
      </c>
      <c r="D58" s="83" t="str">
        <f>'E01'!$F55</f>
        <v>NT</v>
      </c>
      <c r="E58" s="83" t="str">
        <f>'E02'!$F55</f>
        <v>NT</v>
      </c>
      <c r="F58" s="83" t="str">
        <f>'E03'!$F55</f>
        <v>NT</v>
      </c>
      <c r="G58" s="83" t="str">
        <f>'E04'!$F55</f>
        <v>NT</v>
      </c>
      <c r="H58" s="83" t="str">
        <f>'E05'!$F55</f>
        <v>NT</v>
      </c>
      <c r="I58" s="83" t="str">
        <f>'E06'!$F55</f>
        <v>NT</v>
      </c>
      <c r="J58" s="83" t="str">
        <f>'E07'!$F55</f>
        <v>NT</v>
      </c>
      <c r="K58" s="83" t="str">
        <f>'E08'!$F55</f>
        <v>NT</v>
      </c>
      <c r="L58" s="83" t="str">
        <f>'E09'!$F55</f>
        <v>NT</v>
      </c>
      <c r="M58" s="83" t="str">
        <f>'E10'!$F55</f>
        <v>NT</v>
      </c>
      <c r="N58" s="83" t="str">
        <f>'E11'!$F55</f>
        <v>NT</v>
      </c>
      <c r="O58" s="83" t="str">
        <f>'E12'!$F55</f>
        <v>NT</v>
      </c>
      <c r="P58" s="83" t="str">
        <f>'E13'!$F55</f>
        <v>NT</v>
      </c>
      <c r="Q58" s="83" t="str">
        <f>'E14'!$F55</f>
        <v>NT</v>
      </c>
      <c r="R58" s="83" t="str">
        <f>'E15'!$F55</f>
        <v>NT</v>
      </c>
      <c r="S58" s="83" t="str">
        <f>'E16'!$F55</f>
        <v>NT</v>
      </c>
      <c r="T58" s="83" t="str">
        <f>'E17'!$F55</f>
        <v>NT</v>
      </c>
      <c r="U58" s="83" t="str">
        <f>'E18'!$F55</f>
        <v>NT</v>
      </c>
      <c r="V58" s="83" t="str">
        <f>'E19'!$F55</f>
        <v>NT</v>
      </c>
      <c r="W58" s="83" t="str">
        <f>'E20'!$F55</f>
        <v>NT</v>
      </c>
      <c r="X58" s="83"/>
      <c r="Y58" s="84" t="str">
        <f t="shared" si="5"/>
        <v>NT</v>
      </c>
      <c r="Z58" s="69"/>
      <c r="AA58" s="71"/>
      <c r="AB58" s="71"/>
      <c r="AC58" s="71"/>
      <c r="AD58" s="71"/>
      <c r="AE58" s="71"/>
      <c r="AF58" s="69"/>
      <c r="AG58" s="69"/>
    </row>
    <row r="59" spans="1:33">
      <c r="A59" s="72" t="str">
        <f>Critères!A55</f>
        <v>Formulaires</v>
      </c>
      <c r="B59" s="73" t="str">
        <f>Critères!B55</f>
        <v>9.1</v>
      </c>
      <c r="C59" s="73" t="str">
        <f>Critères!C55</f>
        <v>A</v>
      </c>
      <c r="D59" s="73" t="str">
        <f>'E01'!$F56</f>
        <v>NT</v>
      </c>
      <c r="E59" s="73" t="str">
        <f>'E02'!$F56</f>
        <v>NT</v>
      </c>
      <c r="F59" s="73" t="str">
        <f>'E03'!$F56</f>
        <v>NT</v>
      </c>
      <c r="G59" s="73" t="str">
        <f>'E04'!$F56</f>
        <v>NT</v>
      </c>
      <c r="H59" s="73" t="str">
        <f>'E05'!$F56</f>
        <v>NT</v>
      </c>
      <c r="I59" s="73" t="str">
        <f>'E06'!$F56</f>
        <v>NT</v>
      </c>
      <c r="J59" s="73" t="str">
        <f>'E07'!$F56</f>
        <v>NT</v>
      </c>
      <c r="K59" s="73" t="str">
        <f>'E08'!$F56</f>
        <v>NT</v>
      </c>
      <c r="L59" s="73" t="str">
        <f>'E09'!$F56</f>
        <v>NT</v>
      </c>
      <c r="M59" s="73" t="str">
        <f>'E10'!$F56</f>
        <v>NT</v>
      </c>
      <c r="N59" s="73" t="str">
        <f>'E11'!$F56</f>
        <v>NT</v>
      </c>
      <c r="O59" s="73" t="str">
        <f>'E12'!$F56</f>
        <v>NT</v>
      </c>
      <c r="P59" s="73" t="str">
        <f>'E13'!$F56</f>
        <v>NT</v>
      </c>
      <c r="Q59" s="73" t="str">
        <f>'E14'!$F56</f>
        <v>NT</v>
      </c>
      <c r="R59" s="73" t="str">
        <f>'E15'!$F56</f>
        <v>NT</v>
      </c>
      <c r="S59" s="73" t="str">
        <f>'E16'!$F56</f>
        <v>NT</v>
      </c>
      <c r="T59" s="73" t="str">
        <f>'E17'!$F56</f>
        <v>NT</v>
      </c>
      <c r="U59" s="73" t="str">
        <f>'E18'!$F56</f>
        <v>NT</v>
      </c>
      <c r="V59" s="73" t="str">
        <f>'E19'!$F56</f>
        <v>NT</v>
      </c>
      <c r="W59" s="73" t="str">
        <f>'E20'!$F56</f>
        <v>NT</v>
      </c>
      <c r="X59" s="73"/>
      <c r="Y59" s="74" t="str">
        <f t="shared" si="5"/>
        <v>NT</v>
      </c>
      <c r="Z59" s="69"/>
      <c r="AA59" s="71"/>
      <c r="AB59" s="71"/>
      <c r="AC59" s="71"/>
      <c r="AD59" s="71"/>
      <c r="AE59" s="71"/>
      <c r="AF59" s="69"/>
      <c r="AG59" s="69"/>
    </row>
    <row r="60" spans="1:33">
      <c r="A60" s="75" t="str">
        <f>Critères!A56</f>
        <v>Formulaires</v>
      </c>
      <c r="B60" s="69" t="str">
        <f>Critères!B56</f>
        <v>9.2</v>
      </c>
      <c r="C60" s="69" t="str">
        <f>Critères!C56</f>
        <v>A</v>
      </c>
      <c r="D60" s="69" t="str">
        <f>'E01'!$F57</f>
        <v>NT</v>
      </c>
      <c r="E60" s="69" t="str">
        <f>'E02'!$F57</f>
        <v>NT</v>
      </c>
      <c r="F60" s="69" t="str">
        <f>'E03'!$F57</f>
        <v>NT</v>
      </c>
      <c r="G60" s="69" t="str">
        <f>'E04'!$F57</f>
        <v>NT</v>
      </c>
      <c r="H60" s="69" t="str">
        <f>'E05'!$F57</f>
        <v>NT</v>
      </c>
      <c r="I60" s="69" t="str">
        <f>'E06'!$F57</f>
        <v>NT</v>
      </c>
      <c r="J60" s="69" t="str">
        <f>'E07'!$F57</f>
        <v>NT</v>
      </c>
      <c r="K60" s="69" t="str">
        <f>'E08'!$F57</f>
        <v>NT</v>
      </c>
      <c r="L60" s="69" t="str">
        <f>'E09'!$F57</f>
        <v>NT</v>
      </c>
      <c r="M60" s="69" t="str">
        <f>'E10'!$F57</f>
        <v>NT</v>
      </c>
      <c r="N60" s="69" t="str">
        <f>'E11'!$F57</f>
        <v>NT</v>
      </c>
      <c r="O60" s="69" t="str">
        <f>'E12'!$F57</f>
        <v>NT</v>
      </c>
      <c r="P60" s="69" t="str">
        <f>'E13'!$F57</f>
        <v>NT</v>
      </c>
      <c r="Q60" s="69" t="str">
        <f>'E14'!$F57</f>
        <v>NT</v>
      </c>
      <c r="R60" s="69" t="str">
        <f>'E15'!$F57</f>
        <v>NT</v>
      </c>
      <c r="S60" s="69" t="str">
        <f>'E16'!$F57</f>
        <v>NT</v>
      </c>
      <c r="T60" s="69" t="str">
        <f>'E17'!$F57</f>
        <v>NT</v>
      </c>
      <c r="U60" s="69" t="str">
        <f>'E18'!$F57</f>
        <v>NT</v>
      </c>
      <c r="V60" s="69" t="str">
        <f>'E19'!$F57</f>
        <v>NT</v>
      </c>
      <c r="W60" s="69" t="str">
        <f>'E20'!$F57</f>
        <v>NT</v>
      </c>
      <c r="X60" s="69"/>
      <c r="Y60" s="76" t="str">
        <f t="shared" si="5"/>
        <v>NT</v>
      </c>
      <c r="Z60" s="69"/>
      <c r="AA60" s="71"/>
      <c r="AB60" s="71"/>
      <c r="AC60" s="71"/>
      <c r="AD60" s="71"/>
      <c r="AE60" s="71"/>
      <c r="AF60" s="69"/>
      <c r="AG60" s="69"/>
    </row>
    <row r="61" spans="1:33">
      <c r="A61" s="75" t="str">
        <f>Critères!A57</f>
        <v>Formulaires</v>
      </c>
      <c r="B61" s="69" t="str">
        <f>Critères!B57</f>
        <v>9.3</v>
      </c>
      <c r="C61" s="69" t="str">
        <f>Critères!C57</f>
        <v>A</v>
      </c>
      <c r="D61" s="69" t="str">
        <f>'E01'!$F58</f>
        <v>NT</v>
      </c>
      <c r="E61" s="69" t="str">
        <f>'E02'!$F58</f>
        <v>NT</v>
      </c>
      <c r="F61" s="69" t="str">
        <f>'E03'!$F58</f>
        <v>NT</v>
      </c>
      <c r="G61" s="69" t="str">
        <f>'E04'!$F58</f>
        <v>NT</v>
      </c>
      <c r="H61" s="69" t="str">
        <f>'E05'!$F58</f>
        <v>NT</v>
      </c>
      <c r="I61" s="69" t="str">
        <f>'E06'!$F58</f>
        <v>NT</v>
      </c>
      <c r="J61" s="69" t="str">
        <f>'E07'!$F58</f>
        <v>NT</v>
      </c>
      <c r="K61" s="69" t="str">
        <f>'E08'!$F58</f>
        <v>NT</v>
      </c>
      <c r="L61" s="69" t="str">
        <f>'E09'!$F58</f>
        <v>NT</v>
      </c>
      <c r="M61" s="69" t="str">
        <f>'E10'!$F58</f>
        <v>NT</v>
      </c>
      <c r="N61" s="69" t="str">
        <f>'E11'!$F58</f>
        <v>NT</v>
      </c>
      <c r="O61" s="69" t="str">
        <f>'E12'!$F58</f>
        <v>NT</v>
      </c>
      <c r="P61" s="69" t="str">
        <f>'E13'!$F58</f>
        <v>NT</v>
      </c>
      <c r="Q61" s="69" t="str">
        <f>'E14'!$F58</f>
        <v>NT</v>
      </c>
      <c r="R61" s="69" t="str">
        <f>'E15'!$F58</f>
        <v>NT</v>
      </c>
      <c r="S61" s="69" t="str">
        <f>'E16'!$F58</f>
        <v>NT</v>
      </c>
      <c r="T61" s="69" t="str">
        <f>'E17'!$F58</f>
        <v>NT</v>
      </c>
      <c r="U61" s="69" t="str">
        <f>'E18'!$F58</f>
        <v>NT</v>
      </c>
      <c r="V61" s="69" t="str">
        <f>'E19'!$F58</f>
        <v>NT</v>
      </c>
      <c r="W61" s="69" t="str">
        <f>'E20'!$F58</f>
        <v>NT</v>
      </c>
      <c r="X61" s="69"/>
      <c r="Y61" s="76" t="str">
        <f t="shared" si="5"/>
        <v>NT</v>
      </c>
      <c r="Z61" s="69"/>
      <c r="AA61" s="71"/>
      <c r="AB61" s="71"/>
      <c r="AC61" s="71"/>
      <c r="AD61" s="71"/>
      <c r="AE61" s="71"/>
      <c r="AF61" s="69"/>
      <c r="AG61" s="69"/>
    </row>
    <row r="62" spans="1:33">
      <c r="A62" s="75" t="str">
        <f>Critères!A58</f>
        <v>Formulaires</v>
      </c>
      <c r="B62" s="69" t="str">
        <f>Critères!B58</f>
        <v>9.4</v>
      </c>
      <c r="C62" s="69" t="str">
        <f>Critères!C58</f>
        <v>A</v>
      </c>
      <c r="D62" s="69" t="str">
        <f>'E01'!$F59</f>
        <v>NT</v>
      </c>
      <c r="E62" s="69" t="str">
        <f>'E02'!$F59</f>
        <v>NT</v>
      </c>
      <c r="F62" s="69" t="str">
        <f>'E03'!$F59</f>
        <v>NT</v>
      </c>
      <c r="G62" s="69" t="str">
        <f>'E04'!$F59</f>
        <v>NT</v>
      </c>
      <c r="H62" s="69" t="str">
        <f>'E05'!$F59</f>
        <v>NT</v>
      </c>
      <c r="I62" s="69" t="str">
        <f>'E06'!$F59</f>
        <v>NT</v>
      </c>
      <c r="J62" s="69" t="str">
        <f>'E07'!$F59</f>
        <v>NT</v>
      </c>
      <c r="K62" s="69" t="str">
        <f>'E08'!$F59</f>
        <v>NT</v>
      </c>
      <c r="L62" s="69" t="str">
        <f>'E09'!$F59</f>
        <v>NT</v>
      </c>
      <c r="M62" s="69" t="str">
        <f>'E10'!$F59</f>
        <v>NT</v>
      </c>
      <c r="N62" s="69" t="str">
        <f>'E11'!$F59</f>
        <v>NT</v>
      </c>
      <c r="O62" s="69" t="str">
        <f>'E12'!$F59</f>
        <v>NT</v>
      </c>
      <c r="P62" s="69" t="str">
        <f>'E13'!$F59</f>
        <v>NT</v>
      </c>
      <c r="Q62" s="69" t="str">
        <f>'E14'!$F59</f>
        <v>NT</v>
      </c>
      <c r="R62" s="69" t="str">
        <f>'E15'!$F59</f>
        <v>NT</v>
      </c>
      <c r="S62" s="69" t="str">
        <f>'E16'!$F59</f>
        <v>NT</v>
      </c>
      <c r="T62" s="69" t="str">
        <f>'E17'!$F59</f>
        <v>NT</v>
      </c>
      <c r="U62" s="69" t="str">
        <f>'E18'!$F59</f>
        <v>NT</v>
      </c>
      <c r="V62" s="69" t="str">
        <f>'E19'!$F59</f>
        <v>NT</v>
      </c>
      <c r="W62" s="69" t="str">
        <f>'E20'!$F59</f>
        <v>NT</v>
      </c>
      <c r="X62" s="69"/>
      <c r="Y62" s="76" t="str">
        <f t="shared" si="5"/>
        <v>NT</v>
      </c>
      <c r="Z62" s="69"/>
      <c r="AA62" s="71"/>
      <c r="AB62" s="71"/>
      <c r="AC62" s="71"/>
      <c r="AD62" s="71"/>
      <c r="AE62" s="71"/>
      <c r="AF62" s="69"/>
      <c r="AG62" s="69"/>
    </row>
    <row r="63" spans="1:33">
      <c r="A63" s="75" t="str">
        <f>Critères!A59</f>
        <v>Formulaires</v>
      </c>
      <c r="B63" s="69" t="str">
        <f>Critères!B59</f>
        <v>9.5</v>
      </c>
      <c r="C63" s="69" t="str">
        <f>Critères!C59</f>
        <v>A</v>
      </c>
      <c r="D63" s="69" t="str">
        <f>'E01'!$F60</f>
        <v>NT</v>
      </c>
      <c r="E63" s="69" t="str">
        <f>'E02'!$F60</f>
        <v>NT</v>
      </c>
      <c r="F63" s="69" t="str">
        <f>'E03'!$F60</f>
        <v>NT</v>
      </c>
      <c r="G63" s="69" t="str">
        <f>'E04'!$F60</f>
        <v>NT</v>
      </c>
      <c r="H63" s="69" t="str">
        <f>'E05'!$F60</f>
        <v>NT</v>
      </c>
      <c r="I63" s="69" t="str">
        <f>'E06'!$F60</f>
        <v>NT</v>
      </c>
      <c r="J63" s="69" t="str">
        <f>'E07'!$F60</f>
        <v>NT</v>
      </c>
      <c r="K63" s="69" t="str">
        <f>'E08'!$F60</f>
        <v>NT</v>
      </c>
      <c r="L63" s="69" t="str">
        <f>'E09'!$F60</f>
        <v>NT</v>
      </c>
      <c r="M63" s="69" t="str">
        <f>'E10'!$F60</f>
        <v>NT</v>
      </c>
      <c r="N63" s="69" t="str">
        <f>'E11'!$F60</f>
        <v>NT</v>
      </c>
      <c r="O63" s="69" t="str">
        <f>'E12'!$F60</f>
        <v>NT</v>
      </c>
      <c r="P63" s="69" t="str">
        <f>'E13'!$F60</f>
        <v>NT</v>
      </c>
      <c r="Q63" s="69" t="str">
        <f>'E14'!$F60</f>
        <v>NT</v>
      </c>
      <c r="R63" s="69" t="str">
        <f>'E15'!$F60</f>
        <v>NT</v>
      </c>
      <c r="S63" s="69" t="str">
        <f>'E16'!$F60</f>
        <v>NT</v>
      </c>
      <c r="T63" s="69" t="str">
        <f>'E17'!$F60</f>
        <v>NT</v>
      </c>
      <c r="U63" s="69" t="str">
        <f>'E18'!$F60</f>
        <v>NT</v>
      </c>
      <c r="V63" s="69" t="str">
        <f>'E19'!$F60</f>
        <v>NT</v>
      </c>
      <c r="W63" s="69" t="str">
        <f>'E20'!$F60</f>
        <v>NT</v>
      </c>
      <c r="X63" s="69"/>
      <c r="Y63" s="76" t="str">
        <f t="shared" si="5"/>
        <v>NT</v>
      </c>
      <c r="Z63" s="69"/>
      <c r="AA63" s="71"/>
      <c r="AB63" s="71"/>
      <c r="AC63" s="71"/>
      <c r="AD63" s="71"/>
      <c r="AE63" s="71"/>
      <c r="AF63" s="69"/>
      <c r="AG63" s="69"/>
    </row>
    <row r="64" spans="1:33">
      <c r="A64" s="75" t="str">
        <f>Critères!A60</f>
        <v>Formulaires</v>
      </c>
      <c r="B64" s="69" t="str">
        <f>Critères!B60</f>
        <v>9.6</v>
      </c>
      <c r="C64" s="69" t="str">
        <f>Critères!C60</f>
        <v>A</v>
      </c>
      <c r="D64" s="69" t="str">
        <f>'E01'!$F61</f>
        <v>NT</v>
      </c>
      <c r="E64" s="69" t="str">
        <f>'E02'!$F61</f>
        <v>NT</v>
      </c>
      <c r="F64" s="69" t="str">
        <f>'E03'!$F61</f>
        <v>NT</v>
      </c>
      <c r="G64" s="69" t="str">
        <f>'E04'!$F61</f>
        <v>NT</v>
      </c>
      <c r="H64" s="69" t="str">
        <f>'E05'!$F61</f>
        <v>NT</v>
      </c>
      <c r="I64" s="69" t="str">
        <f>'E06'!$F61</f>
        <v>NT</v>
      </c>
      <c r="J64" s="69" t="str">
        <f>'E07'!$F61</f>
        <v>NT</v>
      </c>
      <c r="K64" s="69" t="str">
        <f>'E08'!$F61</f>
        <v>NT</v>
      </c>
      <c r="L64" s="69" t="str">
        <f>'E09'!$F61</f>
        <v>NT</v>
      </c>
      <c r="M64" s="69" t="str">
        <f>'E10'!$F61</f>
        <v>NT</v>
      </c>
      <c r="N64" s="69" t="str">
        <f>'E11'!$F61</f>
        <v>NT</v>
      </c>
      <c r="O64" s="69" t="str">
        <f>'E12'!$F61</f>
        <v>NT</v>
      </c>
      <c r="P64" s="69" t="str">
        <f>'E13'!$F61</f>
        <v>NT</v>
      </c>
      <c r="Q64" s="69" t="str">
        <f>'E14'!$F61</f>
        <v>NT</v>
      </c>
      <c r="R64" s="69" t="str">
        <f>'E15'!$F61</f>
        <v>NT</v>
      </c>
      <c r="S64" s="69" t="str">
        <f>'E16'!$F61</f>
        <v>NT</v>
      </c>
      <c r="T64" s="69" t="str">
        <f>'E17'!$F61</f>
        <v>NT</v>
      </c>
      <c r="U64" s="69" t="str">
        <f>'E18'!$F61</f>
        <v>NT</v>
      </c>
      <c r="V64" s="69" t="str">
        <f>'E19'!$F61</f>
        <v>NT</v>
      </c>
      <c r="W64" s="69" t="str">
        <f>'E20'!$F61</f>
        <v>NT</v>
      </c>
      <c r="X64" s="69"/>
      <c r="Y64" s="76" t="str">
        <f t="shared" si="5"/>
        <v>NT</v>
      </c>
      <c r="Z64" s="69"/>
      <c r="AA64" s="71"/>
      <c r="AB64" s="71"/>
      <c r="AC64" s="71"/>
      <c r="AD64" s="71"/>
      <c r="AE64" s="71"/>
      <c r="AF64" s="69"/>
      <c r="AG64" s="69"/>
    </row>
    <row r="65" spans="1:33">
      <c r="A65" s="75" t="str">
        <f>Critères!A61</f>
        <v>Formulaires</v>
      </c>
      <c r="B65" s="69" t="str">
        <f>Critères!B61</f>
        <v>9.7</v>
      </c>
      <c r="C65" s="69" t="str">
        <f>Critères!C61</f>
        <v>A</v>
      </c>
      <c r="D65" s="69" t="str">
        <f>'E01'!$F62</f>
        <v>NT</v>
      </c>
      <c r="E65" s="69" t="str">
        <f>'E02'!$F62</f>
        <v>NT</v>
      </c>
      <c r="F65" s="69" t="str">
        <f>'E03'!$F62</f>
        <v>NT</v>
      </c>
      <c r="G65" s="69" t="str">
        <f>'E04'!$F62</f>
        <v>NT</v>
      </c>
      <c r="H65" s="69" t="str">
        <f>'E05'!$F62</f>
        <v>NT</v>
      </c>
      <c r="I65" s="69" t="str">
        <f>'E06'!$F62</f>
        <v>NT</v>
      </c>
      <c r="J65" s="69" t="str">
        <f>'E07'!$F62</f>
        <v>NT</v>
      </c>
      <c r="K65" s="69" t="str">
        <f>'E08'!$F62</f>
        <v>NT</v>
      </c>
      <c r="L65" s="69" t="str">
        <f>'E09'!$F62</f>
        <v>NT</v>
      </c>
      <c r="M65" s="69" t="str">
        <f>'E10'!$F62</f>
        <v>NT</v>
      </c>
      <c r="N65" s="69" t="str">
        <f>'E11'!$F62</f>
        <v>NT</v>
      </c>
      <c r="O65" s="69" t="str">
        <f>'E12'!$F62</f>
        <v>NT</v>
      </c>
      <c r="P65" s="69" t="str">
        <f>'E13'!$F62</f>
        <v>NT</v>
      </c>
      <c r="Q65" s="69" t="str">
        <f>'E14'!$F62</f>
        <v>NT</v>
      </c>
      <c r="R65" s="69" t="str">
        <f>'E15'!$F62</f>
        <v>NT</v>
      </c>
      <c r="S65" s="69" t="str">
        <f>'E16'!$F62</f>
        <v>NT</v>
      </c>
      <c r="T65" s="69" t="str">
        <f>'E17'!$F62</f>
        <v>NT</v>
      </c>
      <c r="U65" s="69" t="str">
        <f>'E18'!$F62</f>
        <v>NT</v>
      </c>
      <c r="V65" s="69" t="str">
        <f>'E19'!$F62</f>
        <v>NT</v>
      </c>
      <c r="W65" s="69" t="str">
        <f>'E20'!$F62</f>
        <v>NT</v>
      </c>
      <c r="X65" s="69"/>
      <c r="Y65" s="76" t="str">
        <f t="shared" si="5"/>
        <v>NT</v>
      </c>
      <c r="Z65" s="69"/>
      <c r="AA65" s="71"/>
      <c r="AB65" s="71"/>
      <c r="AC65" s="71"/>
      <c r="AD65" s="71"/>
      <c r="AE65" s="71"/>
      <c r="AF65" s="69"/>
      <c r="AG65" s="69"/>
    </row>
    <row r="66" spans="1:33">
      <c r="A66" s="75" t="str">
        <f>Critères!A62</f>
        <v>Formulaires</v>
      </c>
      <c r="B66" s="69" t="str">
        <f>Critères!B62</f>
        <v>9.8</v>
      </c>
      <c r="C66" s="69" t="str">
        <f>Critères!C62</f>
        <v>A</v>
      </c>
      <c r="D66" s="69" t="str">
        <f>'E01'!$F63</f>
        <v>NT</v>
      </c>
      <c r="E66" s="69" t="str">
        <f>'E02'!$F63</f>
        <v>NT</v>
      </c>
      <c r="F66" s="69" t="str">
        <f>'E03'!$F63</f>
        <v>NT</v>
      </c>
      <c r="G66" s="69" t="str">
        <f>'E04'!$F63</f>
        <v>NT</v>
      </c>
      <c r="H66" s="69" t="str">
        <f>'E05'!$F63</f>
        <v>NT</v>
      </c>
      <c r="I66" s="69" t="str">
        <f>'E06'!$F63</f>
        <v>NT</v>
      </c>
      <c r="J66" s="69" t="str">
        <f>'E07'!$F63</f>
        <v>NT</v>
      </c>
      <c r="K66" s="69" t="str">
        <f>'E08'!$F63</f>
        <v>NT</v>
      </c>
      <c r="L66" s="69" t="str">
        <f>'E09'!$F63</f>
        <v>NT</v>
      </c>
      <c r="M66" s="69" t="str">
        <f>'E10'!$F63</f>
        <v>NT</v>
      </c>
      <c r="N66" s="69" t="str">
        <f>'E11'!$F63</f>
        <v>NT</v>
      </c>
      <c r="O66" s="69" t="str">
        <f>'E12'!$F63</f>
        <v>NT</v>
      </c>
      <c r="P66" s="69" t="str">
        <f>'E13'!$F63</f>
        <v>NT</v>
      </c>
      <c r="Q66" s="69" t="str">
        <f>'E14'!$F63</f>
        <v>NT</v>
      </c>
      <c r="R66" s="69" t="str">
        <f>'E15'!$F63</f>
        <v>NT</v>
      </c>
      <c r="S66" s="69" t="str">
        <f>'E16'!$F63</f>
        <v>NT</v>
      </c>
      <c r="T66" s="69" t="str">
        <f>'E17'!$F63</f>
        <v>NT</v>
      </c>
      <c r="U66" s="69" t="str">
        <f>'E18'!$F63</f>
        <v>NT</v>
      </c>
      <c r="V66" s="69" t="str">
        <f>'E19'!$F63</f>
        <v>NT</v>
      </c>
      <c r="W66" s="69" t="str">
        <f>'E20'!$F63</f>
        <v>NT</v>
      </c>
      <c r="X66" s="69"/>
      <c r="Y66" s="76" t="str">
        <f t="shared" si="5"/>
        <v>NT</v>
      </c>
      <c r="Z66" s="69"/>
      <c r="AA66" s="71"/>
      <c r="AB66" s="71"/>
      <c r="AC66" s="71"/>
      <c r="AD66" s="71"/>
      <c r="AE66" s="71"/>
      <c r="AF66" s="69"/>
      <c r="AG66" s="69"/>
    </row>
    <row r="67" spans="1:33">
      <c r="A67" s="75" t="str">
        <f>Critères!A63</f>
        <v>Formulaires</v>
      </c>
      <c r="B67" s="69" t="str">
        <f>Critères!B63</f>
        <v>9.9</v>
      </c>
      <c r="C67" s="69" t="str">
        <f>Critères!C63</f>
        <v>A</v>
      </c>
      <c r="D67" s="69" t="str">
        <f>'E01'!$F64</f>
        <v>NT</v>
      </c>
      <c r="E67" s="69" t="str">
        <f>'E02'!$F64</f>
        <v>NT</v>
      </c>
      <c r="F67" s="69" t="str">
        <f>'E03'!$F64</f>
        <v>NT</v>
      </c>
      <c r="G67" s="69" t="str">
        <f>'E04'!$F64</f>
        <v>NT</v>
      </c>
      <c r="H67" s="69" t="str">
        <f>'E05'!$F64</f>
        <v>NT</v>
      </c>
      <c r="I67" s="69" t="str">
        <f>'E06'!$F64</f>
        <v>NT</v>
      </c>
      <c r="J67" s="69" t="str">
        <f>'E07'!$F64</f>
        <v>NT</v>
      </c>
      <c r="K67" s="69" t="str">
        <f>'E08'!$F64</f>
        <v>NT</v>
      </c>
      <c r="L67" s="69" t="str">
        <f>'E09'!$F64</f>
        <v>NT</v>
      </c>
      <c r="M67" s="69" t="str">
        <f>'E10'!$F64</f>
        <v>NT</v>
      </c>
      <c r="N67" s="69" t="str">
        <f>'E11'!$F64</f>
        <v>NT</v>
      </c>
      <c r="O67" s="69" t="str">
        <f>'E12'!$F64</f>
        <v>NT</v>
      </c>
      <c r="P67" s="69" t="str">
        <f>'E13'!$F64</f>
        <v>NT</v>
      </c>
      <c r="Q67" s="69" t="str">
        <f>'E14'!$F64</f>
        <v>NT</v>
      </c>
      <c r="R67" s="69" t="str">
        <f>'E15'!$F64</f>
        <v>NT</v>
      </c>
      <c r="S67" s="69" t="str">
        <f>'E16'!$F64</f>
        <v>NT</v>
      </c>
      <c r="T67" s="69" t="str">
        <f>'E17'!$F64</f>
        <v>NT</v>
      </c>
      <c r="U67" s="69" t="str">
        <f>'E18'!$F64</f>
        <v>NT</v>
      </c>
      <c r="V67" s="69" t="str">
        <f>'E19'!$F64</f>
        <v>NT</v>
      </c>
      <c r="W67" s="69" t="str">
        <f>'E20'!$F64</f>
        <v>NT</v>
      </c>
      <c r="X67" s="69"/>
      <c r="Y67" s="76" t="str">
        <f t="shared" si="5"/>
        <v>NT</v>
      </c>
      <c r="Z67" s="69"/>
      <c r="AA67" s="71"/>
      <c r="AB67" s="71"/>
      <c r="AC67" s="71"/>
      <c r="AD67" s="71"/>
      <c r="AE67" s="71"/>
      <c r="AF67" s="69"/>
      <c r="AG67" s="69"/>
    </row>
    <row r="68" spans="1:33">
      <c r="A68" s="75" t="str">
        <f>Critères!A64</f>
        <v>Formulaires</v>
      </c>
      <c r="B68" s="69" t="str">
        <f>Critères!B64</f>
        <v>9.10</v>
      </c>
      <c r="C68" s="69" t="str">
        <f>Critères!C64</f>
        <v>AA</v>
      </c>
      <c r="D68" s="69" t="str">
        <f>'E01'!$F65</f>
        <v>NT</v>
      </c>
      <c r="E68" s="69" t="str">
        <f>'E02'!$F65</f>
        <v>NT</v>
      </c>
      <c r="F68" s="69" t="str">
        <f>'E03'!$F65</f>
        <v>NT</v>
      </c>
      <c r="G68" s="69" t="str">
        <f>'E04'!$F65</f>
        <v>NT</v>
      </c>
      <c r="H68" s="69" t="str">
        <f>'E05'!$F65</f>
        <v>NT</v>
      </c>
      <c r="I68" s="69" t="str">
        <f>'E06'!$F65</f>
        <v>NT</v>
      </c>
      <c r="J68" s="69" t="str">
        <f>'E07'!$F65</f>
        <v>NT</v>
      </c>
      <c r="K68" s="69" t="str">
        <f>'E08'!$F65</f>
        <v>NT</v>
      </c>
      <c r="L68" s="69" t="str">
        <f>'E09'!$F65</f>
        <v>NT</v>
      </c>
      <c r="M68" s="69" t="str">
        <f>'E10'!$F65</f>
        <v>NT</v>
      </c>
      <c r="N68" s="69" t="str">
        <f>'E11'!$F65</f>
        <v>NT</v>
      </c>
      <c r="O68" s="69" t="str">
        <f>'E12'!$F65</f>
        <v>NT</v>
      </c>
      <c r="P68" s="69" t="str">
        <f>'E13'!$F65</f>
        <v>NT</v>
      </c>
      <c r="Q68" s="69" t="str">
        <f>'E14'!$F65</f>
        <v>NT</v>
      </c>
      <c r="R68" s="69" t="str">
        <f>'E15'!$F65</f>
        <v>NT</v>
      </c>
      <c r="S68" s="69" t="str">
        <f>'E16'!$F65</f>
        <v>NT</v>
      </c>
      <c r="T68" s="69" t="str">
        <f>'E17'!$F65</f>
        <v>NT</v>
      </c>
      <c r="U68" s="69" t="str">
        <f>'E18'!$F65</f>
        <v>NT</v>
      </c>
      <c r="V68" s="69" t="str">
        <f>'E19'!$F65</f>
        <v>NT</v>
      </c>
      <c r="W68" s="69" t="str">
        <f>'E20'!$F65</f>
        <v>NT</v>
      </c>
      <c r="X68" s="69"/>
      <c r="Y68" s="76" t="str">
        <f t="shared" si="5"/>
        <v>NT</v>
      </c>
      <c r="Z68" s="69"/>
      <c r="AA68" s="71"/>
      <c r="AB68" s="71"/>
      <c r="AC68" s="71"/>
      <c r="AD68" s="71"/>
      <c r="AE68" s="71"/>
      <c r="AF68" s="69"/>
      <c r="AG68" s="69"/>
    </row>
    <row r="69" spans="1:33">
      <c r="A69" s="75" t="str">
        <f>Critères!A65</f>
        <v>Formulaires</v>
      </c>
      <c r="B69" s="69" t="str">
        <f>Critères!B65</f>
        <v>9.11</v>
      </c>
      <c r="C69" s="69" t="str">
        <f>Critères!C65</f>
        <v>AA</v>
      </c>
      <c r="D69" s="69" t="str">
        <f>'E01'!$F66</f>
        <v>NT</v>
      </c>
      <c r="E69" s="69" t="str">
        <f>'E02'!$F66</f>
        <v>NT</v>
      </c>
      <c r="F69" s="69" t="str">
        <f>'E03'!$F66</f>
        <v>NT</v>
      </c>
      <c r="G69" s="69" t="str">
        <f>'E04'!$F66</f>
        <v>NT</v>
      </c>
      <c r="H69" s="69" t="str">
        <f>'E05'!$F66</f>
        <v>NT</v>
      </c>
      <c r="I69" s="69" t="str">
        <f>'E06'!$F66</f>
        <v>NT</v>
      </c>
      <c r="J69" s="69" t="str">
        <f>'E07'!$F66</f>
        <v>NT</v>
      </c>
      <c r="K69" s="69" t="str">
        <f>'E08'!$F66</f>
        <v>NT</v>
      </c>
      <c r="L69" s="69" t="str">
        <f>'E09'!$F66</f>
        <v>NT</v>
      </c>
      <c r="M69" s="69" t="str">
        <f>'E10'!$F66</f>
        <v>NT</v>
      </c>
      <c r="N69" s="69" t="str">
        <f>'E11'!$F66</f>
        <v>NT</v>
      </c>
      <c r="O69" s="69" t="str">
        <f>'E12'!$F66</f>
        <v>NT</v>
      </c>
      <c r="P69" s="69" t="str">
        <f>'E13'!$F66</f>
        <v>NT</v>
      </c>
      <c r="Q69" s="69" t="str">
        <f>'E14'!$F66</f>
        <v>NT</v>
      </c>
      <c r="R69" s="69" t="str">
        <f>'E15'!$F66</f>
        <v>NT</v>
      </c>
      <c r="S69" s="69" t="str">
        <f>'E16'!$F66</f>
        <v>NT</v>
      </c>
      <c r="T69" s="69" t="str">
        <f>'E17'!$F66</f>
        <v>NT</v>
      </c>
      <c r="U69" s="69" t="str">
        <f>'E18'!$F66</f>
        <v>NT</v>
      </c>
      <c r="V69" s="69" t="str">
        <f>'E19'!$F66</f>
        <v>NT</v>
      </c>
      <c r="W69" s="69" t="str">
        <f>'E20'!$F66</f>
        <v>NT</v>
      </c>
      <c r="X69" s="69"/>
      <c r="Y69" s="76" t="str">
        <f t="shared" si="5"/>
        <v>NT</v>
      </c>
      <c r="Z69" s="69"/>
      <c r="AA69" s="71"/>
      <c r="AB69" s="71"/>
      <c r="AC69" s="71"/>
      <c r="AD69" s="71"/>
      <c r="AE69" s="71"/>
      <c r="AF69" s="69"/>
      <c r="AG69" s="69"/>
    </row>
    <row r="70" spans="1:33" ht="15.75" thickBot="1">
      <c r="A70" s="82" t="str">
        <f>Critères!A66</f>
        <v>Formulaires</v>
      </c>
      <c r="B70" s="83" t="str">
        <f>Critères!B66</f>
        <v>9.12</v>
      </c>
      <c r="C70" s="83" t="str">
        <f>Critères!C66</f>
        <v>AA</v>
      </c>
      <c r="D70" s="83" t="str">
        <f>'E01'!$F67</f>
        <v>NT</v>
      </c>
      <c r="E70" s="83" t="str">
        <f>'E02'!$F67</f>
        <v>NT</v>
      </c>
      <c r="F70" s="83" t="str">
        <f>'E03'!$F67</f>
        <v>NT</v>
      </c>
      <c r="G70" s="83" t="str">
        <f>'E04'!$F67</f>
        <v>NT</v>
      </c>
      <c r="H70" s="83" t="str">
        <f>'E05'!$F67</f>
        <v>NT</v>
      </c>
      <c r="I70" s="83" t="str">
        <f>'E06'!$F67</f>
        <v>NT</v>
      </c>
      <c r="J70" s="83" t="str">
        <f>'E07'!$F67</f>
        <v>NT</v>
      </c>
      <c r="K70" s="83" t="str">
        <f>'E08'!$F67</f>
        <v>NT</v>
      </c>
      <c r="L70" s="83" t="str">
        <f>'E09'!$F67</f>
        <v>NT</v>
      </c>
      <c r="M70" s="83" t="str">
        <f>'E10'!$F67</f>
        <v>NT</v>
      </c>
      <c r="N70" s="83" t="str">
        <f>'E11'!$F67</f>
        <v>NT</v>
      </c>
      <c r="O70" s="83" t="str">
        <f>'E12'!$F67</f>
        <v>NT</v>
      </c>
      <c r="P70" s="83" t="str">
        <f>'E13'!$F67</f>
        <v>NT</v>
      </c>
      <c r="Q70" s="83" t="str">
        <f>'E14'!$F67</f>
        <v>NT</v>
      </c>
      <c r="R70" s="83" t="str">
        <f>'E15'!$F67</f>
        <v>NT</v>
      </c>
      <c r="S70" s="83" t="str">
        <f>'E16'!$F67</f>
        <v>NT</v>
      </c>
      <c r="T70" s="83" t="str">
        <f>'E17'!$F67</f>
        <v>NT</v>
      </c>
      <c r="U70" s="83" t="str">
        <f>'E18'!$F67</f>
        <v>NT</v>
      </c>
      <c r="V70" s="83" t="str">
        <f>'E19'!$F67</f>
        <v>NT</v>
      </c>
      <c r="W70" s="83" t="str">
        <f>'E20'!$F67</f>
        <v>NT</v>
      </c>
      <c r="X70" s="83"/>
      <c r="Y70" s="84" t="str">
        <f t="shared" si="5"/>
        <v>NT</v>
      </c>
      <c r="Z70" s="69"/>
      <c r="AA70" s="71"/>
      <c r="AB70" s="71"/>
      <c r="AC70" s="71"/>
      <c r="AD70" s="71"/>
      <c r="AE70" s="71"/>
      <c r="AF70" s="69"/>
      <c r="AG70" s="69"/>
    </row>
    <row r="71" spans="1:33">
      <c r="A71" s="72" t="str">
        <f>Critères!A67</f>
        <v>Navigation</v>
      </c>
      <c r="B71" s="73" t="str">
        <f>Critères!B67</f>
        <v>10.1</v>
      </c>
      <c r="C71" s="73" t="str">
        <f>Critères!C67</f>
        <v>A</v>
      </c>
      <c r="D71" s="73" t="str">
        <f>'E01'!$F68</f>
        <v>NT</v>
      </c>
      <c r="E71" s="73" t="str">
        <f>'E02'!$F68</f>
        <v>NT</v>
      </c>
      <c r="F71" s="73" t="str">
        <f>'E03'!$F68</f>
        <v>NT</v>
      </c>
      <c r="G71" s="73" t="str">
        <f>'E04'!$F68</f>
        <v>NT</v>
      </c>
      <c r="H71" s="73" t="str">
        <f>'E05'!$F68</f>
        <v>NT</v>
      </c>
      <c r="I71" s="73" t="str">
        <f>'E06'!$F68</f>
        <v>NT</v>
      </c>
      <c r="J71" s="73" t="str">
        <f>'E07'!$F68</f>
        <v>NT</v>
      </c>
      <c r="K71" s="73" t="str">
        <f>'E08'!$F68</f>
        <v>NT</v>
      </c>
      <c r="L71" s="73" t="str">
        <f>'E09'!$F68</f>
        <v>NT</v>
      </c>
      <c r="M71" s="73" t="str">
        <f>'E10'!$F68</f>
        <v>NT</v>
      </c>
      <c r="N71" s="73" t="str">
        <f>'E11'!$F68</f>
        <v>NT</v>
      </c>
      <c r="O71" s="73" t="str">
        <f>'E12'!$F68</f>
        <v>NT</v>
      </c>
      <c r="P71" s="73" t="str">
        <f>'E13'!$F68</f>
        <v>NT</v>
      </c>
      <c r="Q71" s="73" t="str">
        <f>'E14'!$F68</f>
        <v>NT</v>
      </c>
      <c r="R71" s="73" t="str">
        <f>'E15'!$F68</f>
        <v>NT</v>
      </c>
      <c r="S71" s="73" t="str">
        <f>'E16'!$F68</f>
        <v>NT</v>
      </c>
      <c r="T71" s="73" t="str">
        <f>'E17'!$F68</f>
        <v>NT</v>
      </c>
      <c r="U71" s="73" t="str">
        <f>'E18'!$F68</f>
        <v>NT</v>
      </c>
      <c r="V71" s="73" t="str">
        <f>'E19'!$F68</f>
        <v>NT</v>
      </c>
      <c r="W71" s="73" t="str">
        <f>'E20'!$F68</f>
        <v>NT</v>
      </c>
      <c r="X71" s="73"/>
      <c r="Y71" s="74" t="str">
        <f t="shared" si="5"/>
        <v>NT</v>
      </c>
      <c r="Z71" s="69"/>
      <c r="AA71" s="71"/>
      <c r="AB71" s="71"/>
      <c r="AC71" s="71"/>
      <c r="AD71" s="71"/>
      <c r="AE71" s="71"/>
      <c r="AF71" s="69"/>
      <c r="AG71" s="69"/>
    </row>
    <row r="72" spans="1:33">
      <c r="A72" s="75" t="str">
        <f>Critères!A68</f>
        <v>Navigation</v>
      </c>
      <c r="B72" s="69" t="str">
        <f>Critères!B68</f>
        <v>10.2</v>
      </c>
      <c r="C72" s="69" t="str">
        <f>Critères!C68</f>
        <v>A</v>
      </c>
      <c r="D72" s="69" t="str">
        <f>'E01'!$F69</f>
        <v>NT</v>
      </c>
      <c r="E72" s="69" t="str">
        <f>'E02'!$F69</f>
        <v>NT</v>
      </c>
      <c r="F72" s="69" t="str">
        <f>'E03'!$F69</f>
        <v>NT</v>
      </c>
      <c r="G72" s="69" t="str">
        <f>'E04'!$F69</f>
        <v>NT</v>
      </c>
      <c r="H72" s="69" t="str">
        <f>'E05'!$F69</f>
        <v>NT</v>
      </c>
      <c r="I72" s="69" t="str">
        <f>'E06'!$F69</f>
        <v>NT</v>
      </c>
      <c r="J72" s="69" t="str">
        <f>'E07'!$F69</f>
        <v>NT</v>
      </c>
      <c r="K72" s="69" t="str">
        <f>'E08'!$F69</f>
        <v>NT</v>
      </c>
      <c r="L72" s="69" t="str">
        <f>'E09'!$F69</f>
        <v>NT</v>
      </c>
      <c r="M72" s="69" t="str">
        <f>'E10'!$F69</f>
        <v>NT</v>
      </c>
      <c r="N72" s="69" t="str">
        <f>'E11'!$F69</f>
        <v>NT</v>
      </c>
      <c r="O72" s="69" t="str">
        <f>'E12'!$F69</f>
        <v>NT</v>
      </c>
      <c r="P72" s="69" t="str">
        <f>'E13'!$F69</f>
        <v>NT</v>
      </c>
      <c r="Q72" s="69" t="str">
        <f>'E14'!$F69</f>
        <v>NT</v>
      </c>
      <c r="R72" s="69" t="str">
        <f>'E15'!$F69</f>
        <v>NT</v>
      </c>
      <c r="S72" s="69" t="str">
        <f>'E16'!$F69</f>
        <v>NT</v>
      </c>
      <c r="T72" s="69" t="str">
        <f>'E17'!$F69</f>
        <v>NT</v>
      </c>
      <c r="U72" s="69" t="str">
        <f>'E18'!$F69</f>
        <v>NT</v>
      </c>
      <c r="V72" s="69" t="str">
        <f>'E19'!$F69</f>
        <v>NT</v>
      </c>
      <c r="W72" s="69" t="str">
        <f>'E20'!$F69</f>
        <v>NT</v>
      </c>
      <c r="X72" s="69"/>
      <c r="Y72" s="76" t="str">
        <f t="shared" ref="Y72:Y114" si="7">IF(COUNTIF(D72:W72,"NC")&gt;0,"NC",IF(COUNTIF(D72:W72,"C")&gt;0,"C",IF(COUNTIF(D72:W72,"NA")&gt;0,"NA","NT")))</f>
        <v>NT</v>
      </c>
      <c r="Z72" s="69"/>
      <c r="AA72" s="71"/>
      <c r="AB72" s="71"/>
      <c r="AC72" s="71"/>
      <c r="AD72" s="71"/>
      <c r="AE72" s="71"/>
      <c r="AF72" s="69"/>
      <c r="AG72" s="69"/>
    </row>
    <row r="73" spans="1:33">
      <c r="A73" s="75" t="str">
        <f>Critères!A69</f>
        <v>Navigation</v>
      </c>
      <c r="B73" s="69" t="str">
        <f>Critères!B69</f>
        <v>10.3</v>
      </c>
      <c r="C73" s="69" t="str">
        <f>Critères!C69</f>
        <v>A</v>
      </c>
      <c r="D73" s="69" t="str">
        <f>'E01'!$F70</f>
        <v>NT</v>
      </c>
      <c r="E73" s="69" t="str">
        <f>'E02'!$F70</f>
        <v>NT</v>
      </c>
      <c r="F73" s="69" t="str">
        <f>'E03'!$F70</f>
        <v>NT</v>
      </c>
      <c r="G73" s="69" t="str">
        <f>'E04'!$F70</f>
        <v>NT</v>
      </c>
      <c r="H73" s="69" t="str">
        <f>'E05'!$F70</f>
        <v>NT</v>
      </c>
      <c r="I73" s="69" t="str">
        <f>'E06'!$F70</f>
        <v>NT</v>
      </c>
      <c r="J73" s="69" t="str">
        <f>'E07'!$F70</f>
        <v>NT</v>
      </c>
      <c r="K73" s="69" t="str">
        <f>'E08'!$F70</f>
        <v>NT</v>
      </c>
      <c r="L73" s="69" t="str">
        <f>'E09'!$F70</f>
        <v>NT</v>
      </c>
      <c r="M73" s="69" t="str">
        <f>'E10'!$F70</f>
        <v>NT</v>
      </c>
      <c r="N73" s="69" t="str">
        <f>'E11'!$F70</f>
        <v>NT</v>
      </c>
      <c r="O73" s="69" t="str">
        <f>'E12'!$F70</f>
        <v>NT</v>
      </c>
      <c r="P73" s="69" t="str">
        <f>'E13'!$F70</f>
        <v>NT</v>
      </c>
      <c r="Q73" s="69" t="str">
        <f>'E14'!$F70</f>
        <v>NT</v>
      </c>
      <c r="R73" s="69" t="str">
        <f>'E15'!$F70</f>
        <v>NT</v>
      </c>
      <c r="S73" s="69" t="str">
        <f>'E16'!$F70</f>
        <v>NT</v>
      </c>
      <c r="T73" s="69" t="str">
        <f>'E17'!$F70</f>
        <v>NT</v>
      </c>
      <c r="U73" s="69" t="str">
        <f>'E18'!$F70</f>
        <v>NT</v>
      </c>
      <c r="V73" s="69" t="str">
        <f>'E19'!$F70</f>
        <v>NT</v>
      </c>
      <c r="W73" s="69" t="str">
        <f>'E20'!$F70</f>
        <v>NT</v>
      </c>
      <c r="X73" s="69"/>
      <c r="Y73" s="76" t="str">
        <f t="shared" si="7"/>
        <v>NT</v>
      </c>
      <c r="Z73" s="69"/>
      <c r="AA73" s="71"/>
      <c r="AB73" s="71"/>
      <c r="AC73" s="71"/>
      <c r="AD73" s="71"/>
      <c r="AE73" s="71"/>
      <c r="AF73" s="69"/>
      <c r="AG73" s="69"/>
    </row>
    <row r="74" spans="1:33" ht="15.75" thickBot="1">
      <c r="A74" s="82" t="str">
        <f>Critères!A70</f>
        <v>Navigation</v>
      </c>
      <c r="B74" s="83" t="str">
        <f>Critères!B70</f>
        <v>10.4</v>
      </c>
      <c r="C74" s="83" t="str">
        <f>Critères!C70</f>
        <v>A</v>
      </c>
      <c r="D74" s="83" t="str">
        <f>'E01'!$F71</f>
        <v>NT</v>
      </c>
      <c r="E74" s="83" t="str">
        <f>'E02'!$F71</f>
        <v>NT</v>
      </c>
      <c r="F74" s="83" t="str">
        <f>'E03'!$F71</f>
        <v>NT</v>
      </c>
      <c r="G74" s="83" t="str">
        <f>'E04'!$F71</f>
        <v>NT</v>
      </c>
      <c r="H74" s="83" t="str">
        <f>'E05'!$F71</f>
        <v>NT</v>
      </c>
      <c r="I74" s="83" t="str">
        <f>'E06'!$F71</f>
        <v>NT</v>
      </c>
      <c r="J74" s="83" t="str">
        <f>'E07'!$F71</f>
        <v>NT</v>
      </c>
      <c r="K74" s="83" t="str">
        <f>'E08'!$F71</f>
        <v>NT</v>
      </c>
      <c r="L74" s="83" t="str">
        <f>'E09'!$F71</f>
        <v>NT</v>
      </c>
      <c r="M74" s="83" t="str">
        <f>'E10'!$F71</f>
        <v>NT</v>
      </c>
      <c r="N74" s="83" t="str">
        <f>'E11'!$F71</f>
        <v>NT</v>
      </c>
      <c r="O74" s="83" t="str">
        <f>'E12'!$F71</f>
        <v>NT</v>
      </c>
      <c r="P74" s="83" t="str">
        <f>'E13'!$F71</f>
        <v>NT</v>
      </c>
      <c r="Q74" s="83" t="str">
        <f>'E14'!$F71</f>
        <v>NT</v>
      </c>
      <c r="R74" s="83" t="str">
        <f>'E15'!$F71</f>
        <v>NT</v>
      </c>
      <c r="S74" s="83" t="str">
        <f>'E16'!$F71</f>
        <v>NT</v>
      </c>
      <c r="T74" s="83" t="str">
        <f>'E17'!$F71</f>
        <v>NT</v>
      </c>
      <c r="U74" s="83" t="str">
        <f>'E18'!$F71</f>
        <v>NT</v>
      </c>
      <c r="V74" s="83" t="str">
        <f>'E19'!$F71</f>
        <v>NT</v>
      </c>
      <c r="W74" s="83" t="str">
        <f>'E20'!$F71</f>
        <v>NT</v>
      </c>
      <c r="X74" s="83"/>
      <c r="Y74" s="84" t="str">
        <f t="shared" si="7"/>
        <v>NT</v>
      </c>
      <c r="Z74" s="69"/>
      <c r="AA74" s="71"/>
      <c r="AB74" s="71"/>
      <c r="AC74" s="71"/>
      <c r="AD74" s="71"/>
      <c r="AE74" s="71"/>
      <c r="AF74" s="69"/>
      <c r="AG74" s="69"/>
    </row>
    <row r="75" spans="1:33">
      <c r="A75" s="72" t="str">
        <f>Critères!A71</f>
        <v>Consultation</v>
      </c>
      <c r="B75" s="73" t="str">
        <f>Critères!B71</f>
        <v>11.1</v>
      </c>
      <c r="C75" s="73" t="str">
        <f>Critères!C71</f>
        <v>A</v>
      </c>
      <c r="D75" s="73" t="str">
        <f>'E01'!$F72</f>
        <v>NT</v>
      </c>
      <c r="E75" s="73" t="str">
        <f>'E02'!$F72</f>
        <v>NT</v>
      </c>
      <c r="F75" s="73" t="str">
        <f>'E03'!$F72</f>
        <v>NT</v>
      </c>
      <c r="G75" s="73" t="str">
        <f>'E04'!$F72</f>
        <v>NT</v>
      </c>
      <c r="H75" s="73" t="str">
        <f>'E05'!$F72</f>
        <v>NT</v>
      </c>
      <c r="I75" s="73" t="str">
        <f>'E06'!$F72</f>
        <v>NT</v>
      </c>
      <c r="J75" s="73" t="str">
        <f>'E07'!$F72</f>
        <v>NT</v>
      </c>
      <c r="K75" s="73" t="str">
        <f>'E08'!$F72</f>
        <v>NT</v>
      </c>
      <c r="L75" s="73" t="str">
        <f>'E09'!$F72</f>
        <v>NT</v>
      </c>
      <c r="M75" s="73" t="str">
        <f>'E10'!$F72</f>
        <v>NT</v>
      </c>
      <c r="N75" s="73" t="str">
        <f>'E11'!$F72</f>
        <v>NT</v>
      </c>
      <c r="O75" s="73" t="str">
        <f>'E12'!$F72</f>
        <v>NT</v>
      </c>
      <c r="P75" s="73" t="str">
        <f>'E13'!$F72</f>
        <v>NT</v>
      </c>
      <c r="Q75" s="73" t="str">
        <f>'E14'!$F72</f>
        <v>NT</v>
      </c>
      <c r="R75" s="73" t="str">
        <f>'E15'!$F72</f>
        <v>NT</v>
      </c>
      <c r="S75" s="73" t="str">
        <f>'E16'!$F72</f>
        <v>NT</v>
      </c>
      <c r="T75" s="73" t="str">
        <f>'E17'!$F72</f>
        <v>NT</v>
      </c>
      <c r="U75" s="73" t="str">
        <f>'E18'!$F72</f>
        <v>NT</v>
      </c>
      <c r="V75" s="73" t="str">
        <f>'E19'!$F72</f>
        <v>NT</v>
      </c>
      <c r="W75" s="73" t="str">
        <f>'E20'!$F72</f>
        <v>NT</v>
      </c>
      <c r="X75" s="73"/>
      <c r="Y75" s="74" t="str">
        <f t="shared" si="7"/>
        <v>NT</v>
      </c>
      <c r="Z75" s="69"/>
      <c r="AA75" s="71"/>
      <c r="AB75" s="71"/>
      <c r="AC75" s="71"/>
      <c r="AD75" s="71"/>
      <c r="AE75" s="71"/>
      <c r="AF75" s="69"/>
      <c r="AG75" s="69"/>
    </row>
    <row r="76" spans="1:33">
      <c r="A76" s="75" t="str">
        <f>Critères!A72</f>
        <v>Consultation</v>
      </c>
      <c r="B76" s="69" t="str">
        <f>Critères!B72</f>
        <v>11.2</v>
      </c>
      <c r="C76" s="69" t="str">
        <f>Critères!C72</f>
        <v>A</v>
      </c>
      <c r="D76" s="69" t="str">
        <f>'E01'!$F73</f>
        <v>NT</v>
      </c>
      <c r="E76" s="69" t="str">
        <f>'E02'!$F73</f>
        <v>NT</v>
      </c>
      <c r="F76" s="69" t="str">
        <f>'E03'!$F73</f>
        <v>NT</v>
      </c>
      <c r="G76" s="69" t="str">
        <f>'E04'!$F73</f>
        <v>NT</v>
      </c>
      <c r="H76" s="69" t="str">
        <f>'E05'!$F73</f>
        <v>NT</v>
      </c>
      <c r="I76" s="69" t="str">
        <f>'E06'!$F73</f>
        <v>NT</v>
      </c>
      <c r="J76" s="69" t="str">
        <f>'E07'!$F73</f>
        <v>NT</v>
      </c>
      <c r="K76" s="69" t="str">
        <f>'E08'!$F73</f>
        <v>NT</v>
      </c>
      <c r="L76" s="69" t="str">
        <f>'E09'!$F73</f>
        <v>NT</v>
      </c>
      <c r="M76" s="69" t="str">
        <f>'E10'!$F73</f>
        <v>NT</v>
      </c>
      <c r="N76" s="69" t="str">
        <f>'E11'!$F73</f>
        <v>NT</v>
      </c>
      <c r="O76" s="69" t="str">
        <f>'E12'!$F73</f>
        <v>NT</v>
      </c>
      <c r="P76" s="69" t="str">
        <f>'E13'!$F73</f>
        <v>NT</v>
      </c>
      <c r="Q76" s="69" t="str">
        <f>'E14'!$F73</f>
        <v>NT</v>
      </c>
      <c r="R76" s="69" t="str">
        <f>'E15'!$F73</f>
        <v>NT</v>
      </c>
      <c r="S76" s="69" t="str">
        <f>'E16'!$F73</f>
        <v>NT</v>
      </c>
      <c r="T76" s="69" t="str">
        <f>'E17'!$F73</f>
        <v>NT</v>
      </c>
      <c r="U76" s="69" t="str">
        <f>'E18'!$F73</f>
        <v>NT</v>
      </c>
      <c r="V76" s="69" t="str">
        <f>'E19'!$F73</f>
        <v>NT</v>
      </c>
      <c r="W76" s="69" t="str">
        <f>'E20'!$F73</f>
        <v>NT</v>
      </c>
      <c r="X76" s="69"/>
      <c r="Y76" s="76" t="str">
        <f t="shared" si="7"/>
        <v>NT</v>
      </c>
      <c r="Z76" s="69"/>
      <c r="AA76" s="71"/>
      <c r="AB76" s="71"/>
      <c r="AC76" s="71"/>
      <c r="AD76" s="71"/>
      <c r="AE76" s="71"/>
      <c r="AF76" s="69"/>
      <c r="AG76" s="69"/>
    </row>
    <row r="77" spans="1:33">
      <c r="A77" s="75" t="str">
        <f>Critères!A73</f>
        <v>Consultation</v>
      </c>
      <c r="B77" s="69" t="str">
        <f>Critères!B73</f>
        <v>11.3</v>
      </c>
      <c r="C77" s="69" t="str">
        <f>Critères!C73</f>
        <v>A</v>
      </c>
      <c r="D77" s="69" t="str">
        <f>'E01'!$F74</f>
        <v>NT</v>
      </c>
      <c r="E77" s="69" t="str">
        <f>'E02'!$F74</f>
        <v>NT</v>
      </c>
      <c r="F77" s="69" t="str">
        <f>'E03'!$F74</f>
        <v>NT</v>
      </c>
      <c r="G77" s="69" t="str">
        <f>'E04'!$F74</f>
        <v>NT</v>
      </c>
      <c r="H77" s="69" t="str">
        <f>'E05'!$F74</f>
        <v>NT</v>
      </c>
      <c r="I77" s="69" t="str">
        <f>'E06'!$F74</f>
        <v>NT</v>
      </c>
      <c r="J77" s="69" t="str">
        <f>'E07'!$F74</f>
        <v>NT</v>
      </c>
      <c r="K77" s="69" t="str">
        <f>'E08'!$F74</f>
        <v>NT</v>
      </c>
      <c r="L77" s="69" t="str">
        <f>'E09'!$F74</f>
        <v>NT</v>
      </c>
      <c r="M77" s="69" t="str">
        <f>'E10'!$F74</f>
        <v>NT</v>
      </c>
      <c r="N77" s="69" t="str">
        <f>'E11'!$F74</f>
        <v>NT</v>
      </c>
      <c r="O77" s="69" t="str">
        <f>'E12'!$F74</f>
        <v>NT</v>
      </c>
      <c r="P77" s="69" t="str">
        <f>'E13'!$F74</f>
        <v>NT</v>
      </c>
      <c r="Q77" s="69" t="str">
        <f>'E14'!$F74</f>
        <v>NT</v>
      </c>
      <c r="R77" s="69" t="str">
        <f>'E15'!$F74</f>
        <v>NT</v>
      </c>
      <c r="S77" s="69" t="str">
        <f>'E16'!$F74</f>
        <v>NT</v>
      </c>
      <c r="T77" s="69" t="str">
        <f>'E17'!$F74</f>
        <v>NT</v>
      </c>
      <c r="U77" s="69" t="str">
        <f>'E18'!$F74</f>
        <v>NT</v>
      </c>
      <c r="V77" s="69" t="str">
        <f>'E19'!$F74</f>
        <v>NT</v>
      </c>
      <c r="W77" s="69" t="str">
        <f>'E20'!$F74</f>
        <v>NT</v>
      </c>
      <c r="X77" s="69"/>
      <c r="Y77" s="76" t="str">
        <f t="shared" si="7"/>
        <v>NT</v>
      </c>
      <c r="Z77" s="69"/>
      <c r="AA77" s="71"/>
      <c r="AB77" s="71"/>
      <c r="AC77" s="71"/>
      <c r="AD77" s="71"/>
      <c r="AE77" s="71"/>
      <c r="AF77" s="69"/>
      <c r="AG77" s="69"/>
    </row>
    <row r="78" spans="1:33">
      <c r="A78" s="75" t="str">
        <f>Critères!A74</f>
        <v>Consultation</v>
      </c>
      <c r="B78" s="69" t="str">
        <f>Critères!B74</f>
        <v>11.4</v>
      </c>
      <c r="C78" s="69" t="str">
        <f>Critères!C74</f>
        <v>A</v>
      </c>
      <c r="D78" s="69" t="str">
        <f>'E01'!$F75</f>
        <v>NT</v>
      </c>
      <c r="E78" s="69" t="str">
        <f>'E02'!$F75</f>
        <v>NT</v>
      </c>
      <c r="F78" s="69" t="str">
        <f>'E03'!$F75</f>
        <v>NT</v>
      </c>
      <c r="G78" s="69" t="str">
        <f>'E04'!$F75</f>
        <v>NT</v>
      </c>
      <c r="H78" s="69" t="str">
        <f>'E05'!$F75</f>
        <v>NT</v>
      </c>
      <c r="I78" s="69" t="str">
        <f>'E06'!$F75</f>
        <v>NT</v>
      </c>
      <c r="J78" s="69" t="str">
        <f>'E07'!$F75</f>
        <v>NT</v>
      </c>
      <c r="K78" s="69" t="str">
        <f>'E08'!$F75</f>
        <v>NT</v>
      </c>
      <c r="L78" s="69" t="str">
        <f>'E09'!$F75</f>
        <v>NT</v>
      </c>
      <c r="M78" s="69" t="str">
        <f>'E10'!$F75</f>
        <v>NT</v>
      </c>
      <c r="N78" s="69" t="str">
        <f>'E11'!$F75</f>
        <v>NT</v>
      </c>
      <c r="O78" s="69" t="str">
        <f>'E12'!$F75</f>
        <v>NT</v>
      </c>
      <c r="P78" s="69" t="str">
        <f>'E13'!$F75</f>
        <v>NT</v>
      </c>
      <c r="Q78" s="69" t="str">
        <f>'E14'!$F75</f>
        <v>NT</v>
      </c>
      <c r="R78" s="69" t="str">
        <f>'E15'!$F75</f>
        <v>NT</v>
      </c>
      <c r="S78" s="69" t="str">
        <f>'E16'!$F75</f>
        <v>NT</v>
      </c>
      <c r="T78" s="69" t="str">
        <f>'E17'!$F75</f>
        <v>NT</v>
      </c>
      <c r="U78" s="69" t="str">
        <f>'E18'!$F75</f>
        <v>NT</v>
      </c>
      <c r="V78" s="69" t="str">
        <f>'E19'!$F75</f>
        <v>NT</v>
      </c>
      <c r="W78" s="69" t="str">
        <f>'E20'!$F75</f>
        <v>NT</v>
      </c>
      <c r="X78" s="69"/>
      <c r="Y78" s="76" t="str">
        <f t="shared" si="7"/>
        <v>NT</v>
      </c>
      <c r="Z78" s="69"/>
      <c r="AA78" s="71"/>
      <c r="AB78" s="71"/>
      <c r="AC78" s="71"/>
      <c r="AD78" s="71"/>
      <c r="AE78" s="71"/>
      <c r="AF78" s="69"/>
      <c r="AG78" s="69"/>
    </row>
    <row r="79" spans="1:33">
      <c r="A79" s="75" t="str">
        <f>Critères!A75</f>
        <v>Consultation</v>
      </c>
      <c r="B79" s="69" t="str">
        <f>Critères!B75</f>
        <v>11.5</v>
      </c>
      <c r="C79" s="69" t="str">
        <f>Critères!C75</f>
        <v>A</v>
      </c>
      <c r="D79" s="69" t="str">
        <f>'E01'!$F76</f>
        <v>NT</v>
      </c>
      <c r="E79" s="69" t="str">
        <f>'E02'!$F76</f>
        <v>NT</v>
      </c>
      <c r="F79" s="69" t="str">
        <f>'E03'!$F76</f>
        <v>NT</v>
      </c>
      <c r="G79" s="69" t="str">
        <f>'E04'!$F76</f>
        <v>NT</v>
      </c>
      <c r="H79" s="69" t="str">
        <f>'E05'!$F76</f>
        <v>NT</v>
      </c>
      <c r="I79" s="69" t="str">
        <f>'E06'!$F76</f>
        <v>NT</v>
      </c>
      <c r="J79" s="69" t="str">
        <f>'E07'!$F76</f>
        <v>NT</v>
      </c>
      <c r="K79" s="69" t="str">
        <f>'E08'!$F76</f>
        <v>NT</v>
      </c>
      <c r="L79" s="69" t="str">
        <f>'E09'!$F76</f>
        <v>NT</v>
      </c>
      <c r="M79" s="69" t="str">
        <f>'E10'!$F76</f>
        <v>NT</v>
      </c>
      <c r="N79" s="69" t="str">
        <f>'E11'!$F76</f>
        <v>NT</v>
      </c>
      <c r="O79" s="69" t="str">
        <f>'E12'!$F76</f>
        <v>NT</v>
      </c>
      <c r="P79" s="69" t="str">
        <f>'E13'!$F76</f>
        <v>NT</v>
      </c>
      <c r="Q79" s="69" t="str">
        <f>'E14'!$F76</f>
        <v>NT</v>
      </c>
      <c r="R79" s="69" t="str">
        <f>'E15'!$F76</f>
        <v>NT</v>
      </c>
      <c r="S79" s="69" t="str">
        <f>'E16'!$F76</f>
        <v>NT</v>
      </c>
      <c r="T79" s="69" t="str">
        <f>'E17'!$F76</f>
        <v>NT</v>
      </c>
      <c r="U79" s="69" t="str">
        <f>'E18'!$F76</f>
        <v>NT</v>
      </c>
      <c r="V79" s="69" t="str">
        <f>'E19'!$F76</f>
        <v>NT</v>
      </c>
      <c r="W79" s="69" t="str">
        <f>'E20'!$F76</f>
        <v>NT</v>
      </c>
      <c r="X79" s="69"/>
      <c r="Y79" s="76" t="str">
        <f t="shared" si="7"/>
        <v>NT</v>
      </c>
      <c r="Z79" s="69"/>
      <c r="AA79" s="71"/>
      <c r="AB79" s="71"/>
      <c r="AC79" s="71"/>
      <c r="AD79" s="71"/>
      <c r="AE79" s="71"/>
      <c r="AF79" s="69"/>
      <c r="AG79" s="69"/>
    </row>
    <row r="80" spans="1:33">
      <c r="A80" s="75" t="str">
        <f>Critères!A76</f>
        <v>Consultation</v>
      </c>
      <c r="B80" s="69" t="str">
        <f>Critères!B76</f>
        <v>11.6</v>
      </c>
      <c r="C80" s="69" t="str">
        <f>Critères!C76</f>
        <v>A</v>
      </c>
      <c r="D80" s="69" t="str">
        <f>'E01'!$F77</f>
        <v>NT</v>
      </c>
      <c r="E80" s="69" t="str">
        <f>'E02'!$F77</f>
        <v>NT</v>
      </c>
      <c r="F80" s="69" t="str">
        <f>'E03'!$F77</f>
        <v>NT</v>
      </c>
      <c r="G80" s="69" t="str">
        <f>'E04'!$F77</f>
        <v>NT</v>
      </c>
      <c r="H80" s="69" t="str">
        <f>'E05'!$F77</f>
        <v>NT</v>
      </c>
      <c r="I80" s="69" t="str">
        <f>'E06'!$F77</f>
        <v>NT</v>
      </c>
      <c r="J80" s="69" t="str">
        <f>'E07'!$F77</f>
        <v>NT</v>
      </c>
      <c r="K80" s="69" t="str">
        <f>'E08'!$F77</f>
        <v>NT</v>
      </c>
      <c r="L80" s="69" t="str">
        <f>'E09'!$F77</f>
        <v>NT</v>
      </c>
      <c r="M80" s="69" t="str">
        <f>'E10'!$F77</f>
        <v>NT</v>
      </c>
      <c r="N80" s="69" t="str">
        <f>'E11'!$F77</f>
        <v>NT</v>
      </c>
      <c r="O80" s="69" t="str">
        <f>'E12'!$F77</f>
        <v>NT</v>
      </c>
      <c r="P80" s="69" t="str">
        <f>'E13'!$F77</f>
        <v>NT</v>
      </c>
      <c r="Q80" s="69" t="str">
        <f>'E14'!$F77</f>
        <v>NT</v>
      </c>
      <c r="R80" s="69" t="str">
        <f>'E15'!$F77</f>
        <v>NT</v>
      </c>
      <c r="S80" s="69" t="str">
        <f>'E16'!$F77</f>
        <v>NT</v>
      </c>
      <c r="T80" s="69" t="str">
        <f>'E17'!$F77</f>
        <v>NT</v>
      </c>
      <c r="U80" s="69" t="str">
        <f>'E18'!$F77</f>
        <v>NT</v>
      </c>
      <c r="V80" s="69" t="str">
        <f>'E19'!$F77</f>
        <v>NT</v>
      </c>
      <c r="W80" s="69" t="str">
        <f>'E20'!$F77</f>
        <v>NT</v>
      </c>
      <c r="X80" s="69"/>
      <c r="Y80" s="76" t="str">
        <f t="shared" si="7"/>
        <v>NT</v>
      </c>
      <c r="Z80" s="69"/>
      <c r="AA80" s="71"/>
      <c r="AB80" s="71"/>
      <c r="AC80" s="71"/>
      <c r="AD80" s="71"/>
      <c r="AE80" s="71"/>
      <c r="AF80" s="69"/>
      <c r="AG80" s="69"/>
    </row>
    <row r="81" spans="1:33">
      <c r="A81" s="75" t="str">
        <f>Critères!A77</f>
        <v>Consultation</v>
      </c>
      <c r="B81" s="69" t="str">
        <f>Critères!B77</f>
        <v>11.7</v>
      </c>
      <c r="C81" s="69" t="str">
        <f>Critères!C77</f>
        <v>A</v>
      </c>
      <c r="D81" s="69" t="str">
        <f>'E01'!$F78</f>
        <v>NT</v>
      </c>
      <c r="E81" s="69" t="str">
        <f>'E02'!$F78</f>
        <v>NT</v>
      </c>
      <c r="F81" s="69" t="str">
        <f>'E03'!$F78</f>
        <v>NT</v>
      </c>
      <c r="G81" s="69" t="str">
        <f>'E04'!$F78</f>
        <v>NT</v>
      </c>
      <c r="H81" s="69" t="str">
        <f>'E05'!$F78</f>
        <v>NT</v>
      </c>
      <c r="I81" s="69" t="str">
        <f>'E06'!$F78</f>
        <v>NT</v>
      </c>
      <c r="J81" s="69" t="str">
        <f>'E07'!$F78</f>
        <v>NT</v>
      </c>
      <c r="K81" s="69" t="str">
        <f>'E08'!$F78</f>
        <v>NT</v>
      </c>
      <c r="L81" s="69" t="str">
        <f>'E09'!$F78</f>
        <v>NT</v>
      </c>
      <c r="M81" s="69" t="str">
        <f>'E10'!$F78</f>
        <v>NT</v>
      </c>
      <c r="N81" s="69" t="str">
        <f>'E11'!$F78</f>
        <v>NT</v>
      </c>
      <c r="O81" s="69" t="str">
        <f>'E12'!$F78</f>
        <v>NT</v>
      </c>
      <c r="P81" s="69" t="str">
        <f>'E13'!$F78</f>
        <v>NT</v>
      </c>
      <c r="Q81" s="69" t="str">
        <f>'E14'!$F78</f>
        <v>NT</v>
      </c>
      <c r="R81" s="69" t="str">
        <f>'E15'!$F78</f>
        <v>NT</v>
      </c>
      <c r="S81" s="69" t="str">
        <f>'E16'!$F78</f>
        <v>NT</v>
      </c>
      <c r="T81" s="69" t="str">
        <f>'E17'!$F78</f>
        <v>NT</v>
      </c>
      <c r="U81" s="69" t="str">
        <f>'E18'!$F78</f>
        <v>NT</v>
      </c>
      <c r="V81" s="69" t="str">
        <f>'E19'!$F78</f>
        <v>NT</v>
      </c>
      <c r="W81" s="69" t="str">
        <f>'E20'!$F78</f>
        <v>NT</v>
      </c>
      <c r="X81" s="69"/>
      <c r="Y81" s="76" t="str">
        <f t="shared" si="7"/>
        <v>NT</v>
      </c>
      <c r="Z81" s="69"/>
      <c r="AA81" s="71"/>
      <c r="AB81" s="71"/>
      <c r="AC81" s="71"/>
      <c r="AD81" s="71"/>
      <c r="AE81" s="71"/>
      <c r="AF81" s="69"/>
      <c r="AG81" s="69"/>
    </row>
    <row r="82" spans="1:33">
      <c r="A82" s="75" t="str">
        <f>Critères!A78</f>
        <v>Consultation</v>
      </c>
      <c r="B82" s="69" t="str">
        <f>Critères!B78</f>
        <v>11.8</v>
      </c>
      <c r="C82" s="69" t="str">
        <f>Critères!C78</f>
        <v>A</v>
      </c>
      <c r="D82" s="69" t="str">
        <f>'E01'!$F79</f>
        <v>NT</v>
      </c>
      <c r="E82" s="69" t="str">
        <f>'E02'!$F79</f>
        <v>NT</v>
      </c>
      <c r="F82" s="69" t="str">
        <f>'E03'!$F79</f>
        <v>NT</v>
      </c>
      <c r="G82" s="69" t="str">
        <f>'E04'!$F79</f>
        <v>NT</v>
      </c>
      <c r="H82" s="69" t="str">
        <f>'E05'!$F79</f>
        <v>NT</v>
      </c>
      <c r="I82" s="69" t="str">
        <f>'E06'!$F79</f>
        <v>NT</v>
      </c>
      <c r="J82" s="69" t="str">
        <f>'E07'!$F79</f>
        <v>NT</v>
      </c>
      <c r="K82" s="69" t="str">
        <f>'E08'!$F79</f>
        <v>NT</v>
      </c>
      <c r="L82" s="69" t="str">
        <f>'E09'!$F79</f>
        <v>NT</v>
      </c>
      <c r="M82" s="69" t="str">
        <f>'E10'!$F79</f>
        <v>NT</v>
      </c>
      <c r="N82" s="69" t="str">
        <f>'E11'!$F79</f>
        <v>NT</v>
      </c>
      <c r="O82" s="69" t="str">
        <f>'E12'!$F79</f>
        <v>NT</v>
      </c>
      <c r="P82" s="69" t="str">
        <f>'E13'!$F79</f>
        <v>NT</v>
      </c>
      <c r="Q82" s="69" t="str">
        <f>'E14'!$F79</f>
        <v>NT</v>
      </c>
      <c r="R82" s="69" t="str">
        <f>'E15'!$F79</f>
        <v>NT</v>
      </c>
      <c r="S82" s="69" t="str">
        <f>'E16'!$F79</f>
        <v>NT</v>
      </c>
      <c r="T82" s="69" t="str">
        <f>'E17'!$F79</f>
        <v>NT</v>
      </c>
      <c r="U82" s="69" t="str">
        <f>'E18'!$F79</f>
        <v>NT</v>
      </c>
      <c r="V82" s="69" t="str">
        <f>'E19'!$F79</f>
        <v>NT</v>
      </c>
      <c r="W82" s="69" t="str">
        <f>'E20'!$F79</f>
        <v>NT</v>
      </c>
      <c r="X82" s="69"/>
      <c r="Y82" s="76" t="str">
        <f t="shared" si="7"/>
        <v>NT</v>
      </c>
      <c r="Z82" s="69"/>
      <c r="AA82" s="71"/>
      <c r="AB82" s="71"/>
      <c r="AC82" s="71"/>
      <c r="AD82" s="71"/>
      <c r="AE82" s="71"/>
      <c r="AF82" s="69"/>
      <c r="AG82" s="69"/>
    </row>
    <row r="83" spans="1:33">
      <c r="A83" s="75" t="str">
        <f>Critères!A79</f>
        <v>Consultation</v>
      </c>
      <c r="B83" s="69" t="str">
        <f>Critères!B79</f>
        <v>11.9</v>
      </c>
      <c r="C83" s="69" t="str">
        <f>Critères!C79</f>
        <v>AA</v>
      </c>
      <c r="D83" s="69" t="str">
        <f>'E01'!$F80</f>
        <v>NT</v>
      </c>
      <c r="E83" s="69" t="str">
        <f>'E02'!$F80</f>
        <v>NT</v>
      </c>
      <c r="F83" s="69" t="str">
        <f>'E03'!$F80</f>
        <v>NT</v>
      </c>
      <c r="G83" s="69" t="str">
        <f>'E04'!$F80</f>
        <v>NT</v>
      </c>
      <c r="H83" s="69" t="str">
        <f>'E05'!$F80</f>
        <v>NT</v>
      </c>
      <c r="I83" s="69" t="str">
        <f>'E06'!$F80</f>
        <v>NT</v>
      </c>
      <c r="J83" s="69" t="str">
        <f>'E07'!$F80</f>
        <v>NT</v>
      </c>
      <c r="K83" s="69" t="str">
        <f>'E08'!$F80</f>
        <v>NT</v>
      </c>
      <c r="L83" s="69" t="str">
        <f>'E09'!$F80</f>
        <v>NT</v>
      </c>
      <c r="M83" s="69" t="str">
        <f>'E10'!$F80</f>
        <v>NT</v>
      </c>
      <c r="N83" s="69" t="str">
        <f>'E11'!$F80</f>
        <v>NT</v>
      </c>
      <c r="O83" s="69" t="str">
        <f>'E12'!$F80</f>
        <v>NT</v>
      </c>
      <c r="P83" s="69" t="str">
        <f>'E13'!$F80</f>
        <v>NT</v>
      </c>
      <c r="Q83" s="69" t="str">
        <f>'E14'!$F80</f>
        <v>NT</v>
      </c>
      <c r="R83" s="69" t="str">
        <f>'E15'!$F80</f>
        <v>NT</v>
      </c>
      <c r="S83" s="69" t="str">
        <f>'E16'!$F80</f>
        <v>NT</v>
      </c>
      <c r="T83" s="69" t="str">
        <f>'E17'!$F80</f>
        <v>NT</v>
      </c>
      <c r="U83" s="69" t="str">
        <f>'E18'!$F80</f>
        <v>NT</v>
      </c>
      <c r="V83" s="69" t="str">
        <f>'E19'!$F80</f>
        <v>NT</v>
      </c>
      <c r="W83" s="69" t="str">
        <f>'E20'!$F80</f>
        <v>NT</v>
      </c>
      <c r="X83" s="69"/>
      <c r="Y83" s="76" t="str">
        <f t="shared" si="7"/>
        <v>NT</v>
      </c>
      <c r="Z83" s="69"/>
      <c r="AA83" s="71"/>
      <c r="AB83" s="71"/>
      <c r="AC83" s="71"/>
      <c r="AD83" s="71"/>
      <c r="AE83" s="71"/>
      <c r="AF83" s="69"/>
      <c r="AG83" s="69"/>
    </row>
    <row r="84" spans="1:33">
      <c r="A84" s="75" t="str">
        <f>Critères!A80</f>
        <v>Consultation</v>
      </c>
      <c r="B84" s="69" t="str">
        <f>Critères!B80</f>
        <v>11.10</v>
      </c>
      <c r="C84" s="69" t="str">
        <f>Critères!C80</f>
        <v>A</v>
      </c>
      <c r="D84" s="69" t="str">
        <f>'E01'!$F81</f>
        <v>NT</v>
      </c>
      <c r="E84" s="69" t="str">
        <f>'E02'!$F81</f>
        <v>NT</v>
      </c>
      <c r="F84" s="69" t="str">
        <f>'E03'!$F81</f>
        <v>NT</v>
      </c>
      <c r="G84" s="69" t="str">
        <f>'E04'!$F81</f>
        <v>NT</v>
      </c>
      <c r="H84" s="69" t="str">
        <f>'E05'!$F81</f>
        <v>NT</v>
      </c>
      <c r="I84" s="69" t="str">
        <f>'E06'!$F81</f>
        <v>NT</v>
      </c>
      <c r="J84" s="69" t="str">
        <f>'E07'!$F81</f>
        <v>NT</v>
      </c>
      <c r="K84" s="69" t="str">
        <f>'E08'!$F81</f>
        <v>NT</v>
      </c>
      <c r="L84" s="69" t="str">
        <f>'E09'!$F81</f>
        <v>NT</v>
      </c>
      <c r="M84" s="69" t="str">
        <f>'E10'!$F81</f>
        <v>NT</v>
      </c>
      <c r="N84" s="69" t="str">
        <f>'E11'!$F81</f>
        <v>NT</v>
      </c>
      <c r="O84" s="69" t="str">
        <f>'E12'!$F81</f>
        <v>NT</v>
      </c>
      <c r="P84" s="69" t="str">
        <f>'E13'!$F81</f>
        <v>NT</v>
      </c>
      <c r="Q84" s="69" t="str">
        <f>'E14'!$F81</f>
        <v>NT</v>
      </c>
      <c r="R84" s="69" t="str">
        <f>'E15'!$F81</f>
        <v>NT</v>
      </c>
      <c r="S84" s="69" t="str">
        <f>'E16'!$F81</f>
        <v>NT</v>
      </c>
      <c r="T84" s="69" t="str">
        <f>'E17'!$F81</f>
        <v>NT</v>
      </c>
      <c r="U84" s="69" t="str">
        <f>'E18'!$F81</f>
        <v>NT</v>
      </c>
      <c r="V84" s="69" t="str">
        <f>'E19'!$F81</f>
        <v>NT</v>
      </c>
      <c r="W84" s="69" t="str">
        <f>'E20'!$F81</f>
        <v>NT</v>
      </c>
      <c r="X84" s="69"/>
      <c r="Y84" s="76" t="str">
        <f t="shared" si="7"/>
        <v>NT</v>
      </c>
      <c r="Z84" s="69"/>
      <c r="AA84" s="71"/>
      <c r="AB84" s="71"/>
      <c r="AC84" s="71"/>
      <c r="AD84" s="71"/>
      <c r="AE84" s="71"/>
      <c r="AF84" s="69"/>
      <c r="AG84" s="69"/>
    </row>
    <row r="85" spans="1:33">
      <c r="A85" s="75" t="str">
        <f>Critères!A81</f>
        <v>Consultation</v>
      </c>
      <c r="B85" s="69" t="str">
        <f>Critères!B81</f>
        <v>11.11</v>
      </c>
      <c r="C85" s="69" t="str">
        <f>Critères!C81</f>
        <v>A</v>
      </c>
      <c r="D85" s="69" t="str">
        <f>'E01'!$F82</f>
        <v>NT</v>
      </c>
      <c r="E85" s="69" t="str">
        <f>'E02'!$F82</f>
        <v>NT</v>
      </c>
      <c r="F85" s="69" t="str">
        <f>'E03'!$F82</f>
        <v>NT</v>
      </c>
      <c r="G85" s="69" t="str">
        <f>'E04'!$F82</f>
        <v>NT</v>
      </c>
      <c r="H85" s="69" t="str">
        <f>'E05'!$F82</f>
        <v>NT</v>
      </c>
      <c r="I85" s="69" t="str">
        <f>'E06'!$F82</f>
        <v>NT</v>
      </c>
      <c r="J85" s="69" t="str">
        <f>'E07'!$F82</f>
        <v>NT</v>
      </c>
      <c r="K85" s="69" t="str">
        <f>'E08'!$F82</f>
        <v>NT</v>
      </c>
      <c r="L85" s="69" t="str">
        <f>'E09'!$F82</f>
        <v>NT</v>
      </c>
      <c r="M85" s="69" t="str">
        <f>'E10'!$F82</f>
        <v>NT</v>
      </c>
      <c r="N85" s="69" t="str">
        <f>'E11'!$F82</f>
        <v>NT</v>
      </c>
      <c r="O85" s="69" t="str">
        <f>'E12'!$F82</f>
        <v>NT</v>
      </c>
      <c r="P85" s="69" t="str">
        <f>'E13'!$F82</f>
        <v>NT</v>
      </c>
      <c r="Q85" s="69" t="str">
        <f>'E14'!$F82</f>
        <v>NT</v>
      </c>
      <c r="R85" s="69" t="str">
        <f>'E15'!$F82</f>
        <v>NT</v>
      </c>
      <c r="S85" s="69" t="str">
        <f>'E16'!$F82</f>
        <v>NT</v>
      </c>
      <c r="T85" s="69" t="str">
        <f>'E17'!$F82</f>
        <v>NT</v>
      </c>
      <c r="U85" s="69" t="str">
        <f>'E18'!$F82</f>
        <v>NT</v>
      </c>
      <c r="V85" s="69" t="str">
        <f>'E19'!$F82</f>
        <v>NT</v>
      </c>
      <c r="W85" s="69" t="str">
        <f>'E20'!$F82</f>
        <v>NT</v>
      </c>
      <c r="X85" s="69"/>
      <c r="Y85" s="76" t="str">
        <f t="shared" si="7"/>
        <v>NT</v>
      </c>
      <c r="Z85" s="69"/>
      <c r="AA85" s="71"/>
      <c r="AB85" s="71"/>
      <c r="AC85" s="71"/>
      <c r="AD85" s="71"/>
      <c r="AE85" s="71"/>
      <c r="AF85" s="69"/>
      <c r="AG85" s="69"/>
    </row>
    <row r="86" spans="1:33">
      <c r="A86" s="75" t="str">
        <f>Critères!A82</f>
        <v>Consultation</v>
      </c>
      <c r="B86" s="69" t="str">
        <f>Critères!B82</f>
        <v>11.12</v>
      </c>
      <c r="C86" s="69" t="str">
        <f>Critères!C82</f>
        <v>A</v>
      </c>
      <c r="D86" s="69" t="str">
        <f>'E01'!$F83</f>
        <v>NT</v>
      </c>
      <c r="E86" s="69" t="str">
        <f>'E02'!$F83</f>
        <v>NT</v>
      </c>
      <c r="F86" s="69" t="str">
        <f>'E03'!$F83</f>
        <v>NT</v>
      </c>
      <c r="G86" s="69" t="str">
        <f>'E04'!$F83</f>
        <v>NT</v>
      </c>
      <c r="H86" s="69" t="str">
        <f>'E05'!$F83</f>
        <v>NT</v>
      </c>
      <c r="I86" s="69" t="str">
        <f>'E06'!$F83</f>
        <v>NT</v>
      </c>
      <c r="J86" s="69" t="str">
        <f>'E07'!$F83</f>
        <v>NT</v>
      </c>
      <c r="K86" s="69" t="str">
        <f>'E08'!$F83</f>
        <v>NT</v>
      </c>
      <c r="L86" s="69" t="str">
        <f>'E09'!$F83</f>
        <v>NT</v>
      </c>
      <c r="M86" s="69" t="str">
        <f>'E10'!$F83</f>
        <v>NT</v>
      </c>
      <c r="N86" s="69" t="str">
        <f>'E11'!$F83</f>
        <v>NT</v>
      </c>
      <c r="O86" s="69" t="str">
        <f>'E12'!$F83</f>
        <v>NT</v>
      </c>
      <c r="P86" s="69" t="str">
        <f>'E13'!$F83</f>
        <v>NT</v>
      </c>
      <c r="Q86" s="69" t="str">
        <f>'E14'!$F83</f>
        <v>NT</v>
      </c>
      <c r="R86" s="69" t="str">
        <f>'E15'!$F83</f>
        <v>NT</v>
      </c>
      <c r="S86" s="69" t="str">
        <f>'E16'!$F83</f>
        <v>NT</v>
      </c>
      <c r="T86" s="69" t="str">
        <f>'E17'!$F83</f>
        <v>NT</v>
      </c>
      <c r="U86" s="69" t="str">
        <f>'E18'!$F83</f>
        <v>NT</v>
      </c>
      <c r="V86" s="69" t="str">
        <f>'E19'!$F83</f>
        <v>NT</v>
      </c>
      <c r="W86" s="69" t="str">
        <f>'E20'!$F83</f>
        <v>NT</v>
      </c>
      <c r="X86" s="69"/>
      <c r="Y86" s="76" t="str">
        <f t="shared" si="7"/>
        <v>NT</v>
      </c>
      <c r="Z86" s="69"/>
      <c r="AA86" s="71"/>
      <c r="AB86" s="71"/>
      <c r="AC86" s="71"/>
      <c r="AD86" s="71"/>
      <c r="AE86" s="71"/>
      <c r="AF86" s="69"/>
      <c r="AG86" s="69"/>
    </row>
    <row r="87" spans="1:33">
      <c r="A87" s="75" t="str">
        <f>Critères!A83</f>
        <v>Consultation</v>
      </c>
      <c r="B87" s="69" t="str">
        <f>Critères!B83</f>
        <v>11.13</v>
      </c>
      <c r="C87" s="69" t="str">
        <f>Critères!C83</f>
        <v>A</v>
      </c>
      <c r="D87" s="69" t="str">
        <f>'E01'!$F84</f>
        <v>NT</v>
      </c>
      <c r="E87" s="69" t="str">
        <f>'E02'!$F84</f>
        <v>NT</v>
      </c>
      <c r="F87" s="69" t="str">
        <f>'E03'!$F84</f>
        <v>NT</v>
      </c>
      <c r="G87" s="69" t="str">
        <f>'E04'!$F84</f>
        <v>NT</v>
      </c>
      <c r="H87" s="69" t="str">
        <f>'E05'!$F84</f>
        <v>NT</v>
      </c>
      <c r="I87" s="69" t="str">
        <f>'E06'!$F84</f>
        <v>NT</v>
      </c>
      <c r="J87" s="69" t="str">
        <f>'E07'!$F84</f>
        <v>NT</v>
      </c>
      <c r="K87" s="69" t="str">
        <f>'E08'!$F84</f>
        <v>NT</v>
      </c>
      <c r="L87" s="69" t="str">
        <f>'E09'!$F84</f>
        <v>NT</v>
      </c>
      <c r="M87" s="69" t="str">
        <f>'E10'!$F84</f>
        <v>NT</v>
      </c>
      <c r="N87" s="69" t="str">
        <f>'E11'!$F84</f>
        <v>NT</v>
      </c>
      <c r="O87" s="69" t="str">
        <f>'E12'!$F84</f>
        <v>NT</v>
      </c>
      <c r="P87" s="69" t="str">
        <f>'E13'!$F84</f>
        <v>NT</v>
      </c>
      <c r="Q87" s="69" t="str">
        <f>'E14'!$F84</f>
        <v>NT</v>
      </c>
      <c r="R87" s="69" t="str">
        <f>'E15'!$F84</f>
        <v>NT</v>
      </c>
      <c r="S87" s="69" t="str">
        <f>'E16'!$F84</f>
        <v>NT</v>
      </c>
      <c r="T87" s="69" t="str">
        <f>'E17'!$F84</f>
        <v>NT</v>
      </c>
      <c r="U87" s="69" t="str">
        <f>'E18'!$F84</f>
        <v>NT</v>
      </c>
      <c r="V87" s="69" t="str">
        <f>'E19'!$F84</f>
        <v>NT</v>
      </c>
      <c r="W87" s="69" t="str">
        <f>'E20'!$F84</f>
        <v>NT</v>
      </c>
      <c r="X87" s="69"/>
      <c r="Y87" s="76" t="str">
        <f t="shared" si="7"/>
        <v>NT</v>
      </c>
      <c r="Z87" s="69"/>
      <c r="AA87" s="71"/>
      <c r="AB87" s="71"/>
      <c r="AC87" s="71"/>
      <c r="AD87" s="71"/>
      <c r="AE87" s="71"/>
      <c r="AF87" s="69"/>
      <c r="AG87" s="69"/>
    </row>
    <row r="88" spans="1:33">
      <c r="A88" s="75" t="str">
        <f>Critères!A84</f>
        <v>Consultation</v>
      </c>
      <c r="B88" s="69" t="str">
        <f>Critères!B84</f>
        <v>11.14</v>
      </c>
      <c r="C88" s="69" t="str">
        <f>Critères!C84</f>
        <v>AA</v>
      </c>
      <c r="D88" s="69" t="str">
        <f>'E01'!$F85</f>
        <v>NT</v>
      </c>
      <c r="E88" s="69" t="str">
        <f>'E02'!$F85</f>
        <v>NT</v>
      </c>
      <c r="F88" s="69" t="str">
        <f>'E03'!$F85</f>
        <v>NT</v>
      </c>
      <c r="G88" s="69" t="str">
        <f>'E04'!$F85</f>
        <v>NT</v>
      </c>
      <c r="H88" s="69" t="str">
        <f>'E05'!$F85</f>
        <v>NT</v>
      </c>
      <c r="I88" s="69" t="str">
        <f>'E06'!$F85</f>
        <v>NT</v>
      </c>
      <c r="J88" s="69" t="str">
        <f>'E07'!$F85</f>
        <v>NT</v>
      </c>
      <c r="K88" s="69" t="str">
        <f>'E08'!$F85</f>
        <v>NT</v>
      </c>
      <c r="L88" s="69" t="str">
        <f>'E09'!$F85</f>
        <v>NT</v>
      </c>
      <c r="M88" s="69" t="str">
        <f>'E10'!$F85</f>
        <v>NT</v>
      </c>
      <c r="N88" s="69" t="str">
        <f>'E11'!$F85</f>
        <v>NT</v>
      </c>
      <c r="O88" s="69" t="str">
        <f>'E12'!$F85</f>
        <v>NT</v>
      </c>
      <c r="P88" s="69" t="str">
        <f>'E13'!$F85</f>
        <v>NT</v>
      </c>
      <c r="Q88" s="69" t="str">
        <f>'E14'!$F85</f>
        <v>NT</v>
      </c>
      <c r="R88" s="69" t="str">
        <f>'E15'!$F85</f>
        <v>NT</v>
      </c>
      <c r="S88" s="69" t="str">
        <f>'E16'!$F85</f>
        <v>NT</v>
      </c>
      <c r="T88" s="69" t="str">
        <f>'E17'!$F85</f>
        <v>NT</v>
      </c>
      <c r="U88" s="69" t="str">
        <f>'E18'!$F85</f>
        <v>NT</v>
      </c>
      <c r="V88" s="69" t="str">
        <f>'E19'!$F85</f>
        <v>NT</v>
      </c>
      <c r="W88" s="69" t="str">
        <f>'E20'!$F85</f>
        <v>NT</v>
      </c>
      <c r="X88" s="69"/>
      <c r="Y88" s="76" t="str">
        <f t="shared" si="7"/>
        <v>NT</v>
      </c>
      <c r="Z88" s="69"/>
      <c r="AA88" s="71"/>
      <c r="AB88" s="71"/>
      <c r="AC88" s="71"/>
      <c r="AD88" s="71"/>
      <c r="AE88" s="71"/>
      <c r="AF88" s="69"/>
      <c r="AG88" s="69"/>
    </row>
    <row r="89" spans="1:33">
      <c r="A89" s="75" t="str">
        <f>Critères!A85</f>
        <v>Consultation</v>
      </c>
      <c r="B89" s="69" t="str">
        <f>Critères!B85</f>
        <v>11.15</v>
      </c>
      <c r="C89" s="69" t="str">
        <f>Critères!C85</f>
        <v>A</v>
      </c>
      <c r="D89" s="69" t="str">
        <f>'E01'!$F86</f>
        <v>NT</v>
      </c>
      <c r="E89" s="69" t="str">
        <f>'E02'!$F86</f>
        <v>NT</v>
      </c>
      <c r="F89" s="69" t="str">
        <f>'E03'!$F86</f>
        <v>NT</v>
      </c>
      <c r="G89" s="69" t="str">
        <f>'E04'!$F86</f>
        <v>NT</v>
      </c>
      <c r="H89" s="69" t="str">
        <f>'E05'!$F86</f>
        <v>NT</v>
      </c>
      <c r="I89" s="69" t="str">
        <f>'E06'!$F86</f>
        <v>NT</v>
      </c>
      <c r="J89" s="69" t="str">
        <f>'E07'!$F86</f>
        <v>NT</v>
      </c>
      <c r="K89" s="69" t="str">
        <f>'E08'!$F86</f>
        <v>NT</v>
      </c>
      <c r="L89" s="69" t="str">
        <f>'E09'!$F86</f>
        <v>NT</v>
      </c>
      <c r="M89" s="69" t="str">
        <f>'E10'!$F86</f>
        <v>NT</v>
      </c>
      <c r="N89" s="69" t="str">
        <f>'E11'!$F86</f>
        <v>NT</v>
      </c>
      <c r="O89" s="69" t="str">
        <f>'E12'!$F86</f>
        <v>NT</v>
      </c>
      <c r="P89" s="69" t="str">
        <f>'E13'!$F86</f>
        <v>NT</v>
      </c>
      <c r="Q89" s="69" t="str">
        <f>'E14'!$F86</f>
        <v>NT</v>
      </c>
      <c r="R89" s="69" t="str">
        <f>'E15'!$F86</f>
        <v>NT</v>
      </c>
      <c r="S89" s="69" t="str">
        <f>'E16'!$F86</f>
        <v>NT</v>
      </c>
      <c r="T89" s="69" t="str">
        <f>'E17'!$F86</f>
        <v>NT</v>
      </c>
      <c r="U89" s="69" t="str">
        <f>'E18'!$F86</f>
        <v>NT</v>
      </c>
      <c r="V89" s="69" t="str">
        <f>'E19'!$F86</f>
        <v>NT</v>
      </c>
      <c r="W89" s="69" t="str">
        <f>'E20'!$F86</f>
        <v>NT</v>
      </c>
      <c r="X89" s="69"/>
      <c r="Y89" s="76" t="str">
        <f t="shared" si="7"/>
        <v>NT</v>
      </c>
      <c r="Z89" s="69"/>
      <c r="AA89" s="71"/>
      <c r="AB89" s="71"/>
      <c r="AC89" s="71"/>
      <c r="AD89" s="71"/>
      <c r="AE89" s="71"/>
      <c r="AF89" s="69"/>
      <c r="AG89" s="69"/>
    </row>
    <row r="90" spans="1:33" ht="15.75" thickBot="1">
      <c r="A90" s="82" t="str">
        <f>Critères!A86</f>
        <v>Consultation</v>
      </c>
      <c r="B90" s="83" t="str">
        <f>Critères!B86</f>
        <v>11.16</v>
      </c>
      <c r="C90" s="83" t="str">
        <f>Critères!C86</f>
        <v>A</v>
      </c>
      <c r="D90" s="83" t="str">
        <f>'E01'!$F87</f>
        <v>NT</v>
      </c>
      <c r="E90" s="83" t="str">
        <f>'E02'!$F87</f>
        <v>NT</v>
      </c>
      <c r="F90" s="83" t="str">
        <f>'E03'!$F87</f>
        <v>NT</v>
      </c>
      <c r="G90" s="83" t="str">
        <f>'E04'!$F87</f>
        <v>NT</v>
      </c>
      <c r="H90" s="83" t="str">
        <f>'E05'!$F87</f>
        <v>NT</v>
      </c>
      <c r="I90" s="83" t="str">
        <f>'E06'!$F87</f>
        <v>NT</v>
      </c>
      <c r="J90" s="83" t="str">
        <f>'E07'!$F87</f>
        <v>NT</v>
      </c>
      <c r="K90" s="83" t="str">
        <f>'E08'!$F87</f>
        <v>NT</v>
      </c>
      <c r="L90" s="83" t="str">
        <f>'E09'!$F87</f>
        <v>NT</v>
      </c>
      <c r="M90" s="83" t="str">
        <f>'E10'!$F87</f>
        <v>NT</v>
      </c>
      <c r="N90" s="83" t="str">
        <f>'E11'!$F87</f>
        <v>NT</v>
      </c>
      <c r="O90" s="83" t="str">
        <f>'E12'!$F87</f>
        <v>NT</v>
      </c>
      <c r="P90" s="83" t="str">
        <f>'E13'!$F87</f>
        <v>NT</v>
      </c>
      <c r="Q90" s="83" t="str">
        <f>'E14'!$F87</f>
        <v>NT</v>
      </c>
      <c r="R90" s="83" t="str">
        <f>'E15'!$F87</f>
        <v>NT</v>
      </c>
      <c r="S90" s="83" t="str">
        <f>'E16'!$F87</f>
        <v>NT</v>
      </c>
      <c r="T90" s="83" t="str">
        <f>'E17'!$F87</f>
        <v>NT</v>
      </c>
      <c r="U90" s="83" t="str">
        <f>'E18'!$F87</f>
        <v>NT</v>
      </c>
      <c r="V90" s="83" t="str">
        <f>'E19'!$F87</f>
        <v>NT</v>
      </c>
      <c r="W90" s="83" t="str">
        <f>'E20'!$F87</f>
        <v>NT</v>
      </c>
      <c r="X90" s="83"/>
      <c r="Y90" s="84" t="str">
        <f t="shared" si="7"/>
        <v>NT</v>
      </c>
      <c r="Z90" s="69"/>
      <c r="AA90" s="71"/>
      <c r="AB90" s="71"/>
      <c r="AC90" s="71"/>
      <c r="AD90" s="71"/>
      <c r="AE90" s="71"/>
      <c r="AF90" s="69"/>
      <c r="AG90" s="69"/>
    </row>
    <row r="91" spans="1:33">
      <c r="A91" s="72" t="str">
        <f>Critères!A87</f>
        <v>Documentation et fonctionnalités d'accessibilité</v>
      </c>
      <c r="B91" s="73" t="str">
        <f>Critères!B87</f>
        <v>12.1</v>
      </c>
      <c r="C91" s="73" t="str">
        <f>Critères!C87</f>
        <v>AA</v>
      </c>
      <c r="D91" s="73" t="str">
        <f>'E01'!$F88</f>
        <v>NT</v>
      </c>
      <c r="E91" s="73" t="str">
        <f>'E02'!$F88</f>
        <v>NT</v>
      </c>
      <c r="F91" s="73" t="str">
        <f>'E03'!$F88</f>
        <v>NT</v>
      </c>
      <c r="G91" s="73" t="str">
        <f>'E04'!$F88</f>
        <v>NT</v>
      </c>
      <c r="H91" s="73" t="str">
        <f>'E05'!$F88</f>
        <v>NT</v>
      </c>
      <c r="I91" s="73" t="str">
        <f>'E06'!$F88</f>
        <v>NT</v>
      </c>
      <c r="J91" s="73" t="str">
        <f>'E07'!$F88</f>
        <v>NT</v>
      </c>
      <c r="K91" s="73" t="str">
        <f>'E08'!$F88</f>
        <v>NT</v>
      </c>
      <c r="L91" s="73" t="str">
        <f>'E09'!$F88</f>
        <v>NT</v>
      </c>
      <c r="M91" s="73" t="str">
        <f>'E10'!$F88</f>
        <v>NT</v>
      </c>
      <c r="N91" s="73" t="str">
        <f>'E11'!$F88</f>
        <v>NT</v>
      </c>
      <c r="O91" s="73" t="str">
        <f>'E12'!$F88</f>
        <v>NT</v>
      </c>
      <c r="P91" s="73" t="str">
        <f>'E13'!$F88</f>
        <v>NT</v>
      </c>
      <c r="Q91" s="73" t="str">
        <f>'E14'!$F88</f>
        <v>NT</v>
      </c>
      <c r="R91" s="73" t="str">
        <f>'E15'!$F88</f>
        <v>NT</v>
      </c>
      <c r="S91" s="73" t="str">
        <f>'E16'!$F88</f>
        <v>NT</v>
      </c>
      <c r="T91" s="73" t="str">
        <f>'E17'!$F88</f>
        <v>NT</v>
      </c>
      <c r="U91" s="73" t="str">
        <f>'E18'!$F88</f>
        <v>NT</v>
      </c>
      <c r="V91" s="73" t="str">
        <f>'E19'!$F88</f>
        <v>NT</v>
      </c>
      <c r="W91" s="73" t="str">
        <f>'E20'!$F88</f>
        <v>NT</v>
      </c>
      <c r="X91" s="73"/>
      <c r="Y91" s="74" t="str">
        <f t="shared" si="7"/>
        <v>NT</v>
      </c>
      <c r="Z91" s="69"/>
      <c r="AA91" s="71"/>
      <c r="AB91" s="71"/>
      <c r="AC91" s="71"/>
      <c r="AD91" s="71"/>
      <c r="AE91" s="71"/>
      <c r="AF91" s="69"/>
      <c r="AG91" s="69"/>
    </row>
    <row r="92" spans="1:33">
      <c r="A92" s="75" t="str">
        <f>Critères!A88</f>
        <v>Documentation et fonctionnalités d'accessibilité</v>
      </c>
      <c r="B92" s="69" t="str">
        <f>Critères!B88</f>
        <v>12.2</v>
      </c>
      <c r="C92" s="69" t="str">
        <f>Critères!C88</f>
        <v>A</v>
      </c>
      <c r="D92" s="69" t="str">
        <f>'E01'!$F89</f>
        <v>NT</v>
      </c>
      <c r="E92" s="69" t="str">
        <f>'E02'!$F89</f>
        <v>NT</v>
      </c>
      <c r="F92" s="69" t="str">
        <f>'E03'!$F89</f>
        <v>NT</v>
      </c>
      <c r="G92" s="69" t="str">
        <f>'E04'!$F89</f>
        <v>NT</v>
      </c>
      <c r="H92" s="69" t="str">
        <f>'E05'!$F89</f>
        <v>NT</v>
      </c>
      <c r="I92" s="69" t="str">
        <f>'E06'!$F89</f>
        <v>NT</v>
      </c>
      <c r="J92" s="69" t="str">
        <f>'E07'!$F89</f>
        <v>NT</v>
      </c>
      <c r="K92" s="69" t="str">
        <f>'E08'!$F89</f>
        <v>NT</v>
      </c>
      <c r="L92" s="69" t="str">
        <f>'E09'!$F89</f>
        <v>NT</v>
      </c>
      <c r="M92" s="69" t="str">
        <f>'E10'!$F89</f>
        <v>NT</v>
      </c>
      <c r="N92" s="69" t="str">
        <f>'E11'!$F89</f>
        <v>NT</v>
      </c>
      <c r="O92" s="69" t="str">
        <f>'E12'!$F89</f>
        <v>NT</v>
      </c>
      <c r="P92" s="69" t="str">
        <f>'E13'!$F89</f>
        <v>NT</v>
      </c>
      <c r="Q92" s="69" t="str">
        <f>'E14'!$F89</f>
        <v>NT</v>
      </c>
      <c r="R92" s="69" t="str">
        <f>'E15'!$F89</f>
        <v>NT</v>
      </c>
      <c r="S92" s="69" t="str">
        <f>'E16'!$F89</f>
        <v>NT</v>
      </c>
      <c r="T92" s="69" t="str">
        <f>'E17'!$F89</f>
        <v>NT</v>
      </c>
      <c r="U92" s="69" t="str">
        <f>'E18'!$F89</f>
        <v>NT</v>
      </c>
      <c r="V92" s="69" t="str">
        <f>'E19'!$F89</f>
        <v>NT</v>
      </c>
      <c r="W92" s="69" t="str">
        <f>'E20'!$F89</f>
        <v>NT</v>
      </c>
      <c r="X92" s="69"/>
      <c r="Y92" s="76" t="str">
        <f t="shared" si="7"/>
        <v>NT</v>
      </c>
      <c r="Z92" s="69"/>
      <c r="AA92" s="71"/>
      <c r="AB92" s="71"/>
      <c r="AC92" s="71"/>
      <c r="AD92" s="71"/>
      <c r="AE92" s="71"/>
      <c r="AF92" s="69"/>
      <c r="AG92" s="69"/>
    </row>
    <row r="93" spans="1:33">
      <c r="A93" s="75" t="str">
        <f>Critères!A89</f>
        <v>Documentation et fonctionnalités d'accessibilité</v>
      </c>
      <c r="B93" s="69" t="str">
        <f>Critères!B89</f>
        <v>12.3</v>
      </c>
      <c r="C93" s="69" t="str">
        <f>Critères!C89</f>
        <v>A</v>
      </c>
      <c r="D93" s="69" t="str">
        <f>'E01'!$F90</f>
        <v>NT</v>
      </c>
      <c r="E93" s="69" t="str">
        <f>'E02'!$F90</f>
        <v>NT</v>
      </c>
      <c r="F93" s="69" t="str">
        <f>'E03'!$F90</f>
        <v>NT</v>
      </c>
      <c r="G93" s="69" t="str">
        <f>'E04'!$F90</f>
        <v>NT</v>
      </c>
      <c r="H93" s="69" t="str">
        <f>'E05'!$F90</f>
        <v>NT</v>
      </c>
      <c r="I93" s="69" t="str">
        <f>'E06'!$F90</f>
        <v>NT</v>
      </c>
      <c r="J93" s="69" t="str">
        <f>'E07'!$F90</f>
        <v>NT</v>
      </c>
      <c r="K93" s="69" t="str">
        <f>'E08'!$F90</f>
        <v>NT</v>
      </c>
      <c r="L93" s="69" t="str">
        <f>'E09'!$F90</f>
        <v>NT</v>
      </c>
      <c r="M93" s="69" t="str">
        <f>'E10'!$F90</f>
        <v>NT</v>
      </c>
      <c r="N93" s="69" t="str">
        <f>'E11'!$F90</f>
        <v>NT</v>
      </c>
      <c r="O93" s="69" t="str">
        <f>'E12'!$F90</f>
        <v>NT</v>
      </c>
      <c r="P93" s="69" t="str">
        <f>'E13'!$F90</f>
        <v>NT</v>
      </c>
      <c r="Q93" s="69" t="str">
        <f>'E14'!$F90</f>
        <v>NT</v>
      </c>
      <c r="R93" s="69" t="str">
        <f>'E15'!$F90</f>
        <v>NT</v>
      </c>
      <c r="S93" s="69" t="str">
        <f>'E16'!$F90</f>
        <v>NT</v>
      </c>
      <c r="T93" s="69" t="str">
        <f>'E17'!$F90</f>
        <v>NT</v>
      </c>
      <c r="U93" s="69" t="str">
        <f>'E18'!$F90</f>
        <v>NT</v>
      </c>
      <c r="V93" s="69" t="str">
        <f>'E19'!$F90</f>
        <v>NT</v>
      </c>
      <c r="W93" s="69" t="str">
        <f>'E20'!$F90</f>
        <v>NT</v>
      </c>
      <c r="X93" s="69"/>
      <c r="Y93" s="76" t="str">
        <f t="shared" si="7"/>
        <v>NT</v>
      </c>
      <c r="Z93" s="69"/>
      <c r="AA93" s="71"/>
      <c r="AB93" s="71"/>
      <c r="AC93" s="71"/>
      <c r="AD93" s="71"/>
      <c r="AE93" s="71"/>
      <c r="AF93" s="69"/>
      <c r="AG93" s="69"/>
    </row>
    <row r="94" spans="1:33" ht="15.75" thickBot="1">
      <c r="A94" s="82" t="str">
        <f>Critères!A90</f>
        <v>Documentation et fonctionnalités d'accessibilité</v>
      </c>
      <c r="B94" s="83" t="str">
        <f>Critères!B90</f>
        <v>12.4</v>
      </c>
      <c r="C94" s="83" t="str">
        <f>Critères!C90</f>
        <v>A</v>
      </c>
      <c r="D94" s="83" t="str">
        <f>'E01'!$F91</f>
        <v>NT</v>
      </c>
      <c r="E94" s="83" t="str">
        <f>'E02'!$F91</f>
        <v>NT</v>
      </c>
      <c r="F94" s="83" t="str">
        <f>'E03'!$F91</f>
        <v>NT</v>
      </c>
      <c r="G94" s="83" t="str">
        <f>'E04'!$F91</f>
        <v>NT</v>
      </c>
      <c r="H94" s="83" t="str">
        <f>'E05'!$F91</f>
        <v>NT</v>
      </c>
      <c r="I94" s="83" t="str">
        <f>'E06'!$F91</f>
        <v>NT</v>
      </c>
      <c r="J94" s="83" t="str">
        <f>'E07'!$F91</f>
        <v>NT</v>
      </c>
      <c r="K94" s="83" t="str">
        <f>'E08'!$F91</f>
        <v>NT</v>
      </c>
      <c r="L94" s="83" t="str">
        <f>'E09'!$F91</f>
        <v>NT</v>
      </c>
      <c r="M94" s="83" t="str">
        <f>'E10'!$F91</f>
        <v>NT</v>
      </c>
      <c r="N94" s="83" t="str">
        <f>'E11'!$F91</f>
        <v>NT</v>
      </c>
      <c r="O94" s="83" t="str">
        <f>'E12'!$F91</f>
        <v>NT</v>
      </c>
      <c r="P94" s="83" t="str">
        <f>'E13'!$F91</f>
        <v>NT</v>
      </c>
      <c r="Q94" s="83" t="str">
        <f>'E14'!$F91</f>
        <v>NT</v>
      </c>
      <c r="R94" s="83" t="str">
        <f>'E15'!$F91</f>
        <v>NT</v>
      </c>
      <c r="S94" s="83" t="str">
        <f>'E16'!$F91</f>
        <v>NT</v>
      </c>
      <c r="T94" s="83" t="str">
        <f>'E17'!$F91</f>
        <v>NT</v>
      </c>
      <c r="U94" s="83" t="str">
        <f>'E18'!$F91</f>
        <v>NT</v>
      </c>
      <c r="V94" s="83" t="str">
        <f>'E19'!$F91</f>
        <v>NT</v>
      </c>
      <c r="W94" s="83" t="str">
        <f>'E20'!$F91</f>
        <v>NT</v>
      </c>
      <c r="X94" s="83"/>
      <c r="Y94" s="84" t="str">
        <f t="shared" si="7"/>
        <v>NT</v>
      </c>
      <c r="Z94" s="69"/>
      <c r="AA94" s="71"/>
      <c r="AB94" s="71"/>
      <c r="AC94" s="71"/>
      <c r="AD94" s="71"/>
      <c r="AE94" s="71"/>
      <c r="AF94" s="69"/>
      <c r="AG94" s="69"/>
    </row>
    <row r="95" spans="1:33">
      <c r="A95" s="72" t="str">
        <f>Critères!A91</f>
        <v>Outils d'édition</v>
      </c>
      <c r="B95" s="73" t="str">
        <f>Critères!B91</f>
        <v>13.1</v>
      </c>
      <c r="C95" s="73" t="str">
        <f>Critères!C91</f>
        <v>A</v>
      </c>
      <c r="D95" s="73" t="str">
        <f>'E01'!$F92</f>
        <v>NT</v>
      </c>
      <c r="E95" s="73" t="str">
        <f>'E02'!$F92</f>
        <v>NT</v>
      </c>
      <c r="F95" s="73" t="str">
        <f>'E03'!$F92</f>
        <v>NT</v>
      </c>
      <c r="G95" s="73" t="str">
        <f>'E04'!$F92</f>
        <v>NT</v>
      </c>
      <c r="H95" s="73" t="str">
        <f>'E05'!$F92</f>
        <v>NT</v>
      </c>
      <c r="I95" s="73" t="str">
        <f>'E06'!$F92</f>
        <v>NT</v>
      </c>
      <c r="J95" s="73" t="str">
        <f>'E07'!$F92</f>
        <v>NT</v>
      </c>
      <c r="K95" s="73" t="str">
        <f>'E08'!$F92</f>
        <v>NT</v>
      </c>
      <c r="L95" s="73" t="str">
        <f>'E09'!$F92</f>
        <v>NT</v>
      </c>
      <c r="M95" s="73" t="str">
        <f>'E10'!$F92</f>
        <v>NT</v>
      </c>
      <c r="N95" s="73" t="str">
        <f>'E11'!$F92</f>
        <v>NT</v>
      </c>
      <c r="O95" s="73" t="str">
        <f>'E12'!$F92</f>
        <v>NT</v>
      </c>
      <c r="P95" s="73" t="str">
        <f>'E13'!$F92</f>
        <v>NT</v>
      </c>
      <c r="Q95" s="73" t="str">
        <f>'E14'!$F92</f>
        <v>NT</v>
      </c>
      <c r="R95" s="73" t="str">
        <f>'E15'!$F92</f>
        <v>NT</v>
      </c>
      <c r="S95" s="73" t="str">
        <f>'E16'!$F92</f>
        <v>NT</v>
      </c>
      <c r="T95" s="73" t="str">
        <f>'E17'!$F92</f>
        <v>NT</v>
      </c>
      <c r="U95" s="73" t="str">
        <f>'E18'!$F92</f>
        <v>NT</v>
      </c>
      <c r="V95" s="73" t="str">
        <f>'E19'!$F92</f>
        <v>NT</v>
      </c>
      <c r="W95" s="73" t="str">
        <f>'E20'!$F92</f>
        <v>NT</v>
      </c>
      <c r="X95" s="73"/>
      <c r="Y95" s="74" t="str">
        <f t="shared" si="7"/>
        <v>NT</v>
      </c>
      <c r="Z95" s="69"/>
      <c r="AA95" s="71"/>
      <c r="AB95" s="71"/>
      <c r="AC95" s="71"/>
      <c r="AD95" s="71"/>
      <c r="AE95" s="71"/>
      <c r="AF95" s="69"/>
      <c r="AG95" s="69"/>
    </row>
    <row r="96" spans="1:33">
      <c r="A96" s="75" t="str">
        <f>Critères!A92</f>
        <v>Outils d'édition</v>
      </c>
      <c r="B96" s="69" t="str">
        <f>Critères!B92</f>
        <v>13.2</v>
      </c>
      <c r="C96" s="69" t="str">
        <f>Critères!C92</f>
        <v>A</v>
      </c>
      <c r="D96" s="69" t="str">
        <f>'E01'!$F93</f>
        <v>NT</v>
      </c>
      <c r="E96" s="69" t="str">
        <f>'E02'!$F93</f>
        <v>NT</v>
      </c>
      <c r="F96" s="69" t="str">
        <f>'E03'!$F93</f>
        <v>NT</v>
      </c>
      <c r="G96" s="69" t="str">
        <f>'E04'!$F93</f>
        <v>NT</v>
      </c>
      <c r="H96" s="69" t="str">
        <f>'E05'!$F93</f>
        <v>NT</v>
      </c>
      <c r="I96" s="69" t="str">
        <f>'E06'!$F93</f>
        <v>NT</v>
      </c>
      <c r="J96" s="69" t="str">
        <f>'E07'!$F93</f>
        <v>NT</v>
      </c>
      <c r="K96" s="69" t="str">
        <f>'E08'!$F93</f>
        <v>NT</v>
      </c>
      <c r="L96" s="69" t="str">
        <f>'E09'!$F93</f>
        <v>NT</v>
      </c>
      <c r="M96" s="69" t="str">
        <f>'E10'!$F93</f>
        <v>NT</v>
      </c>
      <c r="N96" s="69" t="str">
        <f>'E11'!$F93</f>
        <v>NT</v>
      </c>
      <c r="O96" s="69" t="str">
        <f>'E12'!$F93</f>
        <v>NT</v>
      </c>
      <c r="P96" s="69" t="str">
        <f>'E13'!$F93</f>
        <v>NT</v>
      </c>
      <c r="Q96" s="69" t="str">
        <f>'E14'!$F93</f>
        <v>NT</v>
      </c>
      <c r="R96" s="69" t="str">
        <f>'E15'!$F93</f>
        <v>NT</v>
      </c>
      <c r="S96" s="69" t="str">
        <f>'E16'!$F93</f>
        <v>NT</v>
      </c>
      <c r="T96" s="69" t="str">
        <f>'E17'!$F93</f>
        <v>NT</v>
      </c>
      <c r="U96" s="69" t="str">
        <f>'E18'!$F93</f>
        <v>NT</v>
      </c>
      <c r="V96" s="69" t="str">
        <f>'E19'!$F93</f>
        <v>NT</v>
      </c>
      <c r="W96" s="69" t="str">
        <f>'E20'!$F93</f>
        <v>NT</v>
      </c>
      <c r="X96" s="69"/>
      <c r="Y96" s="76" t="str">
        <f t="shared" si="7"/>
        <v>NT</v>
      </c>
      <c r="Z96" s="69"/>
      <c r="AA96" s="71"/>
      <c r="AB96" s="71"/>
      <c r="AC96" s="71"/>
      <c r="AD96" s="71"/>
      <c r="AE96" s="71"/>
      <c r="AF96" s="69"/>
      <c r="AG96" s="69"/>
    </row>
    <row r="97" spans="1:33">
      <c r="A97" s="75" t="str">
        <f>Critères!A93</f>
        <v>Outils d'édition</v>
      </c>
      <c r="B97" s="69" t="str">
        <f>Critères!B93</f>
        <v>13.3</v>
      </c>
      <c r="C97" s="69" t="str">
        <f>Critères!C93</f>
        <v>A</v>
      </c>
      <c r="D97" s="69" t="str">
        <f>'E01'!$F94</f>
        <v>NT</v>
      </c>
      <c r="E97" s="69" t="str">
        <f>'E02'!$F94</f>
        <v>NT</v>
      </c>
      <c r="F97" s="69" t="str">
        <f>'E03'!$F94</f>
        <v>NT</v>
      </c>
      <c r="G97" s="69" t="str">
        <f>'E04'!$F94</f>
        <v>NT</v>
      </c>
      <c r="H97" s="69" t="str">
        <f>'E05'!$F94</f>
        <v>NT</v>
      </c>
      <c r="I97" s="69" t="str">
        <f>'E06'!$F94</f>
        <v>NT</v>
      </c>
      <c r="J97" s="69" t="str">
        <f>'E07'!$F94</f>
        <v>NT</v>
      </c>
      <c r="K97" s="69" t="str">
        <f>'E08'!$F94</f>
        <v>NT</v>
      </c>
      <c r="L97" s="69" t="str">
        <f>'E09'!$F94</f>
        <v>NT</v>
      </c>
      <c r="M97" s="69" t="str">
        <f>'E10'!$F94</f>
        <v>NT</v>
      </c>
      <c r="N97" s="69" t="str">
        <f>'E11'!$F94</f>
        <v>NT</v>
      </c>
      <c r="O97" s="69" t="str">
        <f>'E12'!$F94</f>
        <v>NT</v>
      </c>
      <c r="P97" s="69" t="str">
        <f>'E13'!$F94</f>
        <v>NT</v>
      </c>
      <c r="Q97" s="69" t="str">
        <f>'E14'!$F94</f>
        <v>NT</v>
      </c>
      <c r="R97" s="69" t="str">
        <f>'E15'!$F94</f>
        <v>NT</v>
      </c>
      <c r="S97" s="69" t="str">
        <f>'E16'!$F94</f>
        <v>NT</v>
      </c>
      <c r="T97" s="69" t="str">
        <f>'E17'!$F94</f>
        <v>NT</v>
      </c>
      <c r="U97" s="69" t="str">
        <f>'E18'!$F94</f>
        <v>NT</v>
      </c>
      <c r="V97" s="69" t="str">
        <f>'E19'!$F94</f>
        <v>NT</v>
      </c>
      <c r="W97" s="69" t="str">
        <f>'E20'!$F94</f>
        <v>NT</v>
      </c>
      <c r="X97" s="69"/>
      <c r="Y97" s="76" t="str">
        <f t="shared" si="7"/>
        <v>NT</v>
      </c>
      <c r="Z97" s="69"/>
      <c r="AA97" s="71"/>
      <c r="AB97" s="71"/>
      <c r="AC97" s="71"/>
      <c r="AD97" s="71"/>
      <c r="AE97" s="71"/>
      <c r="AF97" s="69"/>
      <c r="AG97" s="69"/>
    </row>
    <row r="98" spans="1:33">
      <c r="A98" s="75" t="str">
        <f>Critères!A94</f>
        <v>Outils d'édition</v>
      </c>
      <c r="B98" s="69" t="str">
        <f>Critères!B94</f>
        <v>13.4</v>
      </c>
      <c r="C98" s="69" t="str">
        <f>Critères!C94</f>
        <v>AA</v>
      </c>
      <c r="D98" s="69" t="str">
        <f>'E01'!$F95</f>
        <v>NT</v>
      </c>
      <c r="E98" s="69" t="str">
        <f>'E02'!$F95</f>
        <v>NT</v>
      </c>
      <c r="F98" s="69" t="str">
        <f>'E03'!$F95</f>
        <v>NT</v>
      </c>
      <c r="G98" s="69" t="str">
        <f>'E04'!$F95</f>
        <v>NT</v>
      </c>
      <c r="H98" s="69" t="str">
        <f>'E05'!$F95</f>
        <v>NT</v>
      </c>
      <c r="I98" s="69" t="str">
        <f>'E06'!$F95</f>
        <v>NT</v>
      </c>
      <c r="J98" s="69" t="str">
        <f>'E07'!$F95</f>
        <v>NT</v>
      </c>
      <c r="K98" s="69" t="str">
        <f>'E08'!$F95</f>
        <v>NT</v>
      </c>
      <c r="L98" s="69" t="str">
        <f>'E09'!$F95</f>
        <v>NT</v>
      </c>
      <c r="M98" s="69" t="str">
        <f>'E10'!$F95</f>
        <v>NT</v>
      </c>
      <c r="N98" s="69" t="str">
        <f>'E11'!$F95</f>
        <v>NT</v>
      </c>
      <c r="O98" s="69" t="str">
        <f>'E12'!$F95</f>
        <v>NT</v>
      </c>
      <c r="P98" s="69" t="str">
        <f>'E13'!$F95</f>
        <v>NT</v>
      </c>
      <c r="Q98" s="69" t="str">
        <f>'E14'!$F95</f>
        <v>NT</v>
      </c>
      <c r="R98" s="69" t="str">
        <f>'E15'!$F95</f>
        <v>NT</v>
      </c>
      <c r="S98" s="69" t="str">
        <f>'E16'!$F95</f>
        <v>NT</v>
      </c>
      <c r="T98" s="69" t="str">
        <f>'E17'!$F95</f>
        <v>NT</v>
      </c>
      <c r="U98" s="69" t="str">
        <f>'E18'!$F95</f>
        <v>NT</v>
      </c>
      <c r="V98" s="69" t="str">
        <f>'E19'!$F95</f>
        <v>NT</v>
      </c>
      <c r="W98" s="69" t="str">
        <f>'E20'!$F95</f>
        <v>NT</v>
      </c>
      <c r="X98" s="69"/>
      <c r="Y98" s="76" t="str">
        <f t="shared" si="7"/>
        <v>NT</v>
      </c>
      <c r="Z98" s="69"/>
      <c r="AA98" s="71"/>
      <c r="AB98" s="71"/>
      <c r="AC98" s="71"/>
      <c r="AD98" s="71"/>
      <c r="AE98" s="71"/>
      <c r="AF98" s="69"/>
      <c r="AG98" s="69"/>
    </row>
    <row r="99" spans="1:33">
      <c r="A99" s="75" t="str">
        <f>Critères!A95</f>
        <v>Outils d'édition</v>
      </c>
      <c r="B99" s="69" t="str">
        <f>Critères!B95</f>
        <v>13.5</v>
      </c>
      <c r="C99" s="69" t="str">
        <f>Critères!C95</f>
        <v>A</v>
      </c>
      <c r="D99" s="69" t="str">
        <f>'E01'!$F96</f>
        <v>NT</v>
      </c>
      <c r="E99" s="69" t="str">
        <f>'E02'!$F96</f>
        <v>NT</v>
      </c>
      <c r="F99" s="69" t="str">
        <f>'E03'!$F96</f>
        <v>NT</v>
      </c>
      <c r="G99" s="69" t="str">
        <f>'E04'!$F96</f>
        <v>NT</v>
      </c>
      <c r="H99" s="69" t="str">
        <f>'E05'!$F96</f>
        <v>NT</v>
      </c>
      <c r="I99" s="69" t="str">
        <f>'E06'!$F96</f>
        <v>NT</v>
      </c>
      <c r="J99" s="69" t="str">
        <f>'E07'!$F96</f>
        <v>NT</v>
      </c>
      <c r="K99" s="69" t="str">
        <f>'E08'!$F96</f>
        <v>NT</v>
      </c>
      <c r="L99" s="69" t="str">
        <f>'E09'!$F96</f>
        <v>NT</v>
      </c>
      <c r="M99" s="69" t="str">
        <f>'E10'!$F96</f>
        <v>NT</v>
      </c>
      <c r="N99" s="69" t="str">
        <f>'E11'!$F96</f>
        <v>NT</v>
      </c>
      <c r="O99" s="69" t="str">
        <f>'E12'!$F96</f>
        <v>NT</v>
      </c>
      <c r="P99" s="69" t="str">
        <f>'E13'!$F96</f>
        <v>NT</v>
      </c>
      <c r="Q99" s="69" t="str">
        <f>'E14'!$F96</f>
        <v>NT</v>
      </c>
      <c r="R99" s="69" t="str">
        <f>'E15'!$F96</f>
        <v>NT</v>
      </c>
      <c r="S99" s="69" t="str">
        <f>'E16'!$F96</f>
        <v>NT</v>
      </c>
      <c r="T99" s="69" t="str">
        <f>'E17'!$F96</f>
        <v>NT</v>
      </c>
      <c r="U99" s="69" t="str">
        <f>'E18'!$F96</f>
        <v>NT</v>
      </c>
      <c r="V99" s="69" t="str">
        <f>'E19'!$F96</f>
        <v>NT</v>
      </c>
      <c r="W99" s="69" t="str">
        <f>'E20'!$F96</f>
        <v>NT</v>
      </c>
      <c r="X99" s="69"/>
      <c r="Y99" s="76" t="str">
        <f t="shared" si="7"/>
        <v>NT</v>
      </c>
      <c r="Z99" s="69"/>
      <c r="AA99" s="71"/>
      <c r="AB99" s="71"/>
      <c r="AC99" s="71"/>
      <c r="AD99" s="71"/>
      <c r="AE99" s="71"/>
      <c r="AF99" s="69"/>
      <c r="AG99" s="69"/>
    </row>
    <row r="100" spans="1:33" ht="15.75" thickBot="1">
      <c r="A100" s="75" t="str">
        <f>Critères!A96</f>
        <v>Outils d'édition</v>
      </c>
      <c r="B100" s="69" t="str">
        <f>Critères!B96</f>
        <v>13.6</v>
      </c>
      <c r="C100" s="69" t="str">
        <f>Critères!C96</f>
        <v>A</v>
      </c>
      <c r="D100" s="69" t="str">
        <f>'E01'!$F97</f>
        <v>NT</v>
      </c>
      <c r="E100" s="69" t="str">
        <f>'E02'!$F97</f>
        <v>NT</v>
      </c>
      <c r="F100" s="69" t="str">
        <f>'E03'!$F97</f>
        <v>NT</v>
      </c>
      <c r="G100" s="69" t="str">
        <f>'E04'!$F97</f>
        <v>NT</v>
      </c>
      <c r="H100" s="69" t="str">
        <f>'E05'!$F97</f>
        <v>NT</v>
      </c>
      <c r="I100" s="69" t="str">
        <f>'E06'!$F97</f>
        <v>NT</v>
      </c>
      <c r="J100" s="69" t="str">
        <f>'E07'!$F97</f>
        <v>NT</v>
      </c>
      <c r="K100" s="69" t="str">
        <f>'E08'!$F97</f>
        <v>NT</v>
      </c>
      <c r="L100" s="69" t="str">
        <f>'E09'!$F97</f>
        <v>NT</v>
      </c>
      <c r="M100" s="69" t="str">
        <f>'E10'!$F97</f>
        <v>NT</v>
      </c>
      <c r="N100" s="69" t="str">
        <f>'E11'!$F97</f>
        <v>NT</v>
      </c>
      <c r="O100" s="69" t="str">
        <f>'E12'!$F97</f>
        <v>NT</v>
      </c>
      <c r="P100" s="69" t="str">
        <f>'E13'!$F97</f>
        <v>NT</v>
      </c>
      <c r="Q100" s="69" t="str">
        <f>'E14'!$F97</f>
        <v>NT</v>
      </c>
      <c r="R100" s="69" t="str">
        <f>'E15'!$F97</f>
        <v>NT</v>
      </c>
      <c r="S100" s="69" t="str">
        <f>'E16'!$F97</f>
        <v>NT</v>
      </c>
      <c r="T100" s="69" t="str">
        <f>'E17'!$F97</f>
        <v>NT</v>
      </c>
      <c r="U100" s="69" t="str">
        <f>'E18'!$F97</f>
        <v>NT</v>
      </c>
      <c r="V100" s="69" t="str">
        <f>'E19'!$F97</f>
        <v>NT</v>
      </c>
      <c r="W100" s="69" t="str">
        <f>'E20'!$F97</f>
        <v>NT</v>
      </c>
      <c r="X100" s="69"/>
      <c r="Y100" s="76" t="str">
        <f t="shared" si="7"/>
        <v>NT</v>
      </c>
      <c r="Z100" s="69"/>
      <c r="AA100" s="71"/>
      <c r="AB100" s="71"/>
      <c r="AC100" s="71"/>
      <c r="AD100" s="71"/>
      <c r="AE100" s="71"/>
      <c r="AF100" s="69"/>
      <c r="AG100" s="69"/>
    </row>
    <row r="101" spans="1:33">
      <c r="A101" s="72" t="str">
        <f>Critères!A97</f>
        <v>Services d'assistance</v>
      </c>
      <c r="B101" s="73" t="str">
        <f>Critères!B97</f>
        <v>14.1</v>
      </c>
      <c r="C101" s="73" t="str">
        <f>Critères!C97</f>
        <v>AA</v>
      </c>
      <c r="D101" s="73" t="str">
        <f>'E01'!$F98</f>
        <v>NT</v>
      </c>
      <c r="E101" s="73" t="str">
        <f>'E02'!$F98</f>
        <v>NT</v>
      </c>
      <c r="F101" s="73" t="str">
        <f>'E03'!$F98</f>
        <v>NT</v>
      </c>
      <c r="G101" s="73" t="str">
        <f>'E04'!$F98</f>
        <v>NT</v>
      </c>
      <c r="H101" s="73" t="str">
        <f>'E05'!$F98</f>
        <v>NT</v>
      </c>
      <c r="I101" s="73" t="str">
        <f>'E06'!$F98</f>
        <v>NT</v>
      </c>
      <c r="J101" s="73" t="str">
        <f>'E07'!$F98</f>
        <v>NT</v>
      </c>
      <c r="K101" s="73" t="str">
        <f>'E08'!$F98</f>
        <v>NT</v>
      </c>
      <c r="L101" s="73" t="str">
        <f>'E09'!$F98</f>
        <v>NT</v>
      </c>
      <c r="M101" s="73" t="str">
        <f>'E10'!$F98</f>
        <v>NT</v>
      </c>
      <c r="N101" s="73" t="str">
        <f>'E11'!$F98</f>
        <v>NT</v>
      </c>
      <c r="O101" s="73" t="str">
        <f>'E12'!$F98</f>
        <v>NT</v>
      </c>
      <c r="P101" s="73" t="str">
        <f>'E13'!$F98</f>
        <v>NT</v>
      </c>
      <c r="Q101" s="73" t="str">
        <f>'E14'!$F98</f>
        <v>NT</v>
      </c>
      <c r="R101" s="73" t="str">
        <f>'E15'!$F98</f>
        <v>NT</v>
      </c>
      <c r="S101" s="73" t="str">
        <f>'E16'!$F98</f>
        <v>NT</v>
      </c>
      <c r="T101" s="73" t="str">
        <f>'E17'!$F98</f>
        <v>NT</v>
      </c>
      <c r="U101" s="73" t="str">
        <f>'E18'!$F98</f>
        <v>NT</v>
      </c>
      <c r="V101" s="73" t="str">
        <f>'E19'!$F98</f>
        <v>NT</v>
      </c>
      <c r="W101" s="73" t="str">
        <f>'E20'!$F98</f>
        <v>NT</v>
      </c>
      <c r="X101" s="73"/>
      <c r="Y101" s="74" t="str">
        <f t="shared" si="7"/>
        <v>NT</v>
      </c>
      <c r="Z101" s="69"/>
      <c r="AA101" s="71"/>
      <c r="AB101" s="71"/>
      <c r="AC101" s="71"/>
      <c r="AD101" s="71"/>
      <c r="AE101" s="71"/>
      <c r="AF101" s="69"/>
      <c r="AG101" s="69"/>
    </row>
    <row r="102" spans="1:33">
      <c r="A102" s="75" t="str">
        <f>Critères!A98</f>
        <v>Services d'assistance</v>
      </c>
      <c r="B102" s="69" t="str">
        <f>Critères!B98</f>
        <v>14.2</v>
      </c>
      <c r="C102" s="69" t="str">
        <f>Critères!C98</f>
        <v>A</v>
      </c>
      <c r="D102" s="69" t="str">
        <f>'E01'!$F99</f>
        <v>NT</v>
      </c>
      <c r="E102" s="69" t="str">
        <f>'E02'!$F99</f>
        <v>NT</v>
      </c>
      <c r="F102" s="69" t="str">
        <f>'E03'!$F99</f>
        <v>NT</v>
      </c>
      <c r="G102" s="69" t="str">
        <f>'E04'!$F99</f>
        <v>NT</v>
      </c>
      <c r="H102" s="69" t="str">
        <f>'E05'!$F99</f>
        <v>NT</v>
      </c>
      <c r="I102" s="69" t="str">
        <f>'E06'!$F99</f>
        <v>NT</v>
      </c>
      <c r="J102" s="69" t="str">
        <f>'E07'!$F99</f>
        <v>NT</v>
      </c>
      <c r="K102" s="69" t="str">
        <f>'E08'!$F99</f>
        <v>NT</v>
      </c>
      <c r="L102" s="69" t="str">
        <f>'E09'!$F99</f>
        <v>NT</v>
      </c>
      <c r="M102" s="69" t="str">
        <f>'E10'!$F99</f>
        <v>NT</v>
      </c>
      <c r="N102" s="69" t="str">
        <f>'E11'!$F99</f>
        <v>NT</v>
      </c>
      <c r="O102" s="69" t="str">
        <f>'E12'!$F99</f>
        <v>NT</v>
      </c>
      <c r="P102" s="69" t="str">
        <f>'E13'!$F99</f>
        <v>NT</v>
      </c>
      <c r="Q102" s="69" t="str">
        <f>'E14'!$F99</f>
        <v>NT</v>
      </c>
      <c r="R102" s="69" t="str">
        <f>'E15'!$F99</f>
        <v>NT</v>
      </c>
      <c r="S102" s="69" t="str">
        <f>'E16'!$F99</f>
        <v>NT</v>
      </c>
      <c r="T102" s="69" t="str">
        <f>'E17'!$F99</f>
        <v>NT</v>
      </c>
      <c r="U102" s="69" t="str">
        <f>'E18'!$F99</f>
        <v>NT</v>
      </c>
      <c r="V102" s="69" t="str">
        <f>'E19'!$F99</f>
        <v>NT</v>
      </c>
      <c r="W102" s="69" t="str">
        <f>'E20'!$F99</f>
        <v>NT</v>
      </c>
      <c r="X102" s="69"/>
      <c r="Y102" s="76" t="str">
        <f t="shared" si="7"/>
        <v>NT</v>
      </c>
      <c r="Z102" s="69"/>
      <c r="AA102" s="71"/>
      <c r="AB102" s="71"/>
      <c r="AC102" s="71"/>
      <c r="AD102" s="71"/>
      <c r="AE102" s="71"/>
      <c r="AF102" s="69"/>
      <c r="AG102" s="69"/>
    </row>
    <row r="103" spans="1:33" ht="15.75" thickBot="1">
      <c r="A103" s="82" t="str">
        <f>Critères!A99</f>
        <v>Services d'assistance</v>
      </c>
      <c r="B103" s="83" t="str">
        <f>Critères!B99</f>
        <v>14.3</v>
      </c>
      <c r="C103" s="83" t="str">
        <f>Critères!C99</f>
        <v>A</v>
      </c>
      <c r="D103" s="83" t="str">
        <f>'E01'!$F100</f>
        <v>NT</v>
      </c>
      <c r="E103" s="83" t="str">
        <f>'E02'!$F100</f>
        <v>NT</v>
      </c>
      <c r="F103" s="83" t="str">
        <f>'E03'!$F100</f>
        <v>NT</v>
      </c>
      <c r="G103" s="83" t="str">
        <f>'E04'!$F100</f>
        <v>NT</v>
      </c>
      <c r="H103" s="83" t="str">
        <f>'E05'!$F100</f>
        <v>NT</v>
      </c>
      <c r="I103" s="83" t="str">
        <f>'E06'!$F100</f>
        <v>NT</v>
      </c>
      <c r="J103" s="83" t="str">
        <f>'E07'!$F100</f>
        <v>NT</v>
      </c>
      <c r="K103" s="83" t="str">
        <f>'E08'!$F100</f>
        <v>NT</v>
      </c>
      <c r="L103" s="83" t="str">
        <f>'E09'!$F100</f>
        <v>NT</v>
      </c>
      <c r="M103" s="83" t="str">
        <f>'E10'!$F100</f>
        <v>NT</v>
      </c>
      <c r="N103" s="83" t="str">
        <f>'E11'!$F100</f>
        <v>NT</v>
      </c>
      <c r="O103" s="83" t="str">
        <f>'E12'!$F100</f>
        <v>NT</v>
      </c>
      <c r="P103" s="83" t="str">
        <f>'E13'!$F100</f>
        <v>NT</v>
      </c>
      <c r="Q103" s="83" t="str">
        <f>'E14'!$F100</f>
        <v>NT</v>
      </c>
      <c r="R103" s="83" t="str">
        <f>'E15'!$F100</f>
        <v>NT</v>
      </c>
      <c r="S103" s="83" t="str">
        <f>'E16'!$F100</f>
        <v>NT</v>
      </c>
      <c r="T103" s="83" t="str">
        <f>'E17'!$F100</f>
        <v>NT</v>
      </c>
      <c r="U103" s="83" t="str">
        <f>'E18'!$F100</f>
        <v>NT</v>
      </c>
      <c r="V103" s="83" t="str">
        <f>'E19'!$F100</f>
        <v>NT</v>
      </c>
      <c r="W103" s="83" t="str">
        <f>'E20'!$F100</f>
        <v>NT</v>
      </c>
      <c r="X103" s="83"/>
      <c r="Y103" s="84" t="str">
        <f t="shared" ref="Y103" si="8">IF(COUNTIF(D103:W103,"NC")&gt;0,"NC",IF(COUNTIF(D103:W103,"C")&gt;0,"C",IF(COUNTIF(D103:W103,"NA")&gt;0,"NA","NT")))</f>
        <v>NT</v>
      </c>
      <c r="Z103" s="69"/>
      <c r="AA103" s="71"/>
      <c r="AB103" s="71"/>
      <c r="AC103" s="71"/>
      <c r="AD103" s="71"/>
      <c r="AE103" s="71"/>
      <c r="AF103" s="69"/>
      <c r="AG103" s="69"/>
    </row>
    <row r="104" spans="1:33">
      <c r="A104" s="75" t="str">
        <f>Critères!A100</f>
        <v>Communication en temps réel</v>
      </c>
      <c r="B104" s="69" t="str">
        <f>Critères!B100</f>
        <v>15.1</v>
      </c>
      <c r="C104" s="69" t="str">
        <f>Critères!C100</f>
        <v>A</v>
      </c>
      <c r="D104" s="69" t="str">
        <f>'E01'!$F100</f>
        <v>NT</v>
      </c>
      <c r="E104" s="69" t="str">
        <f>'E02'!$F100</f>
        <v>NT</v>
      </c>
      <c r="F104" s="69" t="str">
        <f>'E03'!$F100</f>
        <v>NT</v>
      </c>
      <c r="G104" s="69" t="str">
        <f>'E04'!$F100</f>
        <v>NT</v>
      </c>
      <c r="H104" s="69" t="str">
        <f>'E05'!$F100</f>
        <v>NT</v>
      </c>
      <c r="I104" s="69" t="str">
        <f>'E06'!$F100</f>
        <v>NT</v>
      </c>
      <c r="J104" s="69" t="str">
        <f>'E07'!$F100</f>
        <v>NT</v>
      </c>
      <c r="K104" s="69" t="str">
        <f>'E08'!$F100</f>
        <v>NT</v>
      </c>
      <c r="L104" s="69" t="str">
        <f>'E09'!$F100</f>
        <v>NT</v>
      </c>
      <c r="M104" s="69" t="str">
        <f>'E10'!$F100</f>
        <v>NT</v>
      </c>
      <c r="N104" s="69" t="str">
        <f>'E11'!$F100</f>
        <v>NT</v>
      </c>
      <c r="O104" s="69" t="str">
        <f>'E12'!$F100</f>
        <v>NT</v>
      </c>
      <c r="P104" s="69" t="str">
        <f>'E13'!$F100</f>
        <v>NT</v>
      </c>
      <c r="Q104" s="69" t="str">
        <f>'E14'!$F100</f>
        <v>NT</v>
      </c>
      <c r="R104" s="69" t="str">
        <f>'E15'!$F100</f>
        <v>NT</v>
      </c>
      <c r="S104" s="69" t="str">
        <f>'E16'!$F100</f>
        <v>NT</v>
      </c>
      <c r="T104" s="69" t="str">
        <f>'E17'!$F100</f>
        <v>NT</v>
      </c>
      <c r="U104" s="69" t="str">
        <f>'E18'!$F100</f>
        <v>NT</v>
      </c>
      <c r="V104" s="69" t="str">
        <f>'E19'!$F100</f>
        <v>NT</v>
      </c>
      <c r="W104" s="69" t="str">
        <f>'E20'!$F100</f>
        <v>NT</v>
      </c>
      <c r="X104" s="69"/>
      <c r="Y104" s="76" t="str">
        <f t="shared" si="7"/>
        <v>NT</v>
      </c>
      <c r="Z104" s="69"/>
      <c r="AA104" s="71"/>
      <c r="AB104" s="71"/>
      <c r="AC104" s="71"/>
      <c r="AD104" s="71"/>
      <c r="AE104" s="71"/>
      <c r="AF104" s="69"/>
      <c r="AG104" s="69"/>
    </row>
    <row r="105" spans="1:33">
      <c r="A105" s="75" t="str">
        <f>Critères!A101</f>
        <v>Communication en temps réel</v>
      </c>
      <c r="B105" s="69" t="str">
        <f>Critères!B101</f>
        <v>15.2</v>
      </c>
      <c r="C105" s="69" t="str">
        <f>Critères!C101</f>
        <v>A</v>
      </c>
      <c r="D105" s="69" t="str">
        <f>'E01'!$F101</f>
        <v>NT</v>
      </c>
      <c r="E105" s="69" t="str">
        <f>'E02'!$F101</f>
        <v>NT</v>
      </c>
      <c r="F105" s="69" t="str">
        <f>'E03'!$F101</f>
        <v>NT</v>
      </c>
      <c r="G105" s="69" t="str">
        <f>'E04'!$F101</f>
        <v>NT</v>
      </c>
      <c r="H105" s="69" t="str">
        <f>'E05'!$F101</f>
        <v>NT</v>
      </c>
      <c r="I105" s="69" t="str">
        <f>'E06'!$F101</f>
        <v>NT</v>
      </c>
      <c r="J105" s="69" t="str">
        <f>'E07'!$F101</f>
        <v>NT</v>
      </c>
      <c r="K105" s="69" t="str">
        <f>'E08'!$F101</f>
        <v>NT</v>
      </c>
      <c r="L105" s="69" t="str">
        <f>'E09'!$F101</f>
        <v>NT</v>
      </c>
      <c r="M105" s="69" t="str">
        <f>'E10'!$F101</f>
        <v>NT</v>
      </c>
      <c r="N105" s="69" t="str">
        <f>'E11'!$F101</f>
        <v>NT</v>
      </c>
      <c r="O105" s="69" t="str">
        <f>'E12'!$F101</f>
        <v>NT</v>
      </c>
      <c r="P105" s="69" t="str">
        <f>'E13'!$F101</f>
        <v>NT</v>
      </c>
      <c r="Q105" s="69" t="str">
        <f>'E14'!$F101</f>
        <v>NT</v>
      </c>
      <c r="R105" s="69" t="str">
        <f>'E15'!$F101</f>
        <v>NT</v>
      </c>
      <c r="S105" s="69" t="str">
        <f>'E16'!$F101</f>
        <v>NT</v>
      </c>
      <c r="T105" s="69" t="str">
        <f>'E17'!$F101</f>
        <v>NT</v>
      </c>
      <c r="U105" s="69" t="str">
        <f>'E18'!$F101</f>
        <v>NT</v>
      </c>
      <c r="V105" s="69" t="str">
        <f>'E19'!$F101</f>
        <v>NT</v>
      </c>
      <c r="W105" s="69" t="str">
        <f>'E20'!$F101</f>
        <v>NT</v>
      </c>
      <c r="X105" s="69"/>
      <c r="Y105" s="76" t="str">
        <f t="shared" si="7"/>
        <v>NT</v>
      </c>
      <c r="Z105" s="69"/>
      <c r="AA105" s="71"/>
      <c r="AB105" s="71"/>
      <c r="AC105" s="71"/>
      <c r="AD105" s="71"/>
      <c r="AE105" s="71"/>
      <c r="AF105" s="69"/>
      <c r="AG105" s="69"/>
    </row>
    <row r="106" spans="1:33">
      <c r="A106" s="75" t="str">
        <f>Critères!A102</f>
        <v>Communication en temps réel</v>
      </c>
      <c r="B106" s="69" t="str">
        <f>Critères!B102</f>
        <v>15.3</v>
      </c>
      <c r="C106" s="69" t="str">
        <f>Critères!C102</f>
        <v>A</v>
      </c>
      <c r="D106" s="69" t="str">
        <f>'E01'!$F102</f>
        <v>NT</v>
      </c>
      <c r="E106" s="69" t="str">
        <f>'E02'!$F102</f>
        <v>NT</v>
      </c>
      <c r="F106" s="69" t="str">
        <f>'E03'!$F102</f>
        <v>NT</v>
      </c>
      <c r="G106" s="69" t="str">
        <f>'E04'!$F102</f>
        <v>NT</v>
      </c>
      <c r="H106" s="69" t="str">
        <f>'E05'!$F102</f>
        <v>NT</v>
      </c>
      <c r="I106" s="69" t="str">
        <f>'E06'!$F102</f>
        <v>NT</v>
      </c>
      <c r="J106" s="69" t="str">
        <f>'E07'!$F102</f>
        <v>NT</v>
      </c>
      <c r="K106" s="69" t="str">
        <f>'E08'!$F102</f>
        <v>NT</v>
      </c>
      <c r="L106" s="69" t="str">
        <f>'E09'!$F102</f>
        <v>NT</v>
      </c>
      <c r="M106" s="69" t="str">
        <f>'E10'!$F102</f>
        <v>NT</v>
      </c>
      <c r="N106" s="69" t="str">
        <f>'E11'!$F102</f>
        <v>NT</v>
      </c>
      <c r="O106" s="69" t="str">
        <f>'E12'!$F102</f>
        <v>NT</v>
      </c>
      <c r="P106" s="69" t="str">
        <f>'E13'!$F102</f>
        <v>NT</v>
      </c>
      <c r="Q106" s="69" t="str">
        <f>'E14'!$F102</f>
        <v>NT</v>
      </c>
      <c r="R106" s="69" t="str">
        <f>'E15'!$F102</f>
        <v>NT</v>
      </c>
      <c r="S106" s="69" t="str">
        <f>'E16'!$F102</f>
        <v>NT</v>
      </c>
      <c r="T106" s="69" t="str">
        <f>'E17'!$F102</f>
        <v>NT</v>
      </c>
      <c r="U106" s="69" t="str">
        <f>'E18'!$F102</f>
        <v>NT</v>
      </c>
      <c r="V106" s="69" t="str">
        <f>'E19'!$F102</f>
        <v>NT</v>
      </c>
      <c r="W106" s="69" t="str">
        <f>'E20'!$F102</f>
        <v>NT</v>
      </c>
      <c r="X106" s="69"/>
      <c r="Y106" s="76" t="str">
        <f t="shared" si="7"/>
        <v>NT</v>
      </c>
      <c r="Z106" s="69"/>
      <c r="AA106" s="71"/>
      <c r="AB106" s="71"/>
      <c r="AC106" s="71"/>
      <c r="AD106" s="71"/>
      <c r="AE106" s="71"/>
      <c r="AF106" s="69"/>
      <c r="AG106" s="69"/>
    </row>
    <row r="107" spans="1:33">
      <c r="A107" s="75" t="str">
        <f>Critères!A103</f>
        <v>Communication en temps réel</v>
      </c>
      <c r="B107" s="69" t="str">
        <f>Critères!B103</f>
        <v>15.4</v>
      </c>
      <c r="C107" s="69" t="str">
        <f>Critères!C103</f>
        <v>A</v>
      </c>
      <c r="D107" s="69" t="str">
        <f>'E01'!$F103</f>
        <v>NT</v>
      </c>
      <c r="E107" s="69" t="str">
        <f>'E02'!$F103</f>
        <v>NT</v>
      </c>
      <c r="F107" s="69" t="str">
        <f>'E03'!$F103</f>
        <v>NT</v>
      </c>
      <c r="G107" s="69" t="str">
        <f>'E04'!$F103</f>
        <v>NT</v>
      </c>
      <c r="H107" s="69" t="str">
        <f>'E05'!$F103</f>
        <v>NT</v>
      </c>
      <c r="I107" s="69" t="str">
        <f>'E06'!$F103</f>
        <v>NT</v>
      </c>
      <c r="J107" s="69" t="str">
        <f>'E07'!$F103</f>
        <v>NT</v>
      </c>
      <c r="K107" s="69" t="str">
        <f>'E08'!$F103</f>
        <v>NT</v>
      </c>
      <c r="L107" s="69" t="str">
        <f>'E09'!$F103</f>
        <v>NT</v>
      </c>
      <c r="M107" s="69" t="str">
        <f>'E10'!$F103</f>
        <v>NT</v>
      </c>
      <c r="N107" s="69" t="str">
        <f>'E11'!$F103</f>
        <v>NT</v>
      </c>
      <c r="O107" s="69" t="str">
        <f>'E12'!$F103</f>
        <v>NT</v>
      </c>
      <c r="P107" s="69" t="str">
        <f>'E13'!$F103</f>
        <v>NT</v>
      </c>
      <c r="Q107" s="69" t="str">
        <f>'E14'!$F103</f>
        <v>NT</v>
      </c>
      <c r="R107" s="69" t="str">
        <f>'E15'!$F103</f>
        <v>NT</v>
      </c>
      <c r="S107" s="69" t="str">
        <f>'E16'!$F103</f>
        <v>NT</v>
      </c>
      <c r="T107" s="69" t="str">
        <f>'E17'!$F103</f>
        <v>NT</v>
      </c>
      <c r="U107" s="69" t="str">
        <f>'E18'!$F103</f>
        <v>NT</v>
      </c>
      <c r="V107" s="69" t="str">
        <f>'E19'!$F103</f>
        <v>NT</v>
      </c>
      <c r="W107" s="69" t="str">
        <f>'E20'!$F103</f>
        <v>NT</v>
      </c>
      <c r="X107" s="69"/>
      <c r="Y107" s="76" t="str">
        <f t="shared" si="7"/>
        <v>NT</v>
      </c>
      <c r="Z107" s="69"/>
      <c r="AA107" s="71"/>
      <c r="AB107" s="71"/>
      <c r="AC107" s="71"/>
      <c r="AD107" s="71"/>
      <c r="AE107" s="71"/>
      <c r="AF107" s="69"/>
      <c r="AG107" s="69"/>
    </row>
    <row r="108" spans="1:33">
      <c r="A108" s="75" t="str">
        <f>Critères!A104</f>
        <v>Communication en temps réel</v>
      </c>
      <c r="B108" s="69" t="str">
        <f>Critères!B104</f>
        <v>15.5</v>
      </c>
      <c r="C108" s="69" t="str">
        <f>Critères!C104</f>
        <v>A</v>
      </c>
      <c r="D108" s="69" t="str">
        <f>'E01'!$F104</f>
        <v>NT</v>
      </c>
      <c r="E108" s="69" t="str">
        <f>'E02'!$F104</f>
        <v>NT</v>
      </c>
      <c r="F108" s="69" t="str">
        <f>'E03'!$F104</f>
        <v>NT</v>
      </c>
      <c r="G108" s="69" t="str">
        <f>'E04'!$F104</f>
        <v>NT</v>
      </c>
      <c r="H108" s="69" t="str">
        <f>'E05'!$F104</f>
        <v>NT</v>
      </c>
      <c r="I108" s="69" t="str">
        <f>'E06'!$F104</f>
        <v>NT</v>
      </c>
      <c r="J108" s="69" t="str">
        <f>'E07'!$F104</f>
        <v>NT</v>
      </c>
      <c r="K108" s="69" t="str">
        <f>'E08'!$F104</f>
        <v>NT</v>
      </c>
      <c r="L108" s="69" t="str">
        <f>'E09'!$F104</f>
        <v>NT</v>
      </c>
      <c r="M108" s="69" t="str">
        <f>'E10'!$F104</f>
        <v>NT</v>
      </c>
      <c r="N108" s="69" t="str">
        <f>'E11'!$F104</f>
        <v>NT</v>
      </c>
      <c r="O108" s="69" t="str">
        <f>'E12'!$F104</f>
        <v>NT</v>
      </c>
      <c r="P108" s="69" t="str">
        <f>'E13'!$F104</f>
        <v>NT</v>
      </c>
      <c r="Q108" s="69" t="str">
        <f>'E14'!$F104</f>
        <v>NT</v>
      </c>
      <c r="R108" s="69" t="str">
        <f>'E15'!$F104</f>
        <v>NT</v>
      </c>
      <c r="S108" s="69" t="str">
        <f>'E16'!$F104</f>
        <v>NT</v>
      </c>
      <c r="T108" s="69" t="str">
        <f>'E17'!$F104</f>
        <v>NT</v>
      </c>
      <c r="U108" s="69" t="str">
        <f>'E18'!$F104</f>
        <v>NT</v>
      </c>
      <c r="V108" s="69" t="str">
        <f>'E19'!$F104</f>
        <v>NT</v>
      </c>
      <c r="W108" s="69" t="str">
        <f>'E20'!$F104</f>
        <v>NT</v>
      </c>
      <c r="X108" s="69"/>
      <c r="Y108" s="76" t="str">
        <f t="shared" si="7"/>
        <v>NT</v>
      </c>
      <c r="Z108" s="69"/>
      <c r="AA108" s="71"/>
      <c r="AB108" s="71"/>
      <c r="AC108" s="71"/>
      <c r="AD108" s="71"/>
      <c r="AE108" s="71"/>
      <c r="AF108" s="69"/>
      <c r="AG108" s="69"/>
    </row>
    <row r="109" spans="1:33">
      <c r="A109" s="75" t="str">
        <f>Critères!A105</f>
        <v>Communication en temps réel</v>
      </c>
      <c r="B109" s="69" t="str">
        <f>Critères!B105</f>
        <v>15.6</v>
      </c>
      <c r="C109" s="69" t="str">
        <f>Critères!C105</f>
        <v>A</v>
      </c>
      <c r="D109" s="69" t="str">
        <f>'E01'!$F105</f>
        <v>NT</v>
      </c>
      <c r="E109" s="69" t="str">
        <f>'E02'!$F105</f>
        <v>NT</v>
      </c>
      <c r="F109" s="69" t="str">
        <f>'E03'!$F105</f>
        <v>NT</v>
      </c>
      <c r="G109" s="69" t="str">
        <f>'E04'!$F105</f>
        <v>NT</v>
      </c>
      <c r="H109" s="69" t="str">
        <f>'E05'!$F105</f>
        <v>NT</v>
      </c>
      <c r="I109" s="69" t="str">
        <f>'E06'!$F105</f>
        <v>NT</v>
      </c>
      <c r="J109" s="69" t="str">
        <f>'E07'!$F105</f>
        <v>NT</v>
      </c>
      <c r="K109" s="69" t="str">
        <f>'E08'!$F105</f>
        <v>NT</v>
      </c>
      <c r="L109" s="69" t="str">
        <f>'E09'!$F105</f>
        <v>NT</v>
      </c>
      <c r="M109" s="69" t="str">
        <f>'E10'!$F105</f>
        <v>NT</v>
      </c>
      <c r="N109" s="69" t="str">
        <f>'E11'!$F105</f>
        <v>NT</v>
      </c>
      <c r="O109" s="69" t="str">
        <f>'E12'!$F105</f>
        <v>NT</v>
      </c>
      <c r="P109" s="69" t="str">
        <f>'E13'!$F105</f>
        <v>NT</v>
      </c>
      <c r="Q109" s="69" t="str">
        <f>'E14'!$F105</f>
        <v>NT</v>
      </c>
      <c r="R109" s="69" t="str">
        <f>'E15'!$F105</f>
        <v>NT</v>
      </c>
      <c r="S109" s="69" t="str">
        <f>'E16'!$F105</f>
        <v>NT</v>
      </c>
      <c r="T109" s="69" t="str">
        <f>'E17'!$F105</f>
        <v>NT</v>
      </c>
      <c r="U109" s="69" t="str">
        <f>'E18'!$F105</f>
        <v>NT</v>
      </c>
      <c r="V109" s="69" t="str">
        <f>'E19'!$F105</f>
        <v>NT</v>
      </c>
      <c r="W109" s="69" t="str">
        <f>'E20'!$F105</f>
        <v>NT</v>
      </c>
      <c r="X109" s="69"/>
      <c r="Y109" s="76" t="str">
        <f t="shared" si="7"/>
        <v>NT</v>
      </c>
      <c r="Z109" s="69"/>
      <c r="AA109" s="71"/>
      <c r="AB109" s="71"/>
      <c r="AC109" s="71"/>
      <c r="AD109" s="71"/>
      <c r="AE109" s="71"/>
      <c r="AF109" s="69"/>
      <c r="AG109" s="69"/>
    </row>
    <row r="110" spans="1:33">
      <c r="A110" s="75" t="str">
        <f>Critères!A106</f>
        <v>Communication en temps réel</v>
      </c>
      <c r="B110" s="69" t="str">
        <f>Critères!B106</f>
        <v>15.7</v>
      </c>
      <c r="C110" s="69" t="str">
        <f>Critères!C106</f>
        <v>AA</v>
      </c>
      <c r="D110" s="69" t="str">
        <f>'E01'!$F106</f>
        <v>NT</v>
      </c>
      <c r="E110" s="69" t="str">
        <f>'E02'!$F106</f>
        <v>NT</v>
      </c>
      <c r="F110" s="69" t="str">
        <f>'E03'!$F106</f>
        <v>NT</v>
      </c>
      <c r="G110" s="69" t="str">
        <f>'E04'!$F106</f>
        <v>NT</v>
      </c>
      <c r="H110" s="69" t="str">
        <f>'E05'!$F106</f>
        <v>NT</v>
      </c>
      <c r="I110" s="69" t="str">
        <f>'E06'!$F106</f>
        <v>NT</v>
      </c>
      <c r="J110" s="69" t="str">
        <f>'E07'!$F106</f>
        <v>NT</v>
      </c>
      <c r="K110" s="69" t="str">
        <f>'E08'!$F106</f>
        <v>NT</v>
      </c>
      <c r="L110" s="69" t="str">
        <f>'E09'!$F106</f>
        <v>NT</v>
      </c>
      <c r="M110" s="69" t="str">
        <f>'E10'!$F106</f>
        <v>NT</v>
      </c>
      <c r="N110" s="69" t="str">
        <f>'E11'!$F106</f>
        <v>NT</v>
      </c>
      <c r="O110" s="69" t="str">
        <f>'E12'!$F106</f>
        <v>NT</v>
      </c>
      <c r="P110" s="69" t="str">
        <f>'E13'!$F106</f>
        <v>NT</v>
      </c>
      <c r="Q110" s="69" t="str">
        <f>'E14'!$F106</f>
        <v>NT</v>
      </c>
      <c r="R110" s="69" t="str">
        <f>'E15'!$F106</f>
        <v>NT</v>
      </c>
      <c r="S110" s="69" t="str">
        <f>'E16'!$F106</f>
        <v>NT</v>
      </c>
      <c r="T110" s="69" t="str">
        <f>'E17'!$F106</f>
        <v>NT</v>
      </c>
      <c r="U110" s="69" t="str">
        <f>'E18'!$F106</f>
        <v>NT</v>
      </c>
      <c r="V110" s="69" t="str">
        <f>'E19'!$F106</f>
        <v>NT</v>
      </c>
      <c r="W110" s="69" t="str">
        <f>'E20'!$F106</f>
        <v>NT</v>
      </c>
      <c r="X110" s="69"/>
      <c r="Y110" s="76" t="str">
        <f t="shared" si="7"/>
        <v>NT</v>
      </c>
      <c r="Z110" s="69"/>
      <c r="AA110" s="71"/>
      <c r="AB110" s="71"/>
      <c r="AC110" s="71"/>
      <c r="AD110" s="71"/>
      <c r="AE110" s="71"/>
      <c r="AF110" s="69"/>
      <c r="AG110" s="69"/>
    </row>
    <row r="111" spans="1:33">
      <c r="A111" s="75" t="str">
        <f>Critères!A107</f>
        <v>Communication en temps réel</v>
      </c>
      <c r="B111" s="69" t="str">
        <f>Critères!B107</f>
        <v>15.8</v>
      </c>
      <c r="C111" s="69" t="str">
        <f>Critères!C107</f>
        <v>A</v>
      </c>
      <c r="D111" s="69" t="str">
        <f>'E01'!$F107</f>
        <v>NT</v>
      </c>
      <c r="E111" s="69" t="str">
        <f>'E02'!$F107</f>
        <v>NT</v>
      </c>
      <c r="F111" s="69" t="str">
        <f>'E03'!$F107</f>
        <v>NT</v>
      </c>
      <c r="G111" s="69" t="str">
        <f>'E04'!$F107</f>
        <v>NT</v>
      </c>
      <c r="H111" s="69" t="str">
        <f>'E05'!$F107</f>
        <v>NT</v>
      </c>
      <c r="I111" s="69" t="str">
        <f>'E06'!$F107</f>
        <v>NT</v>
      </c>
      <c r="J111" s="69" t="str">
        <f>'E07'!$F107</f>
        <v>NT</v>
      </c>
      <c r="K111" s="69" t="str">
        <f>'E08'!$F107</f>
        <v>NT</v>
      </c>
      <c r="L111" s="69" t="str">
        <f>'E09'!$F107</f>
        <v>NT</v>
      </c>
      <c r="M111" s="69" t="str">
        <f>'E10'!$F107</f>
        <v>NT</v>
      </c>
      <c r="N111" s="69" t="str">
        <f>'E11'!$F107</f>
        <v>NT</v>
      </c>
      <c r="O111" s="69" t="str">
        <f>'E12'!$F107</f>
        <v>NT</v>
      </c>
      <c r="P111" s="69" t="str">
        <f>'E13'!$F107</f>
        <v>NT</v>
      </c>
      <c r="Q111" s="69" t="str">
        <f>'E14'!$F107</f>
        <v>NT</v>
      </c>
      <c r="R111" s="69" t="str">
        <f>'E15'!$F107</f>
        <v>NT</v>
      </c>
      <c r="S111" s="69" t="str">
        <f>'E16'!$F107</f>
        <v>NT</v>
      </c>
      <c r="T111" s="69" t="str">
        <f>'E17'!$F107</f>
        <v>NT</v>
      </c>
      <c r="U111" s="69" t="str">
        <f>'E18'!$F107</f>
        <v>NT</v>
      </c>
      <c r="V111" s="69" t="str">
        <f>'E19'!$F107</f>
        <v>NT</v>
      </c>
      <c r="W111" s="69" t="str">
        <f>'E20'!$F107</f>
        <v>NT</v>
      </c>
      <c r="X111" s="69"/>
      <c r="Y111" s="76" t="str">
        <f t="shared" si="7"/>
        <v>NT</v>
      </c>
      <c r="Z111" s="69"/>
      <c r="AA111" s="71"/>
      <c r="AE111" s="71"/>
      <c r="AF111" s="69"/>
      <c r="AG111" s="69"/>
    </row>
    <row r="112" spans="1:33">
      <c r="A112" s="75" t="str">
        <f>Critères!A108</f>
        <v>Communication en temps réel</v>
      </c>
      <c r="B112" s="69" t="str">
        <f>Critères!B108</f>
        <v>15.9</v>
      </c>
      <c r="C112" s="69" t="str">
        <f>Critères!C108</f>
        <v>A</v>
      </c>
      <c r="D112" s="69" t="str">
        <f>'E01'!$F108</f>
        <v>NT</v>
      </c>
      <c r="E112" s="69" t="str">
        <f>'E02'!$F108</f>
        <v>NT</v>
      </c>
      <c r="F112" s="69" t="str">
        <f>'E03'!$F108</f>
        <v>NT</v>
      </c>
      <c r="G112" s="69" t="str">
        <f>'E04'!$F108</f>
        <v>NT</v>
      </c>
      <c r="H112" s="69" t="str">
        <f>'E05'!$F108</f>
        <v>NT</v>
      </c>
      <c r="I112" s="69" t="str">
        <f>'E06'!$F108</f>
        <v>NT</v>
      </c>
      <c r="J112" s="69" t="str">
        <f>'E07'!$F108</f>
        <v>NT</v>
      </c>
      <c r="K112" s="69" t="str">
        <f>'E08'!$F108</f>
        <v>NT</v>
      </c>
      <c r="L112" s="69" t="str">
        <f>'E09'!$F108</f>
        <v>NT</v>
      </c>
      <c r="M112" s="69" t="str">
        <f>'E10'!$F108</f>
        <v>NT</v>
      </c>
      <c r="N112" s="69" t="str">
        <f>'E11'!$F108</f>
        <v>NT</v>
      </c>
      <c r="O112" s="69" t="str">
        <f>'E12'!$F108</f>
        <v>NT</v>
      </c>
      <c r="P112" s="69" t="str">
        <f>'E13'!$F108</f>
        <v>NT</v>
      </c>
      <c r="Q112" s="69" t="str">
        <f>'E14'!$F108</f>
        <v>NT</v>
      </c>
      <c r="R112" s="69" t="str">
        <f>'E15'!$F108</f>
        <v>NT</v>
      </c>
      <c r="S112" s="69" t="str">
        <f>'E16'!$F108</f>
        <v>NT</v>
      </c>
      <c r="T112" s="69" t="str">
        <f>'E17'!$F108</f>
        <v>NT</v>
      </c>
      <c r="U112" s="69" t="str">
        <f>'E18'!$F108</f>
        <v>NT</v>
      </c>
      <c r="V112" s="69" t="str">
        <f>'E19'!$F108</f>
        <v>NT</v>
      </c>
      <c r="W112" s="69" t="str">
        <f>'E20'!$F108</f>
        <v>NT</v>
      </c>
      <c r="X112" s="69"/>
      <c r="Y112" s="76" t="str">
        <f t="shared" si="7"/>
        <v>NT</v>
      </c>
      <c r="Z112" s="69"/>
      <c r="AA112" s="71"/>
      <c r="AE112" s="71"/>
      <c r="AF112" s="69"/>
      <c r="AG112" s="69"/>
    </row>
    <row r="113" spans="1:33">
      <c r="A113" s="75" t="str">
        <f>Critères!A109</f>
        <v>Communication en temps réel</v>
      </c>
      <c r="B113" s="69" t="str">
        <f>Critères!B109</f>
        <v>15.10</v>
      </c>
      <c r="C113" s="69" t="str">
        <f>Critères!C109</f>
        <v>A</v>
      </c>
      <c r="D113" s="69" t="str">
        <f>'E01'!$F109</f>
        <v>NT</v>
      </c>
      <c r="E113" s="69" t="str">
        <f>'E02'!$F109</f>
        <v>NT</v>
      </c>
      <c r="F113" s="69" t="str">
        <f>'E03'!$F109</f>
        <v>NT</v>
      </c>
      <c r="G113" s="69" t="str">
        <f>'E04'!$F109</f>
        <v>NT</v>
      </c>
      <c r="H113" s="69" t="str">
        <f>'E05'!$F109</f>
        <v>NT</v>
      </c>
      <c r="I113" s="69" t="str">
        <f>'E06'!$F109</f>
        <v>NT</v>
      </c>
      <c r="J113" s="69" t="str">
        <f>'E07'!$F109</f>
        <v>NT</v>
      </c>
      <c r="K113" s="69" t="str">
        <f>'E08'!$F109</f>
        <v>NT</v>
      </c>
      <c r="L113" s="69" t="str">
        <f>'E09'!$F109</f>
        <v>NT</v>
      </c>
      <c r="M113" s="69" t="str">
        <f>'E10'!$F109</f>
        <v>NT</v>
      </c>
      <c r="N113" s="69" t="str">
        <f>'E11'!$F109</f>
        <v>NT</v>
      </c>
      <c r="O113" s="69" t="str">
        <f>'E12'!$F109</f>
        <v>NT</v>
      </c>
      <c r="P113" s="69" t="str">
        <f>'E13'!$F109</f>
        <v>NT</v>
      </c>
      <c r="Q113" s="69" t="str">
        <f>'E14'!$F109</f>
        <v>NT</v>
      </c>
      <c r="R113" s="69" t="str">
        <f>'E15'!$F109</f>
        <v>NT</v>
      </c>
      <c r="S113" s="69" t="str">
        <f>'E16'!$F109</f>
        <v>NT</v>
      </c>
      <c r="T113" s="69" t="str">
        <f>'E17'!$F109</f>
        <v>NT</v>
      </c>
      <c r="U113" s="69" t="str">
        <f>'E18'!$F109</f>
        <v>NT</v>
      </c>
      <c r="V113" s="69" t="str">
        <f>'E19'!$F109</f>
        <v>NT</v>
      </c>
      <c r="W113" s="69" t="str">
        <f>'E20'!$F109</f>
        <v>NT</v>
      </c>
      <c r="X113" s="69"/>
      <c r="Y113" s="76" t="str">
        <f t="shared" si="7"/>
        <v>NT</v>
      </c>
      <c r="Z113" s="69"/>
      <c r="AA113" s="71"/>
      <c r="AG113" s="69"/>
    </row>
    <row r="114" spans="1:33" ht="15.75" thickBot="1">
      <c r="A114" s="82" t="str">
        <f>Critères!A110</f>
        <v>Communication en temps réel</v>
      </c>
      <c r="B114" s="83" t="str">
        <f>Critères!B110</f>
        <v>15.11</v>
      </c>
      <c r="C114" s="83" t="str">
        <f>Critères!C110</f>
        <v>AA</v>
      </c>
      <c r="D114" s="83" t="str">
        <f>'E01'!$F110</f>
        <v>NT</v>
      </c>
      <c r="E114" s="83" t="str">
        <f>'E02'!$F110</f>
        <v>NT</v>
      </c>
      <c r="F114" s="83" t="str">
        <f>'E03'!$F110</f>
        <v>NT</v>
      </c>
      <c r="G114" s="83" t="str">
        <f>'E04'!$F110</f>
        <v>NT</v>
      </c>
      <c r="H114" s="83" t="str">
        <f>'E05'!$F110</f>
        <v>NT</v>
      </c>
      <c r="I114" s="83" t="str">
        <f>'E06'!$F110</f>
        <v>NT</v>
      </c>
      <c r="J114" s="83" t="str">
        <f>'E07'!$F110</f>
        <v>NT</v>
      </c>
      <c r="K114" s="83" t="str">
        <f>'E08'!$F110</f>
        <v>NT</v>
      </c>
      <c r="L114" s="83" t="str">
        <f>'E09'!$F110</f>
        <v>NT</v>
      </c>
      <c r="M114" s="83" t="str">
        <f>'E10'!$F110</f>
        <v>NT</v>
      </c>
      <c r="N114" s="83" t="str">
        <f>'E11'!$F110</f>
        <v>NT</v>
      </c>
      <c r="O114" s="83" t="str">
        <f>'E12'!$F110</f>
        <v>NT</v>
      </c>
      <c r="P114" s="83" t="str">
        <f>'E13'!$F110</f>
        <v>NT</v>
      </c>
      <c r="Q114" s="83" t="str">
        <f>'E14'!$F110</f>
        <v>NT</v>
      </c>
      <c r="R114" s="83" t="str">
        <f>'E15'!$F110</f>
        <v>NT</v>
      </c>
      <c r="S114" s="83" t="str">
        <f>'E16'!$F110</f>
        <v>NT</v>
      </c>
      <c r="T114" s="83" t="str">
        <f>'E17'!$F110</f>
        <v>NT</v>
      </c>
      <c r="U114" s="83" t="str">
        <f>'E18'!$F110</f>
        <v>NT</v>
      </c>
      <c r="V114" s="83" t="str">
        <f>'E19'!$F110</f>
        <v>NT</v>
      </c>
      <c r="W114" s="83" t="str">
        <f>'E20'!$F110</f>
        <v>NT</v>
      </c>
      <c r="X114" s="83"/>
      <c r="Y114" s="84" t="str">
        <f t="shared" si="7"/>
        <v>NT</v>
      </c>
    </row>
    <row r="115" spans="1:33">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row>
  </sheetData>
  <mergeCells count="5">
    <mergeCell ref="AB9:AF9"/>
    <mergeCell ref="AB19:AD19"/>
    <mergeCell ref="AB25:AD25"/>
    <mergeCell ref="AB30:AD30"/>
    <mergeCell ref="AH19:AK19"/>
  </mergeCells>
  <pageMargins left="0.39374999999999999" right="0.39374999999999999" top="0.63124999999999998" bottom="0.39374999999999999" header="0.39374999999999999" footer="0.51180555555555496"/>
  <pageSetup paperSize="9" scale="74" orientation="portrait" horizontalDpi="300" verticalDpi="300" r:id="rId1"/>
  <headerFooter>
    <oddHeader>&amp;LRGAA 3.0 - Relevé pour le site : wwww.site.fr&amp;R&amp;P/&amp;N -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12"/>
  <sheetViews>
    <sheetView showGridLines="0" zoomScale="115" zoomScaleNormal="115" workbookViewId="0">
      <selection activeCell="E3" sqref="E3"/>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38.28515625" style="94" customWidth="1"/>
    <col min="6" max="6" width="5.140625" style="94" customWidth="1"/>
    <col min="7" max="7" width="5.42578125" style="105" customWidth="1"/>
    <col min="8" max="8" width="66" style="94" customWidth="1"/>
    <col min="9" max="9" width="36.42578125" style="94" customWidth="1"/>
    <col min="10" max="10" width="30.7109375" style="94"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E01</v>
      </c>
      <c r="F1" s="162"/>
      <c r="G1" s="162"/>
      <c r="H1" s="162"/>
      <c r="I1" s="162"/>
      <c r="J1" s="91" t="str">
        <f ca="1">IFERROR(RIGHT(CELL("nomfichier",$A$2),LEN(CELL("nomfichier",$A$2))-SEARCH("]",CELL("nomfichier",$A$2))), RIGHT(CELL("filename",$A$2),LEN(CELL("filename",$A$2))-SEARCH("]",CELL("filename",$A$2))))</f>
        <v>E01</v>
      </c>
      <c r="K1" s="92"/>
    </row>
    <row r="2" spans="1:11">
      <c r="A2" s="163" t="s">
        <v>109</v>
      </c>
      <c r="B2" s="163"/>
      <c r="C2" s="163"/>
      <c r="D2" s="163"/>
      <c r="E2" s="164" t="str">
        <f ca="1">IF(LOOKUP(J1,Échantillon!A13:A71,Échantillon!C13:C71)&lt;&gt;0,LOOKUP(J1,Échantillon!A13:A71,Échantillon!C13:C71),"-")</f>
        <v>Ex : Accueil (logged in) &gt; Settings &gt; User Profile</v>
      </c>
      <c r="F2" s="164"/>
      <c r="G2" s="164"/>
      <c r="H2" s="164"/>
      <c r="I2" s="164"/>
      <c r="J2" s="93"/>
    </row>
    <row r="3" spans="1:11" s="97" customFormat="1" ht="46.5">
      <c r="A3" s="95" t="s">
        <v>9</v>
      </c>
      <c r="B3" s="95" t="s">
        <v>42</v>
      </c>
      <c r="C3" s="95" t="s">
        <v>50</v>
      </c>
      <c r="D3" s="95" t="s">
        <v>51</v>
      </c>
      <c r="E3" s="96" t="s">
        <v>52</v>
      </c>
      <c r="F3" s="95" t="s">
        <v>10</v>
      </c>
      <c r="G3" s="95" t="s">
        <v>311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4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56.2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33.7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56.2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33.7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33.7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4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4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33.7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33.7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33.7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4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4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33.7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67.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ht="22.5">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56.25" customHeight="1">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55.35" customHeight="1">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55.35" customHeight="1">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55.35" customHeight="1">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56.2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55.35" customHeight="1">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55.35" customHeight="1">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55.35" customHeight="1">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ht="55.35" customHeight="1">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55.35" customHeight="1">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55.35" customHeight="1">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55.35" customHeight="1">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55.35" customHeight="1">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55.35" customHeight="1">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55.35" customHeight="1">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76.5" customHeight="1">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55.35" customHeight="1">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55.35" customHeight="1">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55.35" customHeight="1">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55.35" customHeight="1">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55.35" customHeight="1">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55.35" customHeight="1">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55.35" customHeight="1">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55.35" customHeight="1">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55.35" customHeight="1">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55.35" customHeight="1">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55.35" customHeight="1">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55.35" customHeight="1">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55.35" customHeight="1">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55.35" customHeight="1">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5.35" customHeight="1">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55.35" customHeight="1">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55.35" customHeight="1">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55.35" customHeight="1">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55.35" customHeight="1">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55.35" customHeight="1">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55.35" customHeight="1">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33.7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33.7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4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4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56.2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55.35" customHeight="1">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56.2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I109" xr:uid="{00000000-0009-0000-0000-000004000000}"/>
  <mergeCells count="4">
    <mergeCell ref="A1:D1"/>
    <mergeCell ref="E1:I1"/>
    <mergeCell ref="A2:D2"/>
    <mergeCell ref="E2:I2"/>
  </mergeCells>
  <phoneticPr fontId="8" type="noConversion"/>
  <conditionalFormatting sqref="F4:F112">
    <cfRule type="cellIs" dxfId="119" priority="7" operator="equal">
      <formula>"c"</formula>
    </cfRule>
    <cfRule type="cellIs" dxfId="118" priority="8" operator="equal">
      <formula>"nc"</formula>
    </cfRule>
    <cfRule type="cellIs" dxfId="117" priority="9" operator="equal">
      <formula>"na"</formula>
    </cfRule>
    <cfRule type="cellIs" dxfId="116" priority="10" operator="equal">
      <formula>"nt"</formula>
    </cfRule>
  </conditionalFormatting>
  <conditionalFormatting sqref="G4:G112">
    <cfRule type="cellIs" dxfId="115" priority="1" operator="equal">
      <formula>"D"</formula>
    </cfRule>
    <cfRule type="cellIs" dxfId="114" priority="29"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E33B4A64-708D-4C86-B4BD-E32C9F51849E}">
          <x14:formula1>
            <xm:f>BaseDeCalcul!$AH$7:$AH$10</xm:f>
          </x14:formula1>
          <xm:sqref>F4:F112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BDABD-08E0-47DC-9999-5CC30AC4DB0D}">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E02</v>
      </c>
      <c r="F1" s="162"/>
      <c r="G1" s="162"/>
      <c r="H1" s="162"/>
      <c r="I1" s="162"/>
      <c r="J1" s="91" t="str">
        <f ca="1">IFERROR(RIGHT(CELL("nomfichier",$A$2),LEN(CELL("nomfichier",$A$2))-SEARCH("]",CELL("nomfichier",$A$2))), RIGHT(CELL("filename",$A$2),LEN(CELL("filename",$A$2))-SEARCH("]",CELL("filename",$A$2))))</f>
        <v>E02</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6.5">
      <c r="A3" s="95" t="s">
        <v>9</v>
      </c>
      <c r="B3" s="95" t="s">
        <v>42</v>
      </c>
      <c r="C3" s="95" t="s">
        <v>50</v>
      </c>
      <c r="D3" s="95" t="s">
        <v>51</v>
      </c>
      <c r="E3" s="96" t="s">
        <v>52</v>
      </c>
      <c r="F3" s="95" t="s">
        <v>10</v>
      </c>
      <c r="G3" s="95" t="s">
        <v>311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113" priority="3" operator="equal">
      <formula>"c"</formula>
    </cfRule>
    <cfRule type="cellIs" dxfId="112" priority="4" operator="equal">
      <formula>"nc"</formula>
    </cfRule>
    <cfRule type="cellIs" dxfId="111" priority="5" operator="equal">
      <formula>"na"</formula>
    </cfRule>
    <cfRule type="cellIs" dxfId="110" priority="6" operator="equal">
      <formula>"nt"</formula>
    </cfRule>
  </conditionalFormatting>
  <conditionalFormatting sqref="G4:G112">
    <cfRule type="cellIs" dxfId="109" priority="1" operator="equal">
      <formula>"D"</formula>
    </cfRule>
    <cfRule type="cellIs" dxfId="108"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84E57B4D-9B14-5D40-879B-F6FC8504E814}">
          <x14:formula1>
            <xm:f>BaseDeCalcul!$AH$7:$AH$10</xm:f>
          </x14:formula1>
          <xm:sqref>F4:F112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109B5-B372-43BC-8F96-33DC1D73DA38}">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E03</v>
      </c>
      <c r="F1" s="162"/>
      <c r="G1" s="162"/>
      <c r="H1" s="162"/>
      <c r="I1" s="162"/>
      <c r="J1" s="91" t="str">
        <f ca="1">IFERROR(RIGHT(CELL("nomfichier",$A$2),LEN(CELL("nomfichier",$A$2))-SEARCH("]",CELL("nomfichier",$A$2))), RIGHT(CELL("filename",$A$2),LEN(CELL("filename",$A$2))-SEARCH("]",CELL("filename",$A$2))))</f>
        <v>E03</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107" priority="3" operator="equal">
      <formula>"c"</formula>
    </cfRule>
    <cfRule type="cellIs" dxfId="106" priority="4" operator="equal">
      <formula>"nc"</formula>
    </cfRule>
    <cfRule type="cellIs" dxfId="105" priority="5" operator="equal">
      <formula>"na"</formula>
    </cfRule>
    <cfRule type="cellIs" dxfId="104" priority="6" operator="equal">
      <formula>"nt"</formula>
    </cfRule>
  </conditionalFormatting>
  <conditionalFormatting sqref="G4:G112">
    <cfRule type="cellIs" dxfId="103" priority="1" operator="equal">
      <formula>"D"</formula>
    </cfRule>
    <cfRule type="cellIs" dxfId="102"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303F848-D232-E841-8139-7DAE3F1480B5}">
          <x14:formula1>
            <xm:f>BaseDeCalcul!$AH$7:$AH$10</xm:f>
          </x14:formula1>
          <xm:sqref>F4:F112</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Mode-d'emploi</vt:lpstr>
      <vt:lpstr>Échantillon</vt:lpstr>
      <vt:lpstr>Critères</vt:lpstr>
      <vt:lpstr>Résultats</vt:lpstr>
      <vt:lpstr>Synthèse</vt:lpstr>
      <vt:lpstr>BaseDeCalcul</vt:lpstr>
      <vt:lpstr>E01</vt:lpstr>
      <vt:lpstr>E02</vt:lpstr>
      <vt:lpstr>E03</vt:lpstr>
      <vt:lpstr>E04</vt:lpstr>
      <vt:lpstr>E05</vt:lpstr>
      <vt:lpstr>E06</vt:lpstr>
      <vt:lpstr>E07</vt:lpstr>
      <vt:lpstr>E08</vt:lpstr>
      <vt:lpstr>E09</vt:lpstr>
      <vt:lpstr>E10</vt:lpstr>
      <vt:lpstr>E11</vt:lpstr>
      <vt:lpstr>E12</vt:lpstr>
      <vt:lpstr>E13</vt:lpstr>
      <vt:lpstr>E14</vt:lpstr>
      <vt:lpstr>E15</vt:lpstr>
      <vt:lpstr>E16</vt:lpstr>
      <vt:lpstr>E17</vt:lpstr>
      <vt:lpstr>E18</vt:lpstr>
      <vt:lpstr>E19</vt:lpstr>
      <vt:lpstr>E20</vt:lpstr>
      <vt:lpstr>Numeros_pages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Grille d'audit RGAA 3</dc:title>
  <dc:subject/>
  <dc:creator>Audrey Maniez</dc:creator>
  <cp:keywords/>
  <dc:description/>
  <cp:lastModifiedBy>Alain Vagner</cp:lastModifiedBy>
  <dcterms:created xsi:type="dcterms:W3CDTF">2018-05-17T22:27:55Z</dcterms:created>
  <dcterms:modified xsi:type="dcterms:W3CDTF">2025-02-11T13:07:07Z</dcterms:modified>
  <cp:category/>
</cp:coreProperties>
</file>