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room\send_data\往呆\"/>
    </mc:Choice>
  </mc:AlternateContent>
  <xr:revisionPtr revIDLastSave="0" documentId="8_{759A245C-5831-4B1A-A03D-B5AD69BE32E8}" xr6:coauthVersionLast="36" xr6:coauthVersionMax="36" xr10:uidLastSave="{00000000-0000-0000-0000-000000000000}"/>
  <bookViews>
    <workbookView xWindow="0" yWindow="0" windowWidth="27610" windowHeight="15660" xr2:uid="{F3494A7D-FB85-455C-81E4-B7CF99FD630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6" i="1" l="1"/>
  <c r="C156" i="1"/>
  <c r="B156" i="1"/>
  <c r="E155" i="1"/>
  <c r="B155" i="1"/>
  <c r="E157" i="1"/>
  <c r="C157" i="1"/>
  <c r="B157" i="1"/>
  <c r="E99" i="1"/>
  <c r="B99" i="1"/>
  <c r="E188" i="1"/>
  <c r="C188" i="1"/>
  <c r="B188" i="1"/>
  <c r="E89" i="1"/>
  <c r="B89" i="1"/>
  <c r="E57" i="1"/>
  <c r="C57" i="1"/>
  <c r="B57" i="1"/>
  <c r="E120" i="1"/>
  <c r="C120" i="1"/>
  <c r="B120" i="1"/>
  <c r="E160" i="1"/>
  <c r="B160" i="1"/>
  <c r="E200" i="1"/>
  <c r="B200" i="1"/>
  <c r="E142" i="1"/>
  <c r="B142" i="1"/>
  <c r="E62" i="1"/>
  <c r="B62" i="1"/>
  <c r="E124" i="1"/>
  <c r="C124" i="1"/>
  <c r="B124" i="1"/>
  <c r="E71" i="1"/>
  <c r="B71" i="1"/>
  <c r="E180" i="1"/>
  <c r="C180" i="1"/>
  <c r="B180" i="1"/>
  <c r="E81" i="1"/>
  <c r="C81" i="1"/>
  <c r="B81" i="1"/>
  <c r="E118" i="1"/>
  <c r="B118" i="1"/>
  <c r="E185" i="1"/>
  <c r="B185" i="1"/>
  <c r="E161" i="1"/>
  <c r="C161" i="1"/>
  <c r="B161" i="1"/>
  <c r="E114" i="1"/>
  <c r="B114" i="1"/>
  <c r="E176" i="1"/>
  <c r="B176" i="1"/>
  <c r="E80" i="1"/>
  <c r="B80" i="1"/>
  <c r="E85" i="1"/>
  <c r="C85" i="1"/>
  <c r="B85" i="1"/>
  <c r="E68" i="1"/>
  <c r="B68" i="1"/>
  <c r="E192" i="1"/>
  <c r="B192" i="1"/>
  <c r="E76" i="1"/>
  <c r="B76" i="1"/>
  <c r="E84" i="1"/>
  <c r="B84" i="1"/>
  <c r="E184" i="1"/>
  <c r="B184" i="1"/>
  <c r="E70" i="1"/>
  <c r="C70" i="1"/>
  <c r="B70" i="1"/>
  <c r="E8" i="1"/>
  <c r="C8" i="1"/>
  <c r="B8" i="1"/>
  <c r="E140" i="1"/>
  <c r="B140" i="1"/>
  <c r="E13" i="1"/>
  <c r="B13" i="1"/>
  <c r="E131" i="1"/>
  <c r="C131" i="1"/>
  <c r="B131" i="1"/>
  <c r="E45" i="1"/>
  <c r="C45" i="1"/>
  <c r="B45" i="1"/>
  <c r="E61" i="1"/>
  <c r="B61" i="1"/>
  <c r="E198" i="1"/>
  <c r="C198" i="1"/>
  <c r="B198" i="1"/>
  <c r="E7" i="1"/>
  <c r="C7" i="1"/>
  <c r="B7" i="1"/>
  <c r="E42" i="1"/>
  <c r="C42" i="1"/>
  <c r="B42" i="1"/>
  <c r="E163" i="1"/>
  <c r="C163" i="1"/>
  <c r="B163" i="1"/>
  <c r="E15" i="1"/>
  <c r="C15" i="1"/>
  <c r="B15" i="1"/>
  <c r="E104" i="1"/>
  <c r="C104" i="1"/>
  <c r="B104" i="1"/>
  <c r="E87" i="1"/>
  <c r="C87" i="1"/>
  <c r="B87" i="1"/>
  <c r="E173" i="1"/>
  <c r="B173" i="1"/>
  <c r="E3" i="1"/>
  <c r="C3" i="1"/>
  <c r="B3" i="1"/>
  <c r="E113" i="1"/>
  <c r="B113" i="1"/>
  <c r="E95" i="1"/>
  <c r="B95" i="1"/>
  <c r="E72" i="1"/>
  <c r="C72" i="1"/>
  <c r="B72" i="1"/>
  <c r="E1" i="1"/>
  <c r="C1" i="1"/>
  <c r="B1" i="1"/>
  <c r="E107" i="1"/>
  <c r="C107" i="1"/>
  <c r="B107" i="1"/>
  <c r="E151" i="1"/>
  <c r="C151" i="1"/>
  <c r="B151" i="1"/>
  <c r="E183" i="1"/>
  <c r="B183" i="1"/>
  <c r="E47" i="1"/>
  <c r="B47" i="1"/>
  <c r="E25" i="1"/>
  <c r="C25" i="1"/>
  <c r="B25" i="1"/>
  <c r="E149" i="1"/>
  <c r="C149" i="1"/>
  <c r="B149" i="1"/>
  <c r="E110" i="1"/>
  <c r="B110" i="1"/>
  <c r="E28" i="1"/>
  <c r="B28" i="1"/>
  <c r="E159" i="1"/>
  <c r="C159" i="1"/>
  <c r="B159" i="1"/>
  <c r="E29" i="1"/>
  <c r="C29" i="1"/>
  <c r="B29" i="1"/>
  <c r="E134" i="1"/>
  <c r="C134" i="1"/>
  <c r="B134" i="1"/>
  <c r="E102" i="1"/>
  <c r="C102" i="1"/>
  <c r="B102" i="1"/>
  <c r="E152" i="1"/>
  <c r="C152" i="1"/>
  <c r="B152" i="1"/>
  <c r="E172" i="1"/>
  <c r="C172" i="1"/>
  <c r="B172" i="1"/>
  <c r="E158" i="1"/>
  <c r="C158" i="1"/>
  <c r="B158" i="1"/>
  <c r="E193" i="1"/>
  <c r="C193" i="1"/>
  <c r="B193" i="1"/>
  <c r="E79" i="1"/>
  <c r="C79" i="1"/>
  <c r="B79" i="1"/>
  <c r="E41" i="1"/>
  <c r="B41" i="1"/>
  <c r="E43" i="1"/>
  <c r="B43" i="1"/>
  <c r="E146" i="1"/>
  <c r="C146" i="1"/>
  <c r="B146" i="1"/>
  <c r="E133" i="1"/>
  <c r="C133" i="1"/>
  <c r="B133" i="1"/>
  <c r="E175" i="1"/>
  <c r="C175" i="1"/>
  <c r="B175" i="1"/>
  <c r="E64" i="1"/>
  <c r="C64" i="1"/>
  <c r="B64" i="1"/>
  <c r="E26" i="1"/>
  <c r="C26" i="1"/>
  <c r="B26" i="1"/>
  <c r="E38" i="1"/>
  <c r="C38" i="1"/>
  <c r="B38" i="1"/>
  <c r="E55" i="1"/>
  <c r="C55" i="1"/>
  <c r="B55" i="1"/>
  <c r="E23" i="1"/>
  <c r="B23" i="1"/>
  <c r="E4" i="1"/>
  <c r="C4" i="1"/>
  <c r="B4" i="1"/>
  <c r="E179" i="1"/>
  <c r="B179" i="1"/>
  <c r="E97" i="1"/>
  <c r="C97" i="1"/>
  <c r="B97" i="1"/>
  <c r="E86" i="1"/>
  <c r="B86" i="1"/>
  <c r="E201" i="1"/>
  <c r="C201" i="1"/>
  <c r="B201" i="1"/>
  <c r="E115" i="1"/>
  <c r="B115" i="1"/>
  <c r="E54" i="1"/>
  <c r="B54" i="1"/>
  <c r="E168" i="1"/>
  <c r="C168" i="1"/>
  <c r="B168" i="1"/>
  <c r="E130" i="1"/>
  <c r="B130" i="1"/>
  <c r="E117" i="1"/>
  <c r="B117" i="1"/>
  <c r="E199" i="1"/>
  <c r="B199" i="1"/>
  <c r="E103" i="1"/>
  <c r="C103" i="1"/>
  <c r="B103" i="1"/>
  <c r="E20" i="1"/>
  <c r="C20" i="1"/>
  <c r="B20" i="1"/>
  <c r="E83" i="1"/>
  <c r="B83" i="1"/>
  <c r="E141" i="1"/>
  <c r="B141" i="1"/>
  <c r="E178" i="1"/>
  <c r="B178" i="1"/>
  <c r="E52" i="1"/>
  <c r="B52" i="1"/>
  <c r="E195" i="1"/>
  <c r="B195" i="1"/>
  <c r="E126" i="1"/>
  <c r="B126" i="1"/>
  <c r="E109" i="1"/>
  <c r="C109" i="1"/>
  <c r="B109" i="1"/>
  <c r="E14" i="1"/>
  <c r="B14" i="1"/>
  <c r="E191" i="1"/>
  <c r="C191" i="1"/>
  <c r="B191" i="1"/>
  <c r="E137" i="1"/>
  <c r="C137" i="1"/>
  <c r="B137" i="1"/>
  <c r="E34" i="1"/>
  <c r="C34" i="1"/>
  <c r="B34" i="1"/>
  <c r="E74" i="1"/>
  <c r="B74" i="1"/>
  <c r="E98" i="1"/>
  <c r="B98" i="1"/>
  <c r="E190" i="1"/>
  <c r="C190" i="1"/>
  <c r="B190" i="1"/>
  <c r="E128" i="1"/>
  <c r="B128" i="1"/>
  <c r="E33" i="1"/>
  <c r="C33" i="1"/>
  <c r="B33" i="1"/>
  <c r="E66" i="1"/>
  <c r="B66" i="1"/>
  <c r="E169" i="1"/>
  <c r="C169" i="1"/>
  <c r="B169" i="1"/>
  <c r="E73" i="1"/>
  <c r="C73" i="1"/>
  <c r="B73" i="1"/>
  <c r="E167" i="1"/>
  <c r="C167" i="1"/>
  <c r="B167" i="1"/>
  <c r="E144" i="1"/>
  <c r="B144" i="1"/>
  <c r="E174" i="1"/>
  <c r="C174" i="1"/>
  <c r="B174" i="1"/>
  <c r="E48" i="1"/>
  <c r="B48" i="1"/>
  <c r="E123" i="1"/>
  <c r="B123" i="1"/>
  <c r="E11" i="1"/>
  <c r="C11" i="1"/>
  <c r="B11" i="1"/>
  <c r="E67" i="1"/>
  <c r="B67" i="1"/>
  <c r="E17" i="1"/>
  <c r="C17" i="1"/>
  <c r="B17" i="1"/>
  <c r="E30" i="1"/>
  <c r="C30" i="1"/>
  <c r="B30" i="1"/>
  <c r="E9" i="1"/>
  <c r="C9" i="1"/>
  <c r="B9" i="1"/>
  <c r="E94" i="1"/>
  <c r="B94" i="1"/>
  <c r="E153" i="1"/>
  <c r="C153" i="1"/>
  <c r="B153" i="1"/>
  <c r="E91" i="1"/>
  <c r="C91" i="1"/>
  <c r="B91" i="1"/>
  <c r="E202" i="1"/>
  <c r="B202" i="1"/>
  <c r="E122" i="1"/>
  <c r="C122" i="1"/>
  <c r="B122" i="1"/>
  <c r="E92" i="1"/>
  <c r="B92" i="1"/>
  <c r="E166" i="1"/>
  <c r="B166" i="1"/>
  <c r="E147" i="1"/>
  <c r="C147" i="1"/>
  <c r="B147" i="1"/>
  <c r="E148" i="1"/>
  <c r="C148" i="1"/>
  <c r="B148" i="1"/>
  <c r="E35" i="1"/>
  <c r="C35" i="1"/>
  <c r="B35" i="1"/>
  <c r="E204" i="1"/>
  <c r="C204" i="1"/>
  <c r="B204" i="1"/>
  <c r="E18" i="1"/>
  <c r="B18" i="1"/>
  <c r="E75" i="1"/>
  <c r="B75" i="1"/>
  <c r="E132" i="1"/>
  <c r="C132" i="1"/>
  <c r="B132" i="1"/>
  <c r="E164" i="1"/>
  <c r="B164" i="1"/>
  <c r="E194" i="1"/>
  <c r="C194" i="1"/>
  <c r="B194" i="1"/>
  <c r="E136" i="1"/>
  <c r="C136" i="1"/>
  <c r="B136" i="1"/>
  <c r="E27" i="1"/>
  <c r="C27" i="1"/>
  <c r="B27" i="1"/>
  <c r="E2" i="1"/>
  <c r="B2" i="1"/>
  <c r="E46" i="1"/>
  <c r="C46" i="1"/>
  <c r="B46" i="1"/>
  <c r="E40" i="1"/>
  <c r="C40" i="1"/>
  <c r="B40" i="1"/>
  <c r="E22" i="1"/>
  <c r="C22" i="1"/>
  <c r="B22" i="1"/>
  <c r="E6" i="1"/>
  <c r="C6" i="1"/>
  <c r="B6" i="1"/>
  <c r="E53" i="1"/>
  <c r="B53" i="1"/>
  <c r="E96" i="1"/>
  <c r="C96" i="1"/>
  <c r="B96" i="1"/>
  <c r="E165" i="1"/>
  <c r="C165" i="1"/>
  <c r="B165" i="1"/>
  <c r="E16" i="1"/>
  <c r="B16" i="1"/>
  <c r="E90" i="1"/>
  <c r="C90" i="1"/>
  <c r="B90" i="1"/>
  <c r="E145" i="1"/>
  <c r="B145" i="1"/>
  <c r="E127" i="1"/>
  <c r="B127" i="1"/>
  <c r="E12" i="1"/>
  <c r="B12" i="1"/>
  <c r="E31" i="1"/>
  <c r="B31" i="1"/>
  <c r="E187" i="1"/>
  <c r="C187" i="1"/>
  <c r="B187" i="1"/>
  <c r="E196" i="1"/>
  <c r="B196" i="1"/>
  <c r="E60" i="1"/>
  <c r="C60" i="1"/>
  <c r="B60" i="1"/>
  <c r="E138" i="1"/>
  <c r="B138" i="1"/>
  <c r="E32" i="1"/>
  <c r="B32" i="1"/>
  <c r="E182" i="1"/>
  <c r="B182" i="1"/>
  <c r="E119" i="1"/>
  <c r="C119" i="1"/>
  <c r="B119" i="1"/>
  <c r="E21" i="1"/>
  <c r="B21" i="1"/>
  <c r="E106" i="1"/>
  <c r="C106" i="1"/>
  <c r="B106" i="1"/>
  <c r="E82" i="1"/>
  <c r="B82" i="1"/>
  <c r="E177" i="1"/>
  <c r="C177" i="1"/>
  <c r="B177" i="1"/>
  <c r="E10" i="1"/>
  <c r="C10" i="1"/>
  <c r="B10" i="1"/>
  <c r="E121" i="1"/>
  <c r="C121" i="1"/>
  <c r="B121" i="1"/>
  <c r="E51" i="1"/>
  <c r="B51" i="1"/>
  <c r="E154" i="1"/>
  <c r="B154" i="1"/>
  <c r="E36" i="1"/>
  <c r="B36" i="1"/>
  <c r="E171" i="1"/>
  <c r="C171" i="1"/>
  <c r="B171" i="1"/>
  <c r="E101" i="1"/>
  <c r="B101" i="1"/>
  <c r="E111" i="1"/>
  <c r="C111" i="1"/>
  <c r="B111" i="1"/>
  <c r="E49" i="1"/>
  <c r="B49" i="1"/>
  <c r="E69" i="1"/>
  <c r="C69" i="1"/>
  <c r="B69" i="1"/>
  <c r="E186" i="1"/>
  <c r="C186" i="1"/>
  <c r="B186" i="1"/>
  <c r="E5" i="1"/>
  <c r="C5" i="1"/>
  <c r="B5" i="1"/>
  <c r="E139" i="1"/>
  <c r="C139" i="1"/>
  <c r="B139" i="1"/>
  <c r="E162" i="1"/>
  <c r="C162" i="1"/>
  <c r="B162" i="1"/>
  <c r="E108" i="1"/>
  <c r="C108" i="1"/>
  <c r="B108" i="1"/>
  <c r="E58" i="1"/>
  <c r="B58" i="1"/>
  <c r="E197" i="1"/>
  <c r="B197" i="1"/>
  <c r="E59" i="1"/>
  <c r="B59" i="1"/>
  <c r="E116" i="1"/>
  <c r="C116" i="1"/>
  <c r="B116" i="1"/>
  <c r="E63" i="1"/>
  <c r="B63" i="1"/>
  <c r="E203" i="1"/>
  <c r="C203" i="1"/>
  <c r="B203" i="1"/>
  <c r="E24" i="1"/>
  <c r="C24" i="1"/>
  <c r="B24" i="1"/>
  <c r="E88" i="1"/>
  <c r="B88" i="1"/>
  <c r="E65" i="1"/>
  <c r="B65" i="1"/>
  <c r="E37" i="1"/>
  <c r="B37" i="1"/>
  <c r="E50" i="1"/>
  <c r="B50" i="1"/>
  <c r="E19" i="1"/>
  <c r="C19" i="1"/>
  <c r="B19" i="1"/>
  <c r="E39" i="1"/>
  <c r="B39" i="1"/>
  <c r="E150" i="1"/>
  <c r="B150" i="1"/>
  <c r="E125" i="1"/>
  <c r="C125" i="1"/>
  <c r="B125" i="1"/>
  <c r="E189" i="1"/>
  <c r="B189" i="1"/>
  <c r="E93" i="1"/>
  <c r="B93" i="1"/>
  <c r="E135" i="1"/>
  <c r="C135" i="1"/>
  <c r="B135" i="1"/>
  <c r="E129" i="1"/>
  <c r="C129" i="1"/>
  <c r="B129" i="1"/>
  <c r="E143" i="1"/>
  <c r="B143" i="1"/>
  <c r="E56" i="1"/>
  <c r="B56" i="1"/>
  <c r="E44" i="1"/>
  <c r="B44" i="1"/>
  <c r="E78" i="1"/>
  <c r="B78" i="1"/>
  <c r="E181" i="1"/>
  <c r="B181" i="1"/>
  <c r="E112" i="1"/>
  <c r="C112" i="1"/>
  <c r="B112" i="1"/>
  <c r="E77" i="1"/>
  <c r="B77" i="1"/>
  <c r="E170" i="1"/>
  <c r="B170" i="1"/>
  <c r="E105" i="1"/>
  <c r="B105" i="1"/>
  <c r="E100" i="1"/>
  <c r="B100" i="1"/>
</calcChain>
</file>

<file path=xl/sharedStrings.xml><?xml version="1.0" encoding="utf-8"?>
<sst xmlns="http://schemas.openxmlformats.org/spreadsheetml/2006/main" count="507" uniqueCount="113">
  <si>
    <t>-</t>
  </si>
  <si>
    <t>郑忆姝</t>
  </si>
  <si>
    <t>杨天中</t>
  </si>
  <si>
    <t>孙丽微</t>
  </si>
  <si>
    <t>张锦锋</t>
  </si>
  <si>
    <t>杨彩红</t>
  </si>
  <si>
    <t>张雅</t>
  </si>
  <si>
    <t>许庆月</t>
  </si>
  <si>
    <t>梁大琴</t>
  </si>
  <si>
    <t>高文中</t>
  </si>
  <si>
    <t>李宇</t>
  </si>
  <si>
    <t>伍建荣</t>
  </si>
  <si>
    <t>李群峰</t>
  </si>
  <si>
    <t>黎莉</t>
  </si>
  <si>
    <t>兰苏曼</t>
  </si>
  <si>
    <t>高晓光</t>
  </si>
  <si>
    <t>黄付军</t>
  </si>
  <si>
    <t>张铭鑫</t>
  </si>
  <si>
    <t>白海军</t>
  </si>
  <si>
    <t>张锟航</t>
  </si>
  <si>
    <t>顾明煜</t>
  </si>
  <si>
    <t>万燮</t>
  </si>
  <si>
    <t>张友根</t>
  </si>
  <si>
    <t>杨芹</t>
  </si>
  <si>
    <t>张龙</t>
  </si>
  <si>
    <t>陈荣清</t>
  </si>
  <si>
    <t>何磊</t>
  </si>
  <si>
    <t>盛建平</t>
  </si>
  <si>
    <t>江金涛</t>
  </si>
  <si>
    <t>陈江</t>
  </si>
  <si>
    <t>黄显强</t>
  </si>
  <si>
    <t>李甲子</t>
  </si>
  <si>
    <t>柳宇鹏</t>
  </si>
  <si>
    <t>向广慧</t>
  </si>
  <si>
    <t>夏晓兵</t>
  </si>
  <si>
    <t>黄建周</t>
  </si>
  <si>
    <t>彭志江</t>
  </si>
  <si>
    <t>訾艳玲</t>
  </si>
  <si>
    <t>薛扬扬</t>
  </si>
  <si>
    <t>洪小菲</t>
  </si>
  <si>
    <t>牛顺华</t>
  </si>
  <si>
    <t>董军强</t>
  </si>
  <si>
    <t>李光友</t>
  </si>
  <si>
    <t>宋涛</t>
  </si>
  <si>
    <t>刘艮华</t>
  </si>
  <si>
    <t>郭玉林</t>
  </si>
  <si>
    <t>龚晓丹</t>
  </si>
  <si>
    <t>郑佳伟</t>
  </si>
  <si>
    <t>尹琪</t>
  </si>
  <si>
    <t>王迪</t>
  </si>
  <si>
    <t>罗劲松</t>
  </si>
  <si>
    <t>吴东策</t>
  </si>
  <si>
    <t>陈玉珍</t>
  </si>
  <si>
    <t>刘少杰</t>
  </si>
  <si>
    <t>张振国</t>
  </si>
  <si>
    <t>山东省烟台市莱山区莱山街道朱塂堡村875号</t>
  </si>
  <si>
    <t>李勇</t>
  </si>
  <si>
    <t>姜琦</t>
  </si>
  <si>
    <t>徐卫卫</t>
  </si>
  <si>
    <t>山东省威海市乳山市富豪城小区十五号楼四单元301</t>
  </si>
  <si>
    <t>刘军</t>
  </si>
  <si>
    <t>李果</t>
  </si>
  <si>
    <t>翁如凯</t>
  </si>
  <si>
    <t>广东省广州市花都区狮岭镇合成村团结三队篮球场</t>
  </si>
  <si>
    <t>豆智会</t>
  </si>
  <si>
    <t>河南省新乡市延津县东屯镇西屯村</t>
  </si>
  <si>
    <t>翟夫红</t>
  </si>
  <si>
    <t>薛士伟</t>
  </si>
  <si>
    <t>张岳雄</t>
  </si>
  <si>
    <t>张鹏</t>
  </si>
  <si>
    <t>黄光喜</t>
  </si>
  <si>
    <t>余智勇</t>
  </si>
  <si>
    <t>邵文虎</t>
  </si>
  <si>
    <t>许延亮</t>
  </si>
  <si>
    <t>李迪</t>
  </si>
  <si>
    <t>李艺平</t>
  </si>
  <si>
    <t>李雪梅</t>
  </si>
  <si>
    <t>王成林</t>
  </si>
  <si>
    <t>术洪全</t>
  </si>
  <si>
    <t>朱丽娜</t>
  </si>
  <si>
    <t>额尔古纳市和谐家园1号楼1单元202室</t>
  </si>
  <si>
    <t>王林</t>
  </si>
  <si>
    <t>葛飞</t>
  </si>
  <si>
    <t>辽宁省沈阳市和平区和平北大街123号</t>
  </si>
  <si>
    <t>曾玉宝</t>
  </si>
  <si>
    <t>林日红</t>
  </si>
  <si>
    <t>代川</t>
  </si>
  <si>
    <t>杜连东</t>
  </si>
  <si>
    <t>林闯</t>
  </si>
  <si>
    <t>何梦清</t>
  </si>
  <si>
    <t>上海市上海市杨浦区长岭路凤城三村176号207室</t>
  </si>
  <si>
    <t>张启明</t>
  </si>
  <si>
    <t>孙厚伟</t>
  </si>
  <si>
    <t>蓝春年</t>
  </si>
  <si>
    <t>郑凯</t>
  </si>
  <si>
    <t>杜倩仪</t>
  </si>
  <si>
    <t>郭仙斌</t>
  </si>
  <si>
    <t>孙浩</t>
  </si>
  <si>
    <t>马福禄</t>
  </si>
  <si>
    <t>何亮</t>
  </si>
  <si>
    <t>周晓瑜</t>
  </si>
  <si>
    <t>赵晓璐</t>
  </si>
  <si>
    <t>戚东</t>
  </si>
  <si>
    <t>黄巧燕</t>
  </si>
  <si>
    <t>福建省宁德市福安市坂中职专北路92号</t>
  </si>
  <si>
    <t>束方毅</t>
  </si>
  <si>
    <t>王磊</t>
  </si>
  <si>
    <t>宋强</t>
  </si>
  <si>
    <t>姜伟</t>
  </si>
  <si>
    <t>武东江</t>
  </si>
  <si>
    <t>陶元文</t>
  </si>
  <si>
    <t>刘晓明</t>
  </si>
  <si>
    <t>何亚君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</si>
</sst>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7E1C-EBE2-47E8-BEB4-759DCB745EF6}">
  <dimension ref="A1:E204"/>
  <sheetViews>
    <sheetView tabSelected="1" topLeftCell="A173" workbookViewId="0">
      <selection activeCell="P201" sqref="P201"/>
    </sheetView>
  </sheetViews>
  <sheetFormatPr defaultRowHeight="14" x14ac:dyDescent="0.3"/>
  <sheetData>
    <row r="1" spans="1:5" x14ac:dyDescent="0.3">
      <c r="A1" t="s">
        <v>87</v>
      </c>
      <c r="B1" t="str">
        <f>"17628354541"</f>
        <v>17628354541</v>
      </c>
      <c r="C1" t="str">
        <f>"511025199708202433"</f>
        <v>511025199708202433</v>
      </c>
      <c r="D1" t="s">
        <v>0</v>
      </c>
      <c r="E1" t="str">
        <f>"2018-12-10 11:21:51"</f>
        <v>2018-12-10 11:21:51</v>
      </c>
    </row>
    <row r="2" spans="1:5" x14ac:dyDescent="0.3">
      <c r="A2" t="s">
        <v>0</v>
      </c>
      <c r="B2" t="str">
        <f>"17621699626"</f>
        <v>17621699626</v>
      </c>
      <c r="C2" t="s">
        <v>0</v>
      </c>
      <c r="D2" t="s">
        <v>0</v>
      </c>
      <c r="E2" t="str">
        <f>"2018-12-10 11:39:44"</f>
        <v>2018-12-10 11:39:44</v>
      </c>
    </row>
    <row r="3" spans="1:5" x14ac:dyDescent="0.3">
      <c r="A3" t="s">
        <v>89</v>
      </c>
      <c r="B3" t="str">
        <f>"17621562455"</f>
        <v>17621562455</v>
      </c>
      <c r="C3" t="str">
        <f>"320724199508246314"</f>
        <v>320724199508246314</v>
      </c>
      <c r="D3" t="s">
        <v>90</v>
      </c>
      <c r="E3" t="str">
        <f>"2018-12-10 11:21:19"</f>
        <v>2018-12-10 11:21:19</v>
      </c>
    </row>
    <row r="4" spans="1:5" x14ac:dyDescent="0.3">
      <c r="A4" t="s">
        <v>64</v>
      </c>
      <c r="B4" t="str">
        <f>"17538332436"</f>
        <v>17538332436</v>
      </c>
      <c r="C4" t="str">
        <f>"410726199710095411"</f>
        <v>410726199710095411</v>
      </c>
      <c r="D4" t="s">
        <v>65</v>
      </c>
      <c r="E4" t="str">
        <f>"2018-12-10 11:26:47"</f>
        <v>2018-12-10 11:26:47</v>
      </c>
    </row>
    <row r="5" spans="1:5" x14ac:dyDescent="0.3">
      <c r="A5" t="s">
        <v>12</v>
      </c>
      <c r="B5" t="str">
        <f>"17538144891"</f>
        <v>17538144891</v>
      </c>
      <c r="C5" t="str">
        <f>"411424199606017159"</f>
        <v>411424199606017159</v>
      </c>
      <c r="D5" t="s">
        <v>0</v>
      </c>
      <c r="E5" t="str">
        <f>"2018-12-10 11:47:18"</f>
        <v>2018-12-10 11:47:18</v>
      </c>
    </row>
    <row r="6" spans="1:5" x14ac:dyDescent="0.3">
      <c r="A6" t="s">
        <v>27</v>
      </c>
      <c r="B6" t="str">
        <f>"17505718207"</f>
        <v>17505718207</v>
      </c>
      <c r="C6" t="str">
        <f>"330123196905162412"</f>
        <v>330123196905162412</v>
      </c>
      <c r="D6" t="s">
        <v>0</v>
      </c>
      <c r="E6" t="str">
        <f>"2018-12-10 11:40:10"</f>
        <v>2018-12-10 11:40:10</v>
      </c>
    </row>
    <row r="7" spans="1:5" x14ac:dyDescent="0.3">
      <c r="A7" t="s">
        <v>96</v>
      </c>
      <c r="B7" t="str">
        <f>"17393385766"</f>
        <v>17393385766</v>
      </c>
      <c r="C7" t="str">
        <f>"622722199212245216"</f>
        <v>622722199212245216</v>
      </c>
      <c r="D7" t="s">
        <v>0</v>
      </c>
      <c r="E7" t="str">
        <f>"2018-12-10 11:19:07"</f>
        <v>2018-12-10 11:19:07</v>
      </c>
    </row>
    <row r="8" spans="1:5" x14ac:dyDescent="0.3">
      <c r="A8" t="s">
        <v>100</v>
      </c>
      <c r="B8" t="str">
        <f>"17343715238"</f>
        <v>17343715238</v>
      </c>
      <c r="C8" t="str">
        <f>"432524199809048035"</f>
        <v>432524199809048035</v>
      </c>
      <c r="D8" t="s">
        <v>0</v>
      </c>
      <c r="E8" t="str">
        <f>"2018-12-10 11:17:01"</f>
        <v>2018-12-10 11:17:01</v>
      </c>
    </row>
    <row r="9" spans="1:5" x14ac:dyDescent="0.3">
      <c r="A9" t="s">
        <v>42</v>
      </c>
      <c r="B9" t="str">
        <f>"17311387247"</f>
        <v>17311387247</v>
      </c>
      <c r="C9" t="str">
        <f>"510112196008190717"</f>
        <v>510112196008190717</v>
      </c>
      <c r="D9" t="s">
        <v>0</v>
      </c>
      <c r="E9" t="str">
        <f>"2018-12-10 11:35:28"</f>
        <v>2018-12-10 11:35:28</v>
      </c>
    </row>
    <row r="10" spans="1:5" x14ac:dyDescent="0.3">
      <c r="A10" t="s">
        <v>18</v>
      </c>
      <c r="B10" t="str">
        <f>"17301325195"</f>
        <v>17301325195</v>
      </c>
      <c r="C10" t="str">
        <f>"142123197708271514"</f>
        <v>142123197708271514</v>
      </c>
      <c r="D10" t="s">
        <v>0</v>
      </c>
      <c r="E10" t="str">
        <f>"2018-12-10 11:44:10"</f>
        <v>2018-12-10 11:44:10</v>
      </c>
    </row>
    <row r="11" spans="1:5" x14ac:dyDescent="0.3">
      <c r="A11" t="s">
        <v>45</v>
      </c>
      <c r="B11" t="str">
        <f>"17300126919"</f>
        <v>17300126919</v>
      </c>
      <c r="C11" t="str">
        <f>"210113197803034211"</f>
        <v>210113197803034211</v>
      </c>
      <c r="D11" t="s">
        <v>0</v>
      </c>
      <c r="E11" t="str">
        <f>"2018-12-10 11:34:53"</f>
        <v>2018-12-10 11:34:53</v>
      </c>
    </row>
    <row r="12" spans="1:5" x14ac:dyDescent="0.3">
      <c r="A12" t="s">
        <v>0</v>
      </c>
      <c r="B12" t="str">
        <f>"15997107929"</f>
        <v>15997107929</v>
      </c>
      <c r="C12" t="s">
        <v>0</v>
      </c>
      <c r="D12" t="s">
        <v>0</v>
      </c>
      <c r="E12" t="str">
        <f>"2018-12-10 11:41:12"</f>
        <v>2018-12-10 11:41:12</v>
      </c>
    </row>
    <row r="13" spans="1:5" x14ac:dyDescent="0.3">
      <c r="A13" t="s">
        <v>0</v>
      </c>
      <c r="B13" t="str">
        <f>"15989283210"</f>
        <v>15989283210</v>
      </c>
      <c r="C13" t="s">
        <v>0</v>
      </c>
      <c r="D13" t="s">
        <v>0</v>
      </c>
      <c r="E13" t="str">
        <f>"2018-12-10 11:18:32"</f>
        <v>2018-12-10 11:18:32</v>
      </c>
    </row>
    <row r="14" spans="1:5" x14ac:dyDescent="0.3">
      <c r="A14" t="s">
        <v>0</v>
      </c>
      <c r="B14" t="str">
        <f>"15985861271"</f>
        <v>15985861271</v>
      </c>
      <c r="C14" t="s">
        <v>0</v>
      </c>
      <c r="D14" t="s">
        <v>0</v>
      </c>
      <c r="E14" t="str">
        <f>"2018-12-10 11:30:24"</f>
        <v>2018-12-10 11:30:24</v>
      </c>
    </row>
    <row r="15" spans="1:5" x14ac:dyDescent="0.3">
      <c r="A15" t="s">
        <v>93</v>
      </c>
      <c r="B15" t="str">
        <f>"15978183907"</f>
        <v>15978183907</v>
      </c>
      <c r="C15" t="str">
        <f>"450102196508192023"</f>
        <v>450102196508192023</v>
      </c>
      <c r="D15" t="s">
        <v>0</v>
      </c>
      <c r="E15" t="str">
        <f>"2018-12-10 11:20:06"</f>
        <v>2018-12-10 11:20:06</v>
      </c>
    </row>
    <row r="16" spans="1:5" x14ac:dyDescent="0.3">
      <c r="A16" t="s">
        <v>0</v>
      </c>
      <c r="B16" t="str">
        <f>"15970122408"</f>
        <v>15970122408</v>
      </c>
      <c r="C16" t="s">
        <v>0</v>
      </c>
      <c r="D16" t="s">
        <v>0</v>
      </c>
      <c r="E16" t="str">
        <f>"2018-12-10 11:40:28"</f>
        <v>2018-12-10 11:40:28</v>
      </c>
    </row>
    <row r="17" spans="1:5" x14ac:dyDescent="0.3">
      <c r="A17" t="s">
        <v>44</v>
      </c>
      <c r="B17" t="str">
        <f>"15962770760"</f>
        <v>15962770760</v>
      </c>
      <c r="C17" t="str">
        <f>"320623198111194038"</f>
        <v>320623198111194038</v>
      </c>
      <c r="D17" t="s">
        <v>0</v>
      </c>
      <c r="E17" t="str">
        <f>"2018-12-10 11:35:13"</f>
        <v>2018-12-10 11:35:13</v>
      </c>
    </row>
    <row r="18" spans="1:5" x14ac:dyDescent="0.3">
      <c r="A18" t="s">
        <v>0</v>
      </c>
      <c r="B18" t="str">
        <f>"15951577905"</f>
        <v>15951577905</v>
      </c>
      <c r="C18" t="s">
        <v>0</v>
      </c>
      <c r="D18" t="s">
        <v>0</v>
      </c>
      <c r="E18" t="str">
        <f>"2018-12-10 11:37:51"</f>
        <v>2018-12-10 11:37:51</v>
      </c>
    </row>
    <row r="19" spans="1:5" x14ac:dyDescent="0.3">
      <c r="A19" t="s">
        <v>5</v>
      </c>
      <c r="B19" t="str">
        <f>"15949387769"</f>
        <v>15949387769</v>
      </c>
      <c r="C19" t="str">
        <f>"45233119811209122X"</f>
        <v>45233119811209122X</v>
      </c>
      <c r="D19" t="s">
        <v>0</v>
      </c>
      <c r="E19" t="str">
        <f>"2018-12-10 11:49:45"</f>
        <v>2018-12-10 11:49:45</v>
      </c>
    </row>
    <row r="20" spans="1:5" x14ac:dyDescent="0.3">
      <c r="A20" t="s">
        <v>57</v>
      </c>
      <c r="B20" t="str">
        <f>"15941882966"</f>
        <v>15941882966</v>
      </c>
      <c r="C20" t="str">
        <f>"210911199809141536"</f>
        <v>210911199809141536</v>
      </c>
      <c r="D20" t="s">
        <v>0</v>
      </c>
      <c r="E20" t="str">
        <f>"2018-12-10 11:28:53"</f>
        <v>2018-12-10 11:28:53</v>
      </c>
    </row>
    <row r="21" spans="1:5" x14ac:dyDescent="0.3">
      <c r="A21" t="s">
        <v>0</v>
      </c>
      <c r="B21" t="str">
        <f>"15941859778"</f>
        <v>15941859778</v>
      </c>
      <c r="C21" t="s">
        <v>0</v>
      </c>
      <c r="D21" t="s">
        <v>0</v>
      </c>
      <c r="E21" t="str">
        <f>"2018-12-10 11:43:10"</f>
        <v>2018-12-10 11:43:10</v>
      </c>
    </row>
    <row r="22" spans="1:5" x14ac:dyDescent="0.3">
      <c r="A22" t="s">
        <v>28</v>
      </c>
      <c r="B22" t="str">
        <f>"15926419710"</f>
        <v>15926419710</v>
      </c>
      <c r="C22" t="str">
        <f>"420625199510031552"</f>
        <v>420625199510031552</v>
      </c>
      <c r="D22" t="s">
        <v>0</v>
      </c>
      <c r="E22" t="str">
        <f>"2018-12-10 11:40:06"</f>
        <v>2018-12-10 11:40:06</v>
      </c>
    </row>
    <row r="23" spans="1:5" x14ac:dyDescent="0.3">
      <c r="A23" t="s">
        <v>0</v>
      </c>
      <c r="B23" t="str">
        <f>"15924036118"</f>
        <v>15924036118</v>
      </c>
      <c r="C23" t="s">
        <v>0</v>
      </c>
      <c r="D23" t="s">
        <v>0</v>
      </c>
      <c r="E23" t="str">
        <f>"2018-12-10 11:26:25"</f>
        <v>2018-12-10 11:26:25</v>
      </c>
    </row>
    <row r="24" spans="1:5" x14ac:dyDescent="0.3">
      <c r="A24" t="s">
        <v>6</v>
      </c>
      <c r="B24" t="str">
        <f>"15921518373"</f>
        <v>15921518373</v>
      </c>
      <c r="C24" t="str">
        <f>"310110198901085628"</f>
        <v>310110198901085628</v>
      </c>
      <c r="D24" t="s">
        <v>0</v>
      </c>
      <c r="E24" t="str">
        <f>"2018-12-10 11:49:01"</f>
        <v>2018-12-10 11:49:01</v>
      </c>
    </row>
    <row r="25" spans="1:5" x14ac:dyDescent="0.3">
      <c r="A25" t="s">
        <v>85</v>
      </c>
      <c r="B25" t="str">
        <f>"15919060632"</f>
        <v>15919060632</v>
      </c>
      <c r="C25" t="str">
        <f>"440881198307255543"</f>
        <v>440881198307255543</v>
      </c>
      <c r="D25" t="s">
        <v>0</v>
      </c>
      <c r="E25" t="str">
        <f>"2018-12-10 11:23:10"</f>
        <v>2018-12-10 11:23:10</v>
      </c>
    </row>
    <row r="26" spans="1:5" x14ac:dyDescent="0.3">
      <c r="A26" t="s">
        <v>68</v>
      </c>
      <c r="B26" t="str">
        <f>"15915571753"</f>
        <v>15915571753</v>
      </c>
      <c r="C26" t="str">
        <f>"440582199801272394"</f>
        <v>440582199801272394</v>
      </c>
      <c r="D26" t="s">
        <v>0</v>
      </c>
      <c r="E26" t="str">
        <f>"2018-12-10 11:25:37"</f>
        <v>2018-12-10 11:25:37</v>
      </c>
    </row>
    <row r="27" spans="1:5" x14ac:dyDescent="0.3">
      <c r="A27" t="s">
        <v>31</v>
      </c>
      <c r="B27" t="str">
        <f>"15902907291"</f>
        <v>15902907291</v>
      </c>
      <c r="C27" t="str">
        <f>"610115198405287012"</f>
        <v>610115198405287012</v>
      </c>
      <c r="D27" t="s">
        <v>0</v>
      </c>
      <c r="E27" t="str">
        <f>"2018-12-10 11:39:41"</f>
        <v>2018-12-10 11:39:41</v>
      </c>
    </row>
    <row r="28" spans="1:5" x14ac:dyDescent="0.3">
      <c r="A28" t="s">
        <v>0</v>
      </c>
      <c r="B28" t="str">
        <f>"15896748909"</f>
        <v>15896748909</v>
      </c>
      <c r="C28" t="s">
        <v>0</v>
      </c>
      <c r="D28" t="s">
        <v>0</v>
      </c>
      <c r="E28" t="str">
        <f>"2018-12-10 11:23:19"</f>
        <v>2018-12-10 11:23:19</v>
      </c>
    </row>
    <row r="29" spans="1:5" x14ac:dyDescent="0.3">
      <c r="A29" t="s">
        <v>81</v>
      </c>
      <c r="B29" t="str">
        <f>"15894538941"</f>
        <v>15894538941</v>
      </c>
      <c r="C29" t="str">
        <f>"532925199507261318"</f>
        <v>532925199507261318</v>
      </c>
      <c r="D29" t="s">
        <v>0</v>
      </c>
      <c r="E29" t="str">
        <f>"2018-12-10 11:23:37"</f>
        <v>2018-12-10 11:23:37</v>
      </c>
    </row>
    <row r="30" spans="1:5" x14ac:dyDescent="0.3">
      <c r="A30" t="s">
        <v>43</v>
      </c>
      <c r="B30" t="str">
        <f>"15883292715"</f>
        <v>15883292715</v>
      </c>
      <c r="C30" t="str">
        <f>"51102519970626581X"</f>
        <v>51102519970626581X</v>
      </c>
      <c r="D30" t="s">
        <v>0</v>
      </c>
      <c r="E30" t="str">
        <f>"2018-12-10 11:35:23"</f>
        <v>2018-12-10 11:35:23</v>
      </c>
    </row>
    <row r="31" spans="1:5" x14ac:dyDescent="0.3">
      <c r="A31" t="s">
        <v>0</v>
      </c>
      <c r="B31" t="str">
        <f>"15879033803"</f>
        <v>15879033803</v>
      </c>
      <c r="C31" t="s">
        <v>0</v>
      </c>
      <c r="D31" t="s">
        <v>0</v>
      </c>
      <c r="E31" t="str">
        <f>"2018-12-10 11:41:22"</f>
        <v>2018-12-10 11:41:22</v>
      </c>
    </row>
    <row r="32" spans="1:5" x14ac:dyDescent="0.3">
      <c r="A32" t="s">
        <v>0</v>
      </c>
      <c r="B32" t="str">
        <f>"15874972577"</f>
        <v>15874972577</v>
      </c>
      <c r="C32" t="s">
        <v>0</v>
      </c>
      <c r="D32" t="s">
        <v>0</v>
      </c>
      <c r="E32" t="str">
        <f>"2018-12-10 11:42:36"</f>
        <v>2018-12-10 11:42:36</v>
      </c>
    </row>
    <row r="33" spans="1:5" x14ac:dyDescent="0.3">
      <c r="A33" t="s">
        <v>50</v>
      </c>
      <c r="B33" t="str">
        <f>"15857938508"</f>
        <v>15857938508</v>
      </c>
      <c r="C33" t="str">
        <f>"330726198601183936"</f>
        <v>330726198601183936</v>
      </c>
      <c r="D33" t="s">
        <v>0</v>
      </c>
      <c r="E33" t="str">
        <f>"2018-12-10 11:32:11"</f>
        <v>2018-12-10 11:32:11</v>
      </c>
    </row>
    <row r="34" spans="1:5" x14ac:dyDescent="0.3">
      <c r="A34" t="s">
        <v>52</v>
      </c>
      <c r="B34" t="str">
        <f>"15850258337"</f>
        <v>15850258337</v>
      </c>
      <c r="C34" t="str">
        <f>"430424199504023825"</f>
        <v>430424199504023825</v>
      </c>
      <c r="D34" t="s">
        <v>0</v>
      </c>
      <c r="E34" t="str">
        <f>"2018-12-10 11:30:56"</f>
        <v>2018-12-10 11:30:56</v>
      </c>
    </row>
    <row r="35" spans="1:5" x14ac:dyDescent="0.3">
      <c r="A35" t="s">
        <v>36</v>
      </c>
      <c r="B35" t="str">
        <f>"15847654374"</f>
        <v>15847654374</v>
      </c>
      <c r="C35" t="str">
        <f>"152527199304153317"</f>
        <v>152527199304153317</v>
      </c>
      <c r="D35" t="s">
        <v>0</v>
      </c>
      <c r="E35" t="str">
        <f>"2018-12-10 11:37:33"</f>
        <v>2018-12-10 11:37:33</v>
      </c>
    </row>
    <row r="36" spans="1:5" x14ac:dyDescent="0.3">
      <c r="A36" t="s">
        <v>0</v>
      </c>
      <c r="B36" t="str">
        <f>"15844872120"</f>
        <v>15844872120</v>
      </c>
      <c r="C36" t="s">
        <v>0</v>
      </c>
      <c r="D36" t="s">
        <v>0</v>
      </c>
      <c r="E36" t="str">
        <f>"2018-12-10 11:45:09"</f>
        <v>2018-12-10 11:45:09</v>
      </c>
    </row>
    <row r="37" spans="1:5" x14ac:dyDescent="0.3">
      <c r="A37" t="s">
        <v>0</v>
      </c>
      <c r="B37" t="str">
        <f>"15838562661"</f>
        <v>15838562661</v>
      </c>
      <c r="C37" t="s">
        <v>0</v>
      </c>
      <c r="D37" t="s">
        <v>0</v>
      </c>
      <c r="E37" t="str">
        <f>"2018-12-10 11:49:32"</f>
        <v>2018-12-10 11:49:32</v>
      </c>
    </row>
    <row r="38" spans="1:5" x14ac:dyDescent="0.3">
      <c r="A38" t="s">
        <v>67</v>
      </c>
      <c r="B38" t="str">
        <f>"15835880312"</f>
        <v>15835880312</v>
      </c>
      <c r="C38" t="str">
        <f>"142301199208150056"</f>
        <v>142301199208150056</v>
      </c>
      <c r="D38" t="s">
        <v>0</v>
      </c>
      <c r="E38" t="str">
        <f>"2018-12-10 11:26:02"</f>
        <v>2018-12-10 11:26:02</v>
      </c>
    </row>
    <row r="39" spans="1:5" x14ac:dyDescent="0.3">
      <c r="A39" t="s">
        <v>0</v>
      </c>
      <c r="B39" t="str">
        <f>"15828868311"</f>
        <v>15828868311</v>
      </c>
      <c r="C39" t="s">
        <v>0</v>
      </c>
      <c r="D39" t="s">
        <v>0</v>
      </c>
      <c r="E39" t="str">
        <f>"2018-12-10 11:49:51"</f>
        <v>2018-12-10 11:49:51</v>
      </c>
    </row>
    <row r="40" spans="1:5" x14ac:dyDescent="0.3">
      <c r="A40" t="s">
        <v>29</v>
      </c>
      <c r="B40" t="str">
        <f>"15821225525"</f>
        <v>15821225525</v>
      </c>
      <c r="C40" t="str">
        <f>"321324198905094646"</f>
        <v>321324198905094646</v>
      </c>
      <c r="D40" t="s">
        <v>0</v>
      </c>
      <c r="E40" t="str">
        <f>"2018-12-10 11:40:04"</f>
        <v>2018-12-10 11:40:04</v>
      </c>
    </row>
    <row r="41" spans="1:5" x14ac:dyDescent="0.3">
      <c r="A41" t="s">
        <v>0</v>
      </c>
      <c r="B41" t="str">
        <f>"15818076480"</f>
        <v>15818076480</v>
      </c>
      <c r="C41" t="s">
        <v>0</v>
      </c>
      <c r="D41" t="s">
        <v>0</v>
      </c>
      <c r="E41" t="str">
        <f>"2018-12-10 11:24:53"</f>
        <v>2018-12-10 11:24:53</v>
      </c>
    </row>
    <row r="42" spans="1:5" x14ac:dyDescent="0.3">
      <c r="A42" t="s">
        <v>95</v>
      </c>
      <c r="B42" t="str">
        <f>"15815104226"</f>
        <v>15815104226</v>
      </c>
      <c r="C42" t="str">
        <f>"440583199501271628"</f>
        <v>440583199501271628</v>
      </c>
      <c r="D42" t="s">
        <v>0</v>
      </c>
      <c r="E42" t="str">
        <f>"2018-12-10 11:19:12"</f>
        <v>2018-12-10 11:19:12</v>
      </c>
    </row>
    <row r="43" spans="1:5" x14ac:dyDescent="0.3">
      <c r="A43" t="s">
        <v>0</v>
      </c>
      <c r="B43" t="str">
        <f>"15809726634"</f>
        <v>15809726634</v>
      </c>
      <c r="C43" t="s">
        <v>0</v>
      </c>
      <c r="D43" t="s">
        <v>0</v>
      </c>
      <c r="E43" t="str">
        <f>"2018-12-10 11:25:00"</f>
        <v>2018-12-10 11:25:00</v>
      </c>
    </row>
    <row r="44" spans="1:5" x14ac:dyDescent="0.3">
      <c r="A44" t="s">
        <v>0</v>
      </c>
      <c r="B44" t="str">
        <f>"15777957860"</f>
        <v>15777957860</v>
      </c>
      <c r="C44" t="s">
        <v>0</v>
      </c>
      <c r="D44" t="s">
        <v>0</v>
      </c>
      <c r="E44" t="str">
        <f>"2018-12-10 11:52:41"</f>
        <v>2018-12-10 11:52:41</v>
      </c>
    </row>
    <row r="45" spans="1:5" x14ac:dyDescent="0.3">
      <c r="A45" t="s">
        <v>98</v>
      </c>
      <c r="B45" t="str">
        <f>"15777311321"</f>
        <v>15777311321</v>
      </c>
      <c r="C45" t="str">
        <f>"450329198711051090"</f>
        <v>450329198711051090</v>
      </c>
      <c r="D45" t="s">
        <v>0</v>
      </c>
      <c r="E45" t="str">
        <f>"2018-12-10 11:18:58"</f>
        <v>2018-12-10 11:18:58</v>
      </c>
    </row>
    <row r="46" spans="1:5" x14ac:dyDescent="0.3">
      <c r="A46" t="s">
        <v>30</v>
      </c>
      <c r="B46" t="str">
        <f>"15777198337"</f>
        <v>15777198337</v>
      </c>
      <c r="C46" t="str">
        <f>"450121198606020311"</f>
        <v>450121198606020311</v>
      </c>
      <c r="D46" t="s">
        <v>0</v>
      </c>
      <c r="E46" t="str">
        <f>"2018-12-10 11:39:46"</f>
        <v>2018-12-10 11:39:46</v>
      </c>
    </row>
    <row r="47" spans="1:5" x14ac:dyDescent="0.3">
      <c r="A47" t="s">
        <v>0</v>
      </c>
      <c r="B47" t="str">
        <f>"15759211256"</f>
        <v>15759211256</v>
      </c>
      <c r="C47" t="s">
        <v>0</v>
      </c>
      <c r="D47" t="s">
        <v>0</v>
      </c>
      <c r="E47" t="str">
        <f>"2018-12-10 11:23:07"</f>
        <v>2018-12-10 11:23:07</v>
      </c>
    </row>
    <row r="48" spans="1:5" x14ac:dyDescent="0.3">
      <c r="A48" t="s">
        <v>0</v>
      </c>
      <c r="B48" t="str">
        <f>"15757601825"</f>
        <v>15757601825</v>
      </c>
      <c r="C48" t="s">
        <v>0</v>
      </c>
      <c r="D48" t="s">
        <v>0</v>
      </c>
      <c r="E48" t="str">
        <f>"2018-12-10 11:34:47"</f>
        <v>2018-12-10 11:34:47</v>
      </c>
    </row>
    <row r="49" spans="1:5" x14ac:dyDescent="0.3">
      <c r="A49" t="s">
        <v>0</v>
      </c>
      <c r="B49" t="str">
        <f>"15752813309"</f>
        <v>15752813309</v>
      </c>
      <c r="C49" t="s">
        <v>0</v>
      </c>
      <c r="D49" t="s">
        <v>0</v>
      </c>
      <c r="E49" t="str">
        <f>"2018-12-10 11:46:38"</f>
        <v>2018-12-10 11:46:38</v>
      </c>
    </row>
    <row r="50" spans="1:5" x14ac:dyDescent="0.3">
      <c r="A50" t="s">
        <v>0</v>
      </c>
      <c r="B50" t="str">
        <f>"15735077007"</f>
        <v>15735077007</v>
      </c>
      <c r="C50" t="s">
        <v>0</v>
      </c>
      <c r="D50" t="s">
        <v>0</v>
      </c>
      <c r="E50" t="str">
        <f>"2018-12-10 11:49:36"</f>
        <v>2018-12-10 11:49:36</v>
      </c>
    </row>
    <row r="51" spans="1:5" x14ac:dyDescent="0.3">
      <c r="A51" t="s">
        <v>0</v>
      </c>
      <c r="B51" t="str">
        <f>"15719595660"</f>
        <v>15719595660</v>
      </c>
      <c r="C51" t="s">
        <v>0</v>
      </c>
      <c r="D51" t="s">
        <v>0</v>
      </c>
      <c r="E51" t="str">
        <f>"2018-12-10 11:44:33"</f>
        <v>2018-12-10 11:44:33</v>
      </c>
    </row>
    <row r="52" spans="1:5" x14ac:dyDescent="0.3">
      <c r="A52" t="s">
        <v>0</v>
      </c>
      <c r="B52" t="str">
        <f>"15712713142"</f>
        <v>15712713142</v>
      </c>
      <c r="C52" t="s">
        <v>0</v>
      </c>
      <c r="D52" t="s">
        <v>0</v>
      </c>
      <c r="E52" t="str">
        <f>"2018-12-10 11:29:46"</f>
        <v>2018-12-10 11:29:46</v>
      </c>
    </row>
    <row r="53" spans="1:5" x14ac:dyDescent="0.3">
      <c r="A53" t="s">
        <v>0</v>
      </c>
      <c r="B53" t="str">
        <f>"15710017936"</f>
        <v>15710017936</v>
      </c>
      <c r="C53" t="s">
        <v>0</v>
      </c>
      <c r="D53" t="s">
        <v>0</v>
      </c>
      <c r="E53" t="str">
        <f>"2018-12-10 11:40:18"</f>
        <v>2018-12-10 11:40:18</v>
      </c>
    </row>
    <row r="54" spans="1:5" x14ac:dyDescent="0.3">
      <c r="A54" t="s">
        <v>0</v>
      </c>
      <c r="B54" t="str">
        <f>"15689548999"</f>
        <v>15689548999</v>
      </c>
      <c r="C54" t="s">
        <v>0</v>
      </c>
      <c r="D54" t="s">
        <v>0</v>
      </c>
      <c r="E54" t="str">
        <f>"2018-12-10 11:27:35"</f>
        <v>2018-12-10 11:27:35</v>
      </c>
    </row>
    <row r="55" spans="1:5" x14ac:dyDescent="0.3">
      <c r="A55" t="s">
        <v>66</v>
      </c>
      <c r="B55" t="str">
        <f>"15676985492"</f>
        <v>15676985492</v>
      </c>
      <c r="C55" t="str">
        <f>"622621199204101712"</f>
        <v>622621199204101712</v>
      </c>
      <c r="D55" t="s">
        <v>0</v>
      </c>
      <c r="E55" t="str">
        <f>"2018-12-10 11:26:05"</f>
        <v>2018-12-10 11:26:05</v>
      </c>
    </row>
    <row r="56" spans="1:5" x14ac:dyDescent="0.3">
      <c r="A56" t="s">
        <v>0</v>
      </c>
      <c r="B56" t="str">
        <f>"15665167560"</f>
        <v>15665167560</v>
      </c>
      <c r="C56" t="s">
        <v>0</v>
      </c>
      <c r="D56" t="s">
        <v>0</v>
      </c>
      <c r="E56" t="str">
        <f>"2018-12-10 11:52:13"</f>
        <v>2018-12-10 11:52:13</v>
      </c>
    </row>
    <row r="57" spans="1:5" x14ac:dyDescent="0.3">
      <c r="A57" t="s">
        <v>109</v>
      </c>
      <c r="B57" t="str">
        <f>"15643641613"</f>
        <v>15643641613</v>
      </c>
      <c r="C57" t="str">
        <f>"220182198009137431"</f>
        <v>220182198009137431</v>
      </c>
      <c r="D57" t="s">
        <v>0</v>
      </c>
      <c r="E57" t="str">
        <f>"2018-12-10 11:12:52"</f>
        <v>2018-12-10 11:12:52</v>
      </c>
    </row>
    <row r="58" spans="1:5" x14ac:dyDescent="0.3">
      <c r="A58" t="s">
        <v>0</v>
      </c>
      <c r="B58" t="str">
        <f>"15639386735"</f>
        <v>15639386735</v>
      </c>
      <c r="C58" t="s">
        <v>0</v>
      </c>
      <c r="D58" t="s">
        <v>0</v>
      </c>
      <c r="E58" t="str">
        <f>"2018-12-10 11:48:21"</f>
        <v>2018-12-10 11:48:21</v>
      </c>
    </row>
    <row r="59" spans="1:5" x14ac:dyDescent="0.3">
      <c r="A59" t="s">
        <v>0</v>
      </c>
      <c r="B59" t="str">
        <f>"15605485488"</f>
        <v>15605485488</v>
      </c>
      <c r="C59" t="s">
        <v>0</v>
      </c>
      <c r="D59" t="s">
        <v>0</v>
      </c>
      <c r="E59" t="str">
        <f>"2018-12-10 11:48:45"</f>
        <v>2018-12-10 11:48:45</v>
      </c>
    </row>
    <row r="60" spans="1:5" x14ac:dyDescent="0.3">
      <c r="A60" t="s">
        <v>22</v>
      </c>
      <c r="B60" t="str">
        <f>"15592789988"</f>
        <v>15592789988</v>
      </c>
      <c r="C60" t="str">
        <f>"612401198410026976"</f>
        <v>612401198410026976</v>
      </c>
      <c r="D60" t="s">
        <v>0</v>
      </c>
      <c r="E60" t="str">
        <f>"2018-12-10 11:41:49"</f>
        <v>2018-12-10 11:41:49</v>
      </c>
    </row>
    <row r="61" spans="1:5" x14ac:dyDescent="0.3">
      <c r="A61" t="s">
        <v>0</v>
      </c>
      <c r="B61" t="str">
        <f>"15575372612"</f>
        <v>15575372612</v>
      </c>
      <c r="C61" t="s">
        <v>0</v>
      </c>
      <c r="D61" t="s">
        <v>0</v>
      </c>
      <c r="E61" t="str">
        <f>"2018-12-10 11:19:01"</f>
        <v>2018-12-10 11:19:01</v>
      </c>
    </row>
    <row r="62" spans="1:5" x14ac:dyDescent="0.3">
      <c r="A62" t="s">
        <v>0</v>
      </c>
      <c r="B62" t="str">
        <f>"15574766888"</f>
        <v>15574766888</v>
      </c>
      <c r="C62" t="s">
        <v>0</v>
      </c>
      <c r="D62" t="s">
        <v>0</v>
      </c>
      <c r="E62" t="str">
        <f>"2018-12-10 11:13:32"</f>
        <v>2018-12-10 11:13:32</v>
      </c>
    </row>
    <row r="63" spans="1:5" x14ac:dyDescent="0.3">
      <c r="A63" t="s">
        <v>0</v>
      </c>
      <c r="B63" t="str">
        <f>"15560225919"</f>
        <v>15560225919</v>
      </c>
      <c r="C63" t="s">
        <v>0</v>
      </c>
      <c r="D63" t="s">
        <v>0</v>
      </c>
      <c r="E63" t="str">
        <f>"2018-12-10 11:49:00"</f>
        <v>2018-12-10 11:49:00</v>
      </c>
    </row>
    <row r="64" spans="1:5" x14ac:dyDescent="0.3">
      <c r="A64" t="s">
        <v>69</v>
      </c>
      <c r="B64" t="str">
        <f>"15552763166"</f>
        <v>15552763166</v>
      </c>
      <c r="C64" t="str">
        <f>"370502198912171612"</f>
        <v>370502198912171612</v>
      </c>
      <c r="D64" t="s">
        <v>0</v>
      </c>
      <c r="E64" t="str">
        <f>"2018-12-10 11:25:36"</f>
        <v>2018-12-10 11:25:36</v>
      </c>
    </row>
    <row r="65" spans="1:5" x14ac:dyDescent="0.3">
      <c r="A65" t="s">
        <v>0</v>
      </c>
      <c r="B65" t="str">
        <f>"15545161649"</f>
        <v>15545161649</v>
      </c>
      <c r="C65" t="s">
        <v>0</v>
      </c>
      <c r="D65" t="s">
        <v>0</v>
      </c>
      <c r="E65" t="str">
        <f>"2018-12-10 11:49:08"</f>
        <v>2018-12-10 11:49:08</v>
      </c>
    </row>
    <row r="66" spans="1:5" x14ac:dyDescent="0.3">
      <c r="A66" t="s">
        <v>0</v>
      </c>
      <c r="B66" t="str">
        <f>"15526639735"</f>
        <v>15526639735</v>
      </c>
      <c r="C66" t="s">
        <v>0</v>
      </c>
      <c r="D66" t="s">
        <v>0</v>
      </c>
      <c r="E66" t="str">
        <f>"2018-12-10 11:32:36"</f>
        <v>2018-12-10 11:32:36</v>
      </c>
    </row>
    <row r="67" spans="1:5" x14ac:dyDescent="0.3">
      <c r="A67" t="s">
        <v>0</v>
      </c>
      <c r="B67" t="str">
        <f>"15299590906"</f>
        <v>15299590906</v>
      </c>
      <c r="C67" t="s">
        <v>0</v>
      </c>
      <c r="D67" t="s">
        <v>0</v>
      </c>
      <c r="E67" t="str">
        <f>"2018-12-10 11:34:56"</f>
        <v>2018-12-10 11:34:56</v>
      </c>
    </row>
    <row r="68" spans="1:5" x14ac:dyDescent="0.3">
      <c r="A68" t="s">
        <v>0</v>
      </c>
      <c r="B68" t="str">
        <f>"15298522962"</f>
        <v>15298522962</v>
      </c>
      <c r="C68" t="s">
        <v>0</v>
      </c>
      <c r="D68" t="s">
        <v>0</v>
      </c>
      <c r="E68" t="str">
        <f>"2018-12-10 11:16:09"</f>
        <v>2018-12-10 11:16:09</v>
      </c>
    </row>
    <row r="69" spans="1:5" x14ac:dyDescent="0.3">
      <c r="A69" t="s">
        <v>14</v>
      </c>
      <c r="B69" t="str">
        <f>"15296896673"</f>
        <v>15296896673</v>
      </c>
      <c r="C69" t="str">
        <f>"452725199510170862"</f>
        <v>452725199510170862</v>
      </c>
      <c r="D69" t="s">
        <v>0</v>
      </c>
      <c r="E69" t="str">
        <f>"2018-12-10 11:46:46"</f>
        <v>2018-12-10 11:46:46</v>
      </c>
    </row>
    <row r="70" spans="1:5" x14ac:dyDescent="0.3">
      <c r="A70" t="s">
        <v>101</v>
      </c>
      <c r="B70" t="str">
        <f>"15287308062"</f>
        <v>15287308062</v>
      </c>
      <c r="C70" t="str">
        <f>"53252419910206094X"</f>
        <v>53252419910206094X</v>
      </c>
      <c r="D70" t="s">
        <v>0</v>
      </c>
      <c r="E70" t="str">
        <f>"2018-12-10 11:16:58"</f>
        <v>2018-12-10 11:16:58</v>
      </c>
    </row>
    <row r="71" spans="1:5" x14ac:dyDescent="0.3">
      <c r="A71" t="s">
        <v>0</v>
      </c>
      <c r="B71" t="str">
        <f>"15280750697"</f>
        <v>15280750697</v>
      </c>
      <c r="C71" t="s">
        <v>0</v>
      </c>
      <c r="D71" t="s">
        <v>0</v>
      </c>
      <c r="E71" t="str">
        <f>"2018-12-10 11:13:49"</f>
        <v>2018-12-10 11:13:49</v>
      </c>
    </row>
    <row r="72" spans="1:5" x14ac:dyDescent="0.3">
      <c r="A72" t="s">
        <v>88</v>
      </c>
      <c r="B72" t="str">
        <f>"15278909532"</f>
        <v>15278909532</v>
      </c>
      <c r="C72" t="str">
        <f>"210282199702141410"</f>
        <v>210282199702141410</v>
      </c>
      <c r="D72" t="s">
        <v>0</v>
      </c>
      <c r="E72" t="str">
        <f>"2018-12-10 11:21:45"</f>
        <v>2018-12-10 11:21:45</v>
      </c>
    </row>
    <row r="73" spans="1:5" x14ac:dyDescent="0.3">
      <c r="A73" t="s">
        <v>48</v>
      </c>
      <c r="B73" t="str">
        <f>"15276577094"</f>
        <v>15276577094</v>
      </c>
      <c r="C73" t="str">
        <f>"370283199601155857"</f>
        <v>370283199601155857</v>
      </c>
      <c r="D73" t="s">
        <v>0</v>
      </c>
      <c r="E73" t="str">
        <f>"2018-12-10 11:33:07"</f>
        <v>2018-12-10 11:33:07</v>
      </c>
    </row>
    <row r="74" spans="1:5" x14ac:dyDescent="0.3">
      <c r="A74" t="s">
        <v>0</v>
      </c>
      <c r="B74" t="str">
        <f>"15275391432"</f>
        <v>15275391432</v>
      </c>
      <c r="C74" t="s">
        <v>0</v>
      </c>
      <c r="D74" t="s">
        <v>0</v>
      </c>
      <c r="E74" t="str">
        <f>"2018-12-10 11:31:09"</f>
        <v>2018-12-10 11:31:09</v>
      </c>
    </row>
    <row r="75" spans="1:5" x14ac:dyDescent="0.3">
      <c r="A75" t="s">
        <v>0</v>
      </c>
      <c r="B75" t="str">
        <f>"15268691360"</f>
        <v>15268691360</v>
      </c>
      <c r="C75" t="s">
        <v>0</v>
      </c>
      <c r="D75" t="s">
        <v>0</v>
      </c>
      <c r="E75" t="str">
        <f>"2018-12-10 11:38:08"</f>
        <v>2018-12-10 11:38:08</v>
      </c>
    </row>
    <row r="76" spans="1:5" x14ac:dyDescent="0.3">
      <c r="A76" t="s">
        <v>0</v>
      </c>
      <c r="B76" t="str">
        <f>"15258903927"</f>
        <v>15258903927</v>
      </c>
      <c r="C76" t="s">
        <v>0</v>
      </c>
      <c r="D76" t="s">
        <v>0</v>
      </c>
      <c r="E76" t="str">
        <f>"2018-12-10 11:16:40"</f>
        <v>2018-12-10 11:16:40</v>
      </c>
    </row>
    <row r="77" spans="1:5" x14ac:dyDescent="0.3">
      <c r="A77" t="s">
        <v>0</v>
      </c>
      <c r="B77" t="str">
        <f>"15246493469"</f>
        <v>15246493469</v>
      </c>
      <c r="C77" t="s">
        <v>0</v>
      </c>
      <c r="D77" t="s">
        <v>0</v>
      </c>
      <c r="E77" t="str">
        <f>"2018-12-10 11:53:48"</f>
        <v>2018-12-10 11:53:48</v>
      </c>
    </row>
    <row r="78" spans="1:5" x14ac:dyDescent="0.3">
      <c r="A78" t="s">
        <v>0</v>
      </c>
      <c r="B78" t="str">
        <f>"15230035158"</f>
        <v>15230035158</v>
      </c>
      <c r="C78" t="s">
        <v>0</v>
      </c>
      <c r="D78" t="s">
        <v>0</v>
      </c>
      <c r="E78" t="str">
        <f>"2018-12-10 11:53:20"</f>
        <v>2018-12-10 11:53:20</v>
      </c>
    </row>
    <row r="79" spans="1:5" x14ac:dyDescent="0.3">
      <c r="A79" t="s">
        <v>73</v>
      </c>
      <c r="B79" t="str">
        <f>"15216327111"</f>
        <v>15216327111</v>
      </c>
      <c r="C79" t="str">
        <f>"370404198402230093"</f>
        <v>370404198402230093</v>
      </c>
      <c r="D79" t="s">
        <v>0</v>
      </c>
      <c r="E79" t="str">
        <f>"2018-12-10 11:24:42"</f>
        <v>2018-12-10 11:24:42</v>
      </c>
    </row>
    <row r="80" spans="1:5" x14ac:dyDescent="0.3">
      <c r="A80" t="s">
        <v>0</v>
      </c>
      <c r="B80" t="str">
        <f>"15203419367"</f>
        <v>15203419367</v>
      </c>
      <c r="C80" t="s">
        <v>0</v>
      </c>
      <c r="D80" t="s">
        <v>0</v>
      </c>
      <c r="E80" t="str">
        <f>"2018-12-10 11:15:59"</f>
        <v>2018-12-10 11:15:59</v>
      </c>
    </row>
    <row r="81" spans="1:5" x14ac:dyDescent="0.3">
      <c r="A81" t="s">
        <v>105</v>
      </c>
      <c r="B81" t="str">
        <f>"15189285223"</f>
        <v>15189285223</v>
      </c>
      <c r="C81" t="str">
        <f>"320982199601131516"</f>
        <v>320982199601131516</v>
      </c>
      <c r="D81" t="s">
        <v>0</v>
      </c>
      <c r="E81" t="str">
        <f>"2018-12-10 11:14:11"</f>
        <v>2018-12-10 11:14:11</v>
      </c>
    </row>
    <row r="82" spans="1:5" x14ac:dyDescent="0.3">
      <c r="A82" t="s">
        <v>0</v>
      </c>
      <c r="B82" t="str">
        <f>"15183015572"</f>
        <v>15183015572</v>
      </c>
      <c r="C82" t="s">
        <v>0</v>
      </c>
      <c r="D82" t="s">
        <v>0</v>
      </c>
      <c r="E82" t="str">
        <f>"2018-12-10 11:44:00"</f>
        <v>2018-12-10 11:44:00</v>
      </c>
    </row>
    <row r="83" spans="1:5" x14ac:dyDescent="0.3">
      <c r="A83" t="s">
        <v>0</v>
      </c>
      <c r="B83" t="str">
        <f>"15180178339"</f>
        <v>15180178339</v>
      </c>
      <c r="C83" t="s">
        <v>0</v>
      </c>
      <c r="D83" t="s">
        <v>0</v>
      </c>
      <c r="E83" t="str">
        <f>"2018-12-10 11:29:06"</f>
        <v>2018-12-10 11:29:06</v>
      </c>
    </row>
    <row r="84" spans="1:5" x14ac:dyDescent="0.3">
      <c r="A84" t="s">
        <v>0</v>
      </c>
      <c r="B84" t="str">
        <f>"15168769907"</f>
        <v>15168769907</v>
      </c>
      <c r="C84" t="s">
        <v>0</v>
      </c>
      <c r="D84" t="s">
        <v>0</v>
      </c>
      <c r="E84" t="str">
        <f>"2018-12-10 11:16:52"</f>
        <v>2018-12-10 11:16:52</v>
      </c>
    </row>
    <row r="85" spans="1:5" x14ac:dyDescent="0.3">
      <c r="A85" t="s">
        <v>102</v>
      </c>
      <c r="B85" t="str">
        <f>"15163950355"</f>
        <v>15163950355</v>
      </c>
      <c r="C85" t="str">
        <f>"371322198806125415"</f>
        <v>371322198806125415</v>
      </c>
      <c r="D85" t="s">
        <v>0</v>
      </c>
      <c r="E85" t="str">
        <f>"2018-12-10 11:16:07"</f>
        <v>2018-12-10 11:16:07</v>
      </c>
    </row>
    <row r="86" spans="1:5" x14ac:dyDescent="0.3">
      <c r="A86" t="s">
        <v>0</v>
      </c>
      <c r="B86" t="str">
        <f>"15160082205"</f>
        <v>15160082205</v>
      </c>
      <c r="C86" t="s">
        <v>0</v>
      </c>
      <c r="D86" t="s">
        <v>0</v>
      </c>
      <c r="E86" t="str">
        <f>"2018-12-10 11:27:14"</f>
        <v>2018-12-10 11:27:14</v>
      </c>
    </row>
    <row r="87" spans="1:5" x14ac:dyDescent="0.3">
      <c r="A87" t="s">
        <v>91</v>
      </c>
      <c r="B87" t="str">
        <f>"15156996323"</f>
        <v>15156996323</v>
      </c>
      <c r="C87" t="str">
        <f>"342622200006012019"</f>
        <v>342622200006012019</v>
      </c>
      <c r="D87" t="s">
        <v>0</v>
      </c>
      <c r="E87" t="str">
        <f>"2018-12-10 11:21:11"</f>
        <v>2018-12-10 11:21:11</v>
      </c>
    </row>
    <row r="88" spans="1:5" x14ac:dyDescent="0.3">
      <c r="A88" t="s">
        <v>0</v>
      </c>
      <c r="B88" t="str">
        <f>"15154917517"</f>
        <v>15154917517</v>
      </c>
      <c r="C88" t="s">
        <v>0</v>
      </c>
      <c r="D88" t="s">
        <v>0</v>
      </c>
      <c r="E88" t="str">
        <f>"2018-12-10 11:49:07"</f>
        <v>2018-12-10 11:49:07</v>
      </c>
    </row>
    <row r="89" spans="1:5" x14ac:dyDescent="0.3">
      <c r="A89" t="s">
        <v>0</v>
      </c>
      <c r="B89" t="str">
        <f>"15147355887"</f>
        <v>15147355887</v>
      </c>
      <c r="C89" t="s">
        <v>0</v>
      </c>
      <c r="D89" t="s">
        <v>0</v>
      </c>
      <c r="E89" t="str">
        <f>"2018-12-10 11:12:28"</f>
        <v>2018-12-10 11:12:28</v>
      </c>
    </row>
    <row r="90" spans="1:5" x14ac:dyDescent="0.3">
      <c r="A90" t="s">
        <v>24</v>
      </c>
      <c r="B90" t="str">
        <f>"15134370456"</f>
        <v>15134370456</v>
      </c>
      <c r="C90" t="str">
        <f>"220724199205252457"</f>
        <v>220724199205252457</v>
      </c>
      <c r="D90" t="s">
        <v>0</v>
      </c>
      <c r="E90" t="str">
        <f>"2018-12-10 11:40:58"</f>
        <v>2018-12-10 11:40:58</v>
      </c>
    </row>
    <row r="91" spans="1:5" x14ac:dyDescent="0.3">
      <c r="A91" t="s">
        <v>40</v>
      </c>
      <c r="B91" t="str">
        <f>"15132009196"</f>
        <v>15132009196</v>
      </c>
      <c r="C91" t="str">
        <f>"130406198707260654"</f>
        <v>130406198707260654</v>
      </c>
      <c r="D91" t="s">
        <v>0</v>
      </c>
      <c r="E91" t="str">
        <f>"2018-12-10 11:36:11"</f>
        <v>2018-12-10 11:36:11</v>
      </c>
    </row>
    <row r="92" spans="1:5" x14ac:dyDescent="0.3">
      <c r="A92" t="s">
        <v>0</v>
      </c>
      <c r="B92" t="str">
        <f>"15121041742"</f>
        <v>15121041742</v>
      </c>
      <c r="C92" t="s">
        <v>0</v>
      </c>
      <c r="D92" t="s">
        <v>0</v>
      </c>
      <c r="E92" t="str">
        <f>"2018-12-10 11:36:40"</f>
        <v>2018-12-10 11:36:40</v>
      </c>
    </row>
    <row r="93" spans="1:5" x14ac:dyDescent="0.3">
      <c r="A93" t="s">
        <v>0</v>
      </c>
      <c r="B93" t="str">
        <f>"15111020676"</f>
        <v>15111020676</v>
      </c>
      <c r="C93" t="s">
        <v>0</v>
      </c>
      <c r="D93" t="s">
        <v>0</v>
      </c>
      <c r="E93" t="str">
        <f>"2018-12-10 11:51:12"</f>
        <v>2018-12-10 11:51:12</v>
      </c>
    </row>
    <row r="94" spans="1:5" x14ac:dyDescent="0.3">
      <c r="A94" t="s">
        <v>0</v>
      </c>
      <c r="B94" t="str">
        <f>"15101827029"</f>
        <v>15101827029</v>
      </c>
      <c r="C94" t="s">
        <v>0</v>
      </c>
      <c r="D94" t="s">
        <v>0</v>
      </c>
      <c r="E94" t="str">
        <f>"2018-12-10 11:36:01"</f>
        <v>2018-12-10 11:36:01</v>
      </c>
    </row>
    <row r="95" spans="1:5" x14ac:dyDescent="0.3">
      <c r="A95" t="s">
        <v>0</v>
      </c>
      <c r="B95" t="str">
        <f>"15101123234"</f>
        <v>15101123234</v>
      </c>
      <c r="C95" t="s">
        <v>0</v>
      </c>
      <c r="D95" t="s">
        <v>0</v>
      </c>
      <c r="E95" t="str">
        <f>"2018-12-10 11:21:45"</f>
        <v>2018-12-10 11:21:45</v>
      </c>
    </row>
    <row r="96" spans="1:5" x14ac:dyDescent="0.3">
      <c r="A96" t="s">
        <v>26</v>
      </c>
      <c r="B96" t="str">
        <f>"15085420945"</f>
        <v>15085420945</v>
      </c>
      <c r="C96" t="str">
        <f>"522124198903107236"</f>
        <v>522124198903107236</v>
      </c>
      <c r="D96" t="s">
        <v>0</v>
      </c>
      <c r="E96" t="str">
        <f>"2018-12-10 11:40:19"</f>
        <v>2018-12-10 11:40:19</v>
      </c>
    </row>
    <row r="97" spans="1:5" x14ac:dyDescent="0.3">
      <c r="A97" t="s">
        <v>62</v>
      </c>
      <c r="B97" t="str">
        <f>"15080381185"</f>
        <v>15080381185</v>
      </c>
      <c r="C97" t="str">
        <f>"35030420000115211X"</f>
        <v>35030420000115211X</v>
      </c>
      <c r="D97" t="s">
        <v>63</v>
      </c>
      <c r="E97" t="str">
        <f>"2018-12-10 11:27:13"</f>
        <v>2018-12-10 11:27:13</v>
      </c>
    </row>
    <row r="98" spans="1:5" x14ac:dyDescent="0.3">
      <c r="A98" t="s">
        <v>0</v>
      </c>
      <c r="B98" t="str">
        <f>"15075813777"</f>
        <v>15075813777</v>
      </c>
      <c r="C98" t="s">
        <v>0</v>
      </c>
      <c r="D98" t="s">
        <v>0</v>
      </c>
      <c r="E98" t="str">
        <f>"2018-12-10 11:31:21"</f>
        <v>2018-12-10 11:31:21</v>
      </c>
    </row>
    <row r="99" spans="1:5" x14ac:dyDescent="0.3">
      <c r="A99" t="s">
        <v>0</v>
      </c>
      <c r="B99" t="str">
        <f>"15072297688"</f>
        <v>15072297688</v>
      </c>
      <c r="C99" t="s">
        <v>0</v>
      </c>
      <c r="D99" t="s">
        <v>0</v>
      </c>
      <c r="E99" t="str">
        <f>"2018-12-10 11:12:08"</f>
        <v>2018-12-10 11:12:08</v>
      </c>
    </row>
    <row r="100" spans="1:5" x14ac:dyDescent="0.3">
      <c r="A100" t="s">
        <v>0</v>
      </c>
      <c r="B100" t="str">
        <f>"15071207171"</f>
        <v>15071207171</v>
      </c>
      <c r="C100" t="s">
        <v>0</v>
      </c>
      <c r="D100" t="s">
        <v>0</v>
      </c>
      <c r="E100" t="str">
        <f>"2018-12-10 11:54:22"</f>
        <v>2018-12-10 11:54:22</v>
      </c>
    </row>
    <row r="101" spans="1:5" x14ac:dyDescent="0.3">
      <c r="A101" t="s">
        <v>0</v>
      </c>
      <c r="B101" t="str">
        <f>"15070584016"</f>
        <v>15070584016</v>
      </c>
      <c r="C101" t="s">
        <v>0</v>
      </c>
      <c r="D101" t="s">
        <v>0</v>
      </c>
      <c r="E101" t="str">
        <f>"2018-12-10 11:45:37"</f>
        <v>2018-12-10 11:45:37</v>
      </c>
    </row>
    <row r="102" spans="1:5" x14ac:dyDescent="0.3">
      <c r="A102" t="s">
        <v>78</v>
      </c>
      <c r="B102" t="str">
        <f>"15066150056"</f>
        <v>15066150056</v>
      </c>
      <c r="C102" t="str">
        <f>"370102199004144136"</f>
        <v>370102199004144136</v>
      </c>
      <c r="D102" t="s">
        <v>0</v>
      </c>
      <c r="E102" t="str">
        <f>"2018-12-10 11:23:56"</f>
        <v>2018-12-10 11:23:56</v>
      </c>
    </row>
    <row r="103" spans="1:5" x14ac:dyDescent="0.3">
      <c r="A103" t="s">
        <v>58</v>
      </c>
      <c r="B103" t="str">
        <f>"15063127567"</f>
        <v>15063127567</v>
      </c>
      <c r="C103" t="str">
        <f>"371083198411085013"</f>
        <v>371083198411085013</v>
      </c>
      <c r="D103" t="s">
        <v>59</v>
      </c>
      <c r="E103" t="str">
        <f>"2018-12-10 11:28:53"</f>
        <v>2018-12-10 11:28:53</v>
      </c>
    </row>
    <row r="104" spans="1:5" x14ac:dyDescent="0.3">
      <c r="A104" t="s">
        <v>92</v>
      </c>
      <c r="B104" t="str">
        <f>"15062011256"</f>
        <v>15062011256</v>
      </c>
      <c r="C104" t="str">
        <f>"320321199901083418"</f>
        <v>320321199901083418</v>
      </c>
      <c r="D104" t="s">
        <v>0</v>
      </c>
      <c r="E104" t="str">
        <f>"2018-12-10 11:20:55"</f>
        <v>2018-12-10 11:20:55</v>
      </c>
    </row>
    <row r="105" spans="1:5" x14ac:dyDescent="0.3">
      <c r="A105" t="s">
        <v>0</v>
      </c>
      <c r="B105" t="str">
        <f>"15054907773"</f>
        <v>15054907773</v>
      </c>
      <c r="C105" t="s">
        <v>0</v>
      </c>
      <c r="D105" t="s">
        <v>0</v>
      </c>
      <c r="E105" t="str">
        <f>"2018-12-10 11:54:15"</f>
        <v>2018-12-10 11:54:15</v>
      </c>
    </row>
    <row r="106" spans="1:5" x14ac:dyDescent="0.3">
      <c r="A106" t="s">
        <v>20</v>
      </c>
      <c r="B106" t="str">
        <f>"15051211128"</f>
        <v>15051211128</v>
      </c>
      <c r="C106" t="str">
        <f>"320623199709215432"</f>
        <v>320623199709215432</v>
      </c>
      <c r="D106" t="s">
        <v>0</v>
      </c>
      <c r="E106" t="str">
        <f>"2018-12-10 11:43:48"</f>
        <v>2018-12-10 11:43:48</v>
      </c>
    </row>
    <row r="107" spans="1:5" x14ac:dyDescent="0.3">
      <c r="A107" t="s">
        <v>69</v>
      </c>
      <c r="B107" t="str">
        <f>"15043310321"</f>
        <v>15043310321</v>
      </c>
      <c r="C107" t="str">
        <f>"222403198501081014"</f>
        <v>222403198501081014</v>
      </c>
      <c r="D107" t="s">
        <v>0</v>
      </c>
      <c r="E107" t="str">
        <f>"2018-12-10 11:22:07"</f>
        <v>2018-12-10 11:22:07</v>
      </c>
    </row>
    <row r="108" spans="1:5" x14ac:dyDescent="0.3">
      <c r="A108" t="s">
        <v>9</v>
      </c>
      <c r="B108" t="str">
        <f>"15040256119"</f>
        <v>15040256119</v>
      </c>
      <c r="C108" t="str">
        <f>"211422198511184638"</f>
        <v>211422198511184638</v>
      </c>
      <c r="D108" t="s">
        <v>0</v>
      </c>
      <c r="E108" t="str">
        <f>"2018-12-10 11:48:08"</f>
        <v>2018-12-10 11:48:08</v>
      </c>
    </row>
    <row r="109" spans="1:5" x14ac:dyDescent="0.3">
      <c r="A109" t="s">
        <v>56</v>
      </c>
      <c r="B109" t="str">
        <f>"15018501109"</f>
        <v>15018501109</v>
      </c>
      <c r="C109" t="str">
        <f>"510402197005251439"</f>
        <v>510402197005251439</v>
      </c>
      <c r="D109" t="s">
        <v>0</v>
      </c>
      <c r="E109" t="str">
        <f>"2018-12-10 11:29:59"</f>
        <v>2018-12-10 11:29:59</v>
      </c>
    </row>
    <row r="110" spans="1:5" x14ac:dyDescent="0.3">
      <c r="A110" t="s">
        <v>0</v>
      </c>
      <c r="B110" t="str">
        <f>"15008925694"</f>
        <v>15008925694</v>
      </c>
      <c r="C110" t="s">
        <v>0</v>
      </c>
      <c r="D110" t="s">
        <v>0</v>
      </c>
      <c r="E110" t="str">
        <f>"2018-12-10 11:23:19"</f>
        <v>2018-12-10 11:23:19</v>
      </c>
    </row>
    <row r="111" spans="1:5" x14ac:dyDescent="0.3">
      <c r="A111" t="s">
        <v>15</v>
      </c>
      <c r="B111" t="str">
        <f>"15004175944"</f>
        <v>15004175944</v>
      </c>
      <c r="C111" t="str">
        <f>"220125197906241632"</f>
        <v>220125197906241632</v>
      </c>
      <c r="D111" t="s">
        <v>0</v>
      </c>
      <c r="E111" t="str">
        <f>"2018-12-10 11:46:26"</f>
        <v>2018-12-10 11:46:26</v>
      </c>
    </row>
    <row r="112" spans="1:5" x14ac:dyDescent="0.3">
      <c r="A112" t="s">
        <v>1</v>
      </c>
      <c r="B112" t="str">
        <f>"15001235234"</f>
        <v>15001235234</v>
      </c>
      <c r="C112" t="str">
        <f>"230506199101250228"</f>
        <v>230506199101250228</v>
      </c>
      <c r="D112" t="s">
        <v>0</v>
      </c>
      <c r="E112" t="str">
        <f>"2018-12-10 11:53:38"</f>
        <v>2018-12-10 11:53:38</v>
      </c>
    </row>
    <row r="113" spans="1:5" x14ac:dyDescent="0.3">
      <c r="A113" t="s">
        <v>0</v>
      </c>
      <c r="B113" t="str">
        <f>"13999215997"</f>
        <v>13999215997</v>
      </c>
      <c r="C113" t="s">
        <v>0</v>
      </c>
      <c r="D113" t="s">
        <v>0</v>
      </c>
      <c r="E113" t="str">
        <f>"2018-12-10 11:21:28"</f>
        <v>2018-12-10 11:21:28</v>
      </c>
    </row>
    <row r="114" spans="1:5" x14ac:dyDescent="0.3">
      <c r="A114" t="s">
        <v>0</v>
      </c>
      <c r="B114" t="str">
        <f>"13993551261"</f>
        <v>13993551261</v>
      </c>
      <c r="C114" t="s">
        <v>0</v>
      </c>
      <c r="D114" t="s">
        <v>0</v>
      </c>
      <c r="E114" t="str">
        <f>"2018-12-10 11:14:56"</f>
        <v>2018-12-10 11:14:56</v>
      </c>
    </row>
    <row r="115" spans="1:5" x14ac:dyDescent="0.3">
      <c r="A115" t="s">
        <v>0</v>
      </c>
      <c r="B115" t="str">
        <f>"13990004347"</f>
        <v>13990004347</v>
      </c>
      <c r="C115" t="s">
        <v>0</v>
      </c>
      <c r="D115" t="s">
        <v>0</v>
      </c>
      <c r="E115" t="str">
        <f>"2018-12-10 11:27:34"</f>
        <v>2018-12-10 11:27:34</v>
      </c>
    </row>
    <row r="116" spans="1:5" x14ac:dyDescent="0.3">
      <c r="A116" t="s">
        <v>8</v>
      </c>
      <c r="B116" t="str">
        <f>"13985965004"</f>
        <v>13985965004</v>
      </c>
      <c r="C116" t="str">
        <f>"522322197910280022"</f>
        <v>522322197910280022</v>
      </c>
      <c r="D116" t="s">
        <v>0</v>
      </c>
      <c r="E116" t="str">
        <f>"2018-12-10 11:48:50"</f>
        <v>2018-12-10 11:48:50</v>
      </c>
    </row>
    <row r="117" spans="1:5" x14ac:dyDescent="0.3">
      <c r="A117" t="s">
        <v>0</v>
      </c>
      <c r="B117" t="str">
        <f>"13976589040"</f>
        <v>13976589040</v>
      </c>
      <c r="C117" t="s">
        <v>0</v>
      </c>
      <c r="D117" t="s">
        <v>0</v>
      </c>
      <c r="E117" t="str">
        <f>"2018-12-10 11:28:22"</f>
        <v>2018-12-10 11:28:22</v>
      </c>
    </row>
    <row r="118" spans="1:5" x14ac:dyDescent="0.3">
      <c r="A118" t="s">
        <v>0</v>
      </c>
      <c r="B118" t="str">
        <f>"13970068966"</f>
        <v>13970068966</v>
      </c>
      <c r="C118" t="s">
        <v>0</v>
      </c>
      <c r="D118" t="s">
        <v>0</v>
      </c>
      <c r="E118" t="str">
        <f>"2018-12-10 11:14:27"</f>
        <v>2018-12-10 11:14:27</v>
      </c>
    </row>
    <row r="119" spans="1:5" x14ac:dyDescent="0.3">
      <c r="A119" t="s">
        <v>21</v>
      </c>
      <c r="B119" t="str">
        <f>"13967349673"</f>
        <v>13967349673</v>
      </c>
      <c r="C119" t="str">
        <f>"33040219890129151X"</f>
        <v>33040219890129151X</v>
      </c>
      <c r="D119" t="s">
        <v>0</v>
      </c>
      <c r="E119" t="str">
        <f>"2018-12-10 11:43:02"</f>
        <v>2018-12-10 11:43:02</v>
      </c>
    </row>
    <row r="120" spans="1:5" x14ac:dyDescent="0.3">
      <c r="A120" t="s">
        <v>108</v>
      </c>
      <c r="B120" t="str">
        <f>"13966757690"</f>
        <v>13966757690</v>
      </c>
      <c r="C120" t="str">
        <f>"34082519880413131X"</f>
        <v>34082519880413131X</v>
      </c>
      <c r="D120" t="s">
        <v>0</v>
      </c>
      <c r="E120" t="str">
        <f>"2018-12-10 11:12:58"</f>
        <v>2018-12-10 11:12:58</v>
      </c>
    </row>
    <row r="121" spans="1:5" x14ac:dyDescent="0.3">
      <c r="A121" t="s">
        <v>17</v>
      </c>
      <c r="B121" t="str">
        <f>"13958482358"</f>
        <v>13958482358</v>
      </c>
      <c r="C121" t="str">
        <f>"33078219951023043X"</f>
        <v>33078219951023043X</v>
      </c>
      <c r="D121" t="s">
        <v>0</v>
      </c>
      <c r="E121" t="str">
        <f>"2018-12-10 11:44:29"</f>
        <v>2018-12-10 11:44:29</v>
      </c>
    </row>
    <row r="122" spans="1:5" x14ac:dyDescent="0.3">
      <c r="A122" t="s">
        <v>39</v>
      </c>
      <c r="B122" t="str">
        <f>"13955951665"</f>
        <v>13955951665</v>
      </c>
      <c r="C122" t="str">
        <f>"341021197812154762"</f>
        <v>341021197812154762</v>
      </c>
      <c r="D122" t="s">
        <v>0</v>
      </c>
      <c r="E122" t="str">
        <f>"2018-12-10 11:36:30"</f>
        <v>2018-12-10 11:36:30</v>
      </c>
    </row>
    <row r="123" spans="1:5" x14ac:dyDescent="0.3">
      <c r="A123" t="s">
        <v>0</v>
      </c>
      <c r="B123" t="str">
        <f>"13948610180"</f>
        <v>13948610180</v>
      </c>
      <c r="C123" t="s">
        <v>0</v>
      </c>
      <c r="D123" t="s">
        <v>0</v>
      </c>
      <c r="E123" t="str">
        <f>"2018-12-10 11:34:51"</f>
        <v>2018-12-10 11:34:51</v>
      </c>
    </row>
    <row r="124" spans="1:5" x14ac:dyDescent="0.3">
      <c r="A124" t="s">
        <v>107</v>
      </c>
      <c r="B124" t="str">
        <f>"13942559740"</f>
        <v>13942559740</v>
      </c>
      <c r="C124" t="str">
        <f>"210602198203230019"</f>
        <v>210602198203230019</v>
      </c>
      <c r="D124" t="s">
        <v>0</v>
      </c>
      <c r="E124" t="str">
        <f>"2018-12-10 11:13:36"</f>
        <v>2018-12-10 11:13:36</v>
      </c>
    </row>
    <row r="125" spans="1:5" x14ac:dyDescent="0.3">
      <c r="A125" t="s">
        <v>4</v>
      </c>
      <c r="B125" t="str">
        <f>"13934510241"</f>
        <v>13934510241</v>
      </c>
      <c r="C125" t="str">
        <f>"142326197901085211"</f>
        <v>142326197901085211</v>
      </c>
      <c r="D125" t="s">
        <v>0</v>
      </c>
      <c r="E125" t="str">
        <f>"2018-12-10 11:50:28"</f>
        <v>2018-12-10 11:50:28</v>
      </c>
    </row>
    <row r="126" spans="1:5" x14ac:dyDescent="0.3">
      <c r="A126" t="s">
        <v>0</v>
      </c>
      <c r="B126" t="str">
        <f>"13915224229"</f>
        <v>13915224229</v>
      </c>
      <c r="C126" t="s">
        <v>0</v>
      </c>
      <c r="D126" t="s">
        <v>0</v>
      </c>
      <c r="E126" t="str">
        <f>"2018-12-10 11:29:54"</f>
        <v>2018-12-10 11:29:54</v>
      </c>
    </row>
    <row r="127" spans="1:5" x14ac:dyDescent="0.3">
      <c r="A127" t="s">
        <v>0</v>
      </c>
      <c r="B127" t="str">
        <f>"13907494160"</f>
        <v>13907494160</v>
      </c>
      <c r="C127" t="s">
        <v>0</v>
      </c>
      <c r="D127" t="s">
        <v>0</v>
      </c>
      <c r="E127" t="str">
        <f>"2018-12-10 11:41:10"</f>
        <v>2018-12-10 11:41:10</v>
      </c>
    </row>
    <row r="128" spans="1:5" x14ac:dyDescent="0.3">
      <c r="A128" t="s">
        <v>0</v>
      </c>
      <c r="B128" t="str">
        <f>"13898282230"</f>
        <v>13898282230</v>
      </c>
      <c r="C128" t="s">
        <v>0</v>
      </c>
      <c r="D128" t="s">
        <v>0</v>
      </c>
      <c r="E128" t="str">
        <f>"2018-12-10 11:32:05"</f>
        <v>2018-12-10 11:32:05</v>
      </c>
    </row>
    <row r="129" spans="1:5" x14ac:dyDescent="0.3">
      <c r="A129" t="s">
        <v>2</v>
      </c>
      <c r="B129" t="str">
        <f>"13888538091"</f>
        <v>13888538091</v>
      </c>
      <c r="C129" t="str">
        <f>"53212619850922093X"</f>
        <v>53212619850922093X</v>
      </c>
      <c r="D129" t="s">
        <v>0</v>
      </c>
      <c r="E129" t="str">
        <f>"2018-12-10 11:51:31"</f>
        <v>2018-12-10 11:51:31</v>
      </c>
    </row>
    <row r="130" spans="1:5" x14ac:dyDescent="0.3">
      <c r="A130" t="s">
        <v>0</v>
      </c>
      <c r="B130" t="str">
        <f>"13885759079"</f>
        <v>13885759079</v>
      </c>
      <c r="C130" t="s">
        <v>0</v>
      </c>
      <c r="D130" t="s">
        <v>0</v>
      </c>
      <c r="E130" t="str">
        <f>"2018-12-10 11:28:20"</f>
        <v>2018-12-10 11:28:20</v>
      </c>
    </row>
    <row r="131" spans="1:5" x14ac:dyDescent="0.3">
      <c r="A131" t="s">
        <v>99</v>
      </c>
      <c r="B131" t="str">
        <f>"13884545344"</f>
        <v>13884545344</v>
      </c>
      <c r="C131" t="str">
        <f>"622322198612043019"</f>
        <v>622322198612043019</v>
      </c>
      <c r="D131" t="s">
        <v>0</v>
      </c>
      <c r="E131" t="str">
        <f>"2018-12-10 11:18:36"</f>
        <v>2018-12-10 11:18:36</v>
      </c>
    </row>
    <row r="132" spans="1:5" x14ac:dyDescent="0.3">
      <c r="A132" t="s">
        <v>34</v>
      </c>
      <c r="B132" t="str">
        <f>"13875672125"</f>
        <v>13875672125</v>
      </c>
      <c r="C132" t="str">
        <f>"430404196710062076"</f>
        <v>430404196710062076</v>
      </c>
      <c r="D132" t="s">
        <v>0</v>
      </c>
      <c r="E132" t="str">
        <f>"2018-12-10 11:38:31"</f>
        <v>2018-12-10 11:38:31</v>
      </c>
    </row>
    <row r="133" spans="1:5" x14ac:dyDescent="0.3">
      <c r="A133" t="s">
        <v>71</v>
      </c>
      <c r="B133" t="str">
        <f>"13871138069"</f>
        <v>13871138069</v>
      </c>
      <c r="C133" t="str">
        <f>"420105198709251213"</f>
        <v>420105198709251213</v>
      </c>
      <c r="D133" t="s">
        <v>0</v>
      </c>
      <c r="E133" t="str">
        <f>"2018-12-10 11:25:09"</f>
        <v>2018-12-10 11:25:09</v>
      </c>
    </row>
    <row r="134" spans="1:5" x14ac:dyDescent="0.3">
      <c r="A134" t="s">
        <v>79</v>
      </c>
      <c r="B134" t="str">
        <f>"13847015135"</f>
        <v>13847015135</v>
      </c>
      <c r="C134" t="str">
        <f>"152106198401060085"</f>
        <v>152106198401060085</v>
      </c>
      <c r="D134" t="s">
        <v>80</v>
      </c>
      <c r="E134" t="str">
        <f>"2018-12-10 11:23:50"</f>
        <v>2018-12-10 11:23:50</v>
      </c>
    </row>
    <row r="135" spans="1:5" x14ac:dyDescent="0.3">
      <c r="A135" t="s">
        <v>3</v>
      </c>
      <c r="B135" t="str">
        <f>"13844229052"</f>
        <v>13844229052</v>
      </c>
      <c r="C135" t="str">
        <f>"220204198407263069"</f>
        <v>220204198407263069</v>
      </c>
      <c r="D135" t="s">
        <v>0</v>
      </c>
      <c r="E135" t="str">
        <f>"2018-12-10 11:51:16"</f>
        <v>2018-12-10 11:51:16</v>
      </c>
    </row>
    <row r="136" spans="1:5" x14ac:dyDescent="0.3">
      <c r="A136" t="s">
        <v>32</v>
      </c>
      <c r="B136" t="str">
        <f>"13835182555"</f>
        <v>13835182555</v>
      </c>
      <c r="C136" t="str">
        <f>"140103197606061252"</f>
        <v>140103197606061252</v>
      </c>
      <c r="D136" t="s">
        <v>0</v>
      </c>
      <c r="E136" t="str">
        <f>"2018-12-10 11:39:34"</f>
        <v>2018-12-10 11:39:34</v>
      </c>
    </row>
    <row r="137" spans="1:5" x14ac:dyDescent="0.3">
      <c r="A137" t="s">
        <v>53</v>
      </c>
      <c r="B137" t="str">
        <f>"13825062728"</f>
        <v>13825062728</v>
      </c>
      <c r="C137" t="str">
        <f>"440582199203033617"</f>
        <v>440582199203033617</v>
      </c>
      <c r="D137" t="s">
        <v>0</v>
      </c>
      <c r="E137" t="str">
        <f>"2018-12-10 11:30:36"</f>
        <v>2018-12-10 11:30:36</v>
      </c>
    </row>
    <row r="138" spans="1:5" x14ac:dyDescent="0.3">
      <c r="A138" t="s">
        <v>0</v>
      </c>
      <c r="B138" t="str">
        <f>"13822574088"</f>
        <v>13822574088</v>
      </c>
      <c r="C138" t="s">
        <v>0</v>
      </c>
      <c r="D138" t="s">
        <v>0</v>
      </c>
      <c r="E138" t="str">
        <f>"2018-12-10 11:41:57"</f>
        <v>2018-12-10 11:41:57</v>
      </c>
    </row>
    <row r="139" spans="1:5" x14ac:dyDescent="0.3">
      <c r="A139" t="s">
        <v>11</v>
      </c>
      <c r="B139" t="str">
        <f>"13819475822"</f>
        <v>13819475822</v>
      </c>
      <c r="C139" t="str">
        <f>"520222199109080035"</f>
        <v>520222199109080035</v>
      </c>
      <c r="D139" t="s">
        <v>0</v>
      </c>
      <c r="E139" t="str">
        <f>"2018-12-10 11:47:37"</f>
        <v>2018-12-10 11:47:37</v>
      </c>
    </row>
    <row r="140" spans="1:5" x14ac:dyDescent="0.3">
      <c r="A140" t="s">
        <v>0</v>
      </c>
      <c r="B140" t="str">
        <f>"13803666432"</f>
        <v>13803666432</v>
      </c>
      <c r="C140" t="s">
        <v>0</v>
      </c>
      <c r="D140" t="s">
        <v>0</v>
      </c>
      <c r="E140" t="str">
        <f>"2018-12-10 11:17:46"</f>
        <v>2018-12-10 11:17:46</v>
      </c>
    </row>
    <row r="141" spans="1:5" x14ac:dyDescent="0.3">
      <c r="A141" t="s">
        <v>0</v>
      </c>
      <c r="B141" t="str">
        <f>"13801533660"</f>
        <v>13801533660</v>
      </c>
      <c r="C141" t="s">
        <v>0</v>
      </c>
      <c r="D141" t="s">
        <v>0</v>
      </c>
      <c r="E141" t="str">
        <f>"2018-12-10 11:29:09"</f>
        <v>2018-12-10 11:29:09</v>
      </c>
    </row>
    <row r="142" spans="1:5" x14ac:dyDescent="0.3">
      <c r="A142" t="s">
        <v>0</v>
      </c>
      <c r="B142" t="str">
        <f>"13798264633"</f>
        <v>13798264633</v>
      </c>
      <c r="C142" t="s">
        <v>0</v>
      </c>
      <c r="D142" t="s">
        <v>0</v>
      </c>
      <c r="E142" t="str">
        <f>"2018-12-10 11:13:30"</f>
        <v>2018-12-10 11:13:30</v>
      </c>
    </row>
    <row r="143" spans="1:5" x14ac:dyDescent="0.3">
      <c r="A143" t="s">
        <v>0</v>
      </c>
      <c r="B143" t="str">
        <f>"13791181678"</f>
        <v>13791181678</v>
      </c>
      <c r="C143" t="s">
        <v>0</v>
      </c>
      <c r="D143" t="s">
        <v>0</v>
      </c>
      <c r="E143" t="str">
        <f>"2018-12-10 11:51:44"</f>
        <v>2018-12-10 11:51:44</v>
      </c>
    </row>
    <row r="144" spans="1:5" x14ac:dyDescent="0.3">
      <c r="A144" t="s">
        <v>0</v>
      </c>
      <c r="B144" t="str">
        <f>"13787169997"</f>
        <v>13787169997</v>
      </c>
      <c r="C144" t="s">
        <v>0</v>
      </c>
      <c r="D144" t="s">
        <v>0</v>
      </c>
      <c r="E144" t="str">
        <f>"2018-12-10 11:34:16"</f>
        <v>2018-12-10 11:34:16</v>
      </c>
    </row>
    <row r="145" spans="1:5" x14ac:dyDescent="0.3">
      <c r="A145" t="s">
        <v>0</v>
      </c>
      <c r="B145" t="str">
        <f>"13774680060"</f>
        <v>13774680060</v>
      </c>
      <c r="C145" t="s">
        <v>0</v>
      </c>
      <c r="D145" t="s">
        <v>0</v>
      </c>
      <c r="E145" t="str">
        <f>"2018-12-10 11:41:03"</f>
        <v>2018-12-10 11:41:03</v>
      </c>
    </row>
    <row r="146" spans="1:5" x14ac:dyDescent="0.3">
      <c r="A146" t="s">
        <v>72</v>
      </c>
      <c r="B146" t="str">
        <f>"13771502634"</f>
        <v>13771502634</v>
      </c>
      <c r="C146" t="str">
        <f>"320222197903154410"</f>
        <v>320222197903154410</v>
      </c>
      <c r="D146" t="s">
        <v>0</v>
      </c>
      <c r="E146" t="str">
        <f>"2018-12-10 11:25:01"</f>
        <v>2018-12-10 11:25:01</v>
      </c>
    </row>
    <row r="147" spans="1:5" x14ac:dyDescent="0.3">
      <c r="A147" t="s">
        <v>38</v>
      </c>
      <c r="B147" t="str">
        <f>"13767232675"</f>
        <v>13767232675</v>
      </c>
      <c r="C147" t="str">
        <f>"360421198808216616"</f>
        <v>360421198808216616</v>
      </c>
      <c r="D147" t="s">
        <v>0</v>
      </c>
      <c r="E147" t="str">
        <f>"2018-12-10 11:36:53"</f>
        <v>2018-12-10 11:36:53</v>
      </c>
    </row>
    <row r="148" spans="1:5" x14ac:dyDescent="0.3">
      <c r="A148" t="s">
        <v>37</v>
      </c>
      <c r="B148" t="str">
        <f>"13734767987"</f>
        <v>13734767987</v>
      </c>
      <c r="C148" t="str">
        <f>"150403199311152525"</f>
        <v>150403199311152525</v>
      </c>
      <c r="D148" t="s">
        <v>0</v>
      </c>
      <c r="E148" t="str">
        <f>"2018-12-10 11:37:25"</f>
        <v>2018-12-10 11:37:25</v>
      </c>
    </row>
    <row r="149" spans="1:5" x14ac:dyDescent="0.3">
      <c r="A149" t="s">
        <v>84</v>
      </c>
      <c r="B149" t="str">
        <f>"13731614433"</f>
        <v>13731614433</v>
      </c>
      <c r="C149" t="str">
        <f>"13100219840520241X"</f>
        <v>13100219840520241X</v>
      </c>
      <c r="D149" t="s">
        <v>0</v>
      </c>
      <c r="E149" t="str">
        <f>"2018-12-10 11:23:15"</f>
        <v>2018-12-10 11:23:15</v>
      </c>
    </row>
    <row r="150" spans="1:5" x14ac:dyDescent="0.3">
      <c r="A150" t="s">
        <v>0</v>
      </c>
      <c r="B150" t="str">
        <f>"13722757394"</f>
        <v>13722757394</v>
      </c>
      <c r="C150" t="s">
        <v>0</v>
      </c>
      <c r="D150" t="s">
        <v>0</v>
      </c>
      <c r="E150" t="str">
        <f>"2018-12-10 11:50:26"</f>
        <v>2018-12-10 11:50:26</v>
      </c>
    </row>
    <row r="151" spans="1:5" x14ac:dyDescent="0.3">
      <c r="A151" t="s">
        <v>86</v>
      </c>
      <c r="B151" t="str">
        <f>"13717006799"</f>
        <v>13717006799</v>
      </c>
      <c r="C151" t="str">
        <f>"51100219700919061X"</f>
        <v>51100219700919061X</v>
      </c>
      <c r="D151" t="s">
        <v>0</v>
      </c>
      <c r="E151" t="str">
        <f>"2018-12-10 11:22:12"</f>
        <v>2018-12-10 11:22:12</v>
      </c>
    </row>
    <row r="152" spans="1:5" x14ac:dyDescent="0.3">
      <c r="A152" t="s">
        <v>77</v>
      </c>
      <c r="B152" t="str">
        <f>"13710951509"</f>
        <v>13710951509</v>
      </c>
      <c r="C152" t="str">
        <f>"130637198505291810"</f>
        <v>130637198505291810</v>
      </c>
      <c r="D152" t="s">
        <v>0</v>
      </c>
      <c r="E152" t="str">
        <f>"2018-12-10 11:24:02"</f>
        <v>2018-12-10 11:24:02</v>
      </c>
    </row>
    <row r="153" spans="1:5" x14ac:dyDescent="0.3">
      <c r="A153" t="s">
        <v>41</v>
      </c>
      <c r="B153" t="str">
        <f>"13700597055"</f>
        <v>13700597055</v>
      </c>
      <c r="C153" t="str">
        <f>"142724197403074316"</f>
        <v>142724197403074316</v>
      </c>
      <c r="D153" t="s">
        <v>0</v>
      </c>
      <c r="E153" t="str">
        <f>"2018-12-10 11:36:03"</f>
        <v>2018-12-10 11:36:03</v>
      </c>
    </row>
    <row r="154" spans="1:5" x14ac:dyDescent="0.3">
      <c r="A154" t="s">
        <v>0</v>
      </c>
      <c r="B154" t="str">
        <f>"13685623352"</f>
        <v>13685623352</v>
      </c>
      <c r="C154" t="s">
        <v>0</v>
      </c>
      <c r="D154" t="s">
        <v>0</v>
      </c>
      <c r="E154" t="str">
        <f>"2018-12-10 11:45:00"</f>
        <v>2018-12-10 11:45:00</v>
      </c>
    </row>
    <row r="155" spans="1:5" x14ac:dyDescent="0.3">
      <c r="A155" t="s">
        <v>0</v>
      </c>
      <c r="B155" t="str">
        <f>"13672583616"</f>
        <v>13672583616</v>
      </c>
      <c r="C155" t="s">
        <v>0</v>
      </c>
      <c r="D155" t="s">
        <v>0</v>
      </c>
      <c r="E155" t="str">
        <f>"2018-12-10 11:11:45"</f>
        <v>2018-12-10 11:11:45</v>
      </c>
    </row>
    <row r="156" spans="1:5" x14ac:dyDescent="0.3">
      <c r="A156" t="s">
        <v>112</v>
      </c>
      <c r="B156" t="str">
        <f>"13626769693"</f>
        <v>13626769693</v>
      </c>
      <c r="C156" t="str">
        <f>"330424198901281811"</f>
        <v>330424198901281811</v>
      </c>
      <c r="D156" t="s">
        <v>0</v>
      </c>
      <c r="E156" t="str">
        <f>"2018-12-10 11:11:42"</f>
        <v>2018-12-10 11:11:42</v>
      </c>
    </row>
    <row r="157" spans="1:5" x14ac:dyDescent="0.3">
      <c r="A157" t="s">
        <v>111</v>
      </c>
      <c r="B157" t="str">
        <f>"13621223109"</f>
        <v>13621223109</v>
      </c>
      <c r="C157" t="str">
        <f>"132404197408161351"</f>
        <v>132404197408161351</v>
      </c>
      <c r="D157" t="s">
        <v>0</v>
      </c>
      <c r="E157" t="str">
        <f>"2018-12-10 11:12:00"</f>
        <v>2018-12-10 11:12:00</v>
      </c>
    </row>
    <row r="158" spans="1:5" x14ac:dyDescent="0.3">
      <c r="A158" t="s">
        <v>75</v>
      </c>
      <c r="B158" t="str">
        <f>"13615093802"</f>
        <v>13615093802</v>
      </c>
      <c r="C158" t="str">
        <f>"350623198805106093"</f>
        <v>350623198805106093</v>
      </c>
      <c r="D158" t="s">
        <v>0</v>
      </c>
      <c r="E158" t="str">
        <f>"2018-12-10 11:24:17"</f>
        <v>2018-12-10 11:24:17</v>
      </c>
    </row>
    <row r="159" spans="1:5" x14ac:dyDescent="0.3">
      <c r="A159" t="s">
        <v>82</v>
      </c>
      <c r="B159" t="str">
        <f>"13609883048"</f>
        <v>13609883048</v>
      </c>
      <c r="C159" t="str">
        <f>"210122198812011215"</f>
        <v>210122198812011215</v>
      </c>
      <c r="D159" t="s">
        <v>83</v>
      </c>
      <c r="E159" t="str">
        <f>"2018-12-10 11:23:30"</f>
        <v>2018-12-10 11:23:30</v>
      </c>
    </row>
    <row r="160" spans="1:5" x14ac:dyDescent="0.3">
      <c r="A160" t="s">
        <v>0</v>
      </c>
      <c r="B160" t="str">
        <f>"13605070681"</f>
        <v>13605070681</v>
      </c>
      <c r="C160" t="s">
        <v>0</v>
      </c>
      <c r="D160" t="s">
        <v>0</v>
      </c>
      <c r="E160" t="str">
        <f>"2018-12-10 11:13:14"</f>
        <v>2018-12-10 11:13:14</v>
      </c>
    </row>
    <row r="161" spans="1:5" x14ac:dyDescent="0.3">
      <c r="A161" t="s">
        <v>103</v>
      </c>
      <c r="B161" t="str">
        <f>"13599198920"</f>
        <v>13599198920</v>
      </c>
      <c r="C161" t="str">
        <f>"352202198010153388"</f>
        <v>352202198010153388</v>
      </c>
      <c r="D161" t="s">
        <v>104</v>
      </c>
      <c r="E161" t="str">
        <f>"2018-12-10 11:14:51"</f>
        <v>2018-12-10 11:14:51</v>
      </c>
    </row>
    <row r="162" spans="1:5" x14ac:dyDescent="0.3">
      <c r="A162" t="s">
        <v>10</v>
      </c>
      <c r="B162" t="str">
        <f>"13593443884"</f>
        <v>13593443884</v>
      </c>
      <c r="C162" t="str">
        <f>"140602198608051010"</f>
        <v>140602198608051010</v>
      </c>
      <c r="D162" t="s">
        <v>0</v>
      </c>
      <c r="E162" t="str">
        <f>"2018-12-10 11:47:56"</f>
        <v>2018-12-10 11:47:56</v>
      </c>
    </row>
    <row r="163" spans="1:5" x14ac:dyDescent="0.3">
      <c r="A163" t="s">
        <v>94</v>
      </c>
      <c r="B163" t="str">
        <f>"13578630605"</f>
        <v>13578630605</v>
      </c>
      <c r="C163" t="str">
        <f>"220103198908104953"</f>
        <v>220103198908104953</v>
      </c>
      <c r="D163" t="s">
        <v>0</v>
      </c>
      <c r="E163" t="str">
        <f>"2018-12-10 11:19:28"</f>
        <v>2018-12-10 11:19:28</v>
      </c>
    </row>
    <row r="164" spans="1:5" x14ac:dyDescent="0.3">
      <c r="A164" t="s">
        <v>0</v>
      </c>
      <c r="B164" t="str">
        <f>"13567991986"</f>
        <v>13567991986</v>
      </c>
      <c r="C164" t="s">
        <v>0</v>
      </c>
      <c r="D164" t="s">
        <v>0</v>
      </c>
      <c r="E164" t="str">
        <f>"2018-12-10 11:39:20"</f>
        <v>2018-12-10 11:39:20</v>
      </c>
    </row>
    <row r="165" spans="1:5" x14ac:dyDescent="0.3">
      <c r="A165" t="s">
        <v>25</v>
      </c>
      <c r="B165" t="str">
        <f>"13559393750"</f>
        <v>13559393750</v>
      </c>
      <c r="C165" t="str">
        <f>"350303197905190011"</f>
        <v>350303197905190011</v>
      </c>
      <c r="D165" t="s">
        <v>0</v>
      </c>
      <c r="E165" t="str">
        <f>"2018-12-10 11:40:22"</f>
        <v>2018-12-10 11:40:22</v>
      </c>
    </row>
    <row r="166" spans="1:5" x14ac:dyDescent="0.3">
      <c r="A166" t="s">
        <v>0</v>
      </c>
      <c r="B166" t="str">
        <f>"13558905720"</f>
        <v>13558905720</v>
      </c>
      <c r="C166" t="s">
        <v>0</v>
      </c>
      <c r="D166" t="s">
        <v>0</v>
      </c>
      <c r="E166" t="str">
        <f>"2018-12-10 11:36:48"</f>
        <v>2018-12-10 11:36:48</v>
      </c>
    </row>
    <row r="167" spans="1:5" x14ac:dyDescent="0.3">
      <c r="A167" t="s">
        <v>47</v>
      </c>
      <c r="B167" t="str">
        <f>"13555482586"</f>
        <v>13555482586</v>
      </c>
      <c r="C167" t="str">
        <f>"230826200009020611"</f>
        <v>230826200009020611</v>
      </c>
      <c r="D167" t="s">
        <v>0</v>
      </c>
      <c r="E167" t="str">
        <f>"2018-12-10 11:33:57"</f>
        <v>2018-12-10 11:33:57</v>
      </c>
    </row>
    <row r="168" spans="1:5" x14ac:dyDescent="0.3">
      <c r="A168" t="s">
        <v>60</v>
      </c>
      <c r="B168" t="str">
        <f>"13555122774"</f>
        <v>13555122774</v>
      </c>
      <c r="C168" t="str">
        <f>"230523198208224814"</f>
        <v>230523198208224814</v>
      </c>
      <c r="D168" t="s">
        <v>0</v>
      </c>
      <c r="E168" t="str">
        <f>"2018-12-10 11:27:50"</f>
        <v>2018-12-10 11:27:50</v>
      </c>
    </row>
    <row r="169" spans="1:5" x14ac:dyDescent="0.3">
      <c r="A169" t="s">
        <v>49</v>
      </c>
      <c r="B169" t="str">
        <f>"13552076110"</f>
        <v>13552076110</v>
      </c>
      <c r="C169" t="str">
        <f>"131082199004092519"</f>
        <v>131082199004092519</v>
      </c>
      <c r="D169" t="s">
        <v>0</v>
      </c>
      <c r="E169" t="str">
        <f>"2018-12-10 11:32:52"</f>
        <v>2018-12-10 11:32:52</v>
      </c>
    </row>
    <row r="170" spans="1:5" x14ac:dyDescent="0.3">
      <c r="A170" t="s">
        <v>0</v>
      </c>
      <c r="B170" t="str">
        <f>"13549720214"</f>
        <v>13549720214</v>
      </c>
      <c r="C170" t="s">
        <v>0</v>
      </c>
      <c r="D170" t="s">
        <v>0</v>
      </c>
      <c r="E170" t="str">
        <f>"2018-12-10 11:54:14"</f>
        <v>2018-12-10 11:54:14</v>
      </c>
    </row>
    <row r="171" spans="1:5" x14ac:dyDescent="0.3">
      <c r="A171" t="s">
        <v>16</v>
      </c>
      <c r="B171" t="str">
        <f>"13540343808"</f>
        <v>13540343808</v>
      </c>
      <c r="C171" t="str">
        <f>"511024197807288230"</f>
        <v>511024197807288230</v>
      </c>
      <c r="D171" t="s">
        <v>0</v>
      </c>
      <c r="E171" t="str">
        <f>"2018-12-10 11:45:29"</f>
        <v>2018-12-10 11:45:29</v>
      </c>
    </row>
    <row r="172" spans="1:5" x14ac:dyDescent="0.3">
      <c r="A172" t="s">
        <v>76</v>
      </c>
      <c r="B172" t="str">
        <f>"13534986967"</f>
        <v>13534986967</v>
      </c>
      <c r="C172" t="str">
        <f>"441226198905103746"</f>
        <v>441226198905103746</v>
      </c>
      <c r="D172" t="s">
        <v>0</v>
      </c>
      <c r="E172" t="str">
        <f>"2018-12-10 11:24:02"</f>
        <v>2018-12-10 11:24:02</v>
      </c>
    </row>
    <row r="173" spans="1:5" x14ac:dyDescent="0.3">
      <c r="A173" t="s">
        <v>0</v>
      </c>
      <c r="B173" t="str">
        <f>"13533068343"</f>
        <v>13533068343</v>
      </c>
      <c r="C173" t="s">
        <v>0</v>
      </c>
      <c r="D173" t="s">
        <v>0</v>
      </c>
      <c r="E173" t="str">
        <f>"2018-12-10 11:21:14"</f>
        <v>2018-12-10 11:21:14</v>
      </c>
    </row>
    <row r="174" spans="1:5" x14ac:dyDescent="0.3">
      <c r="A174" t="s">
        <v>46</v>
      </c>
      <c r="B174" t="str">
        <f>"13532860702"</f>
        <v>13532860702</v>
      </c>
      <c r="C174" t="str">
        <f>"420822198607223742"</f>
        <v>420822198607223742</v>
      </c>
      <c r="D174" t="s">
        <v>0</v>
      </c>
      <c r="E174" t="str">
        <f>"2018-12-10 11:34:18"</f>
        <v>2018-12-10 11:34:18</v>
      </c>
    </row>
    <row r="175" spans="1:5" x14ac:dyDescent="0.3">
      <c r="A175" t="s">
        <v>70</v>
      </c>
      <c r="B175" t="str">
        <f>"13532155331"</f>
        <v>13532155331</v>
      </c>
      <c r="C175" t="str">
        <f>"422822199202163514"</f>
        <v>422822199202163514</v>
      </c>
      <c r="D175" t="s">
        <v>0</v>
      </c>
      <c r="E175" t="str">
        <f>"2018-12-10 11:25:18"</f>
        <v>2018-12-10 11:25:18</v>
      </c>
    </row>
    <row r="176" spans="1:5" x14ac:dyDescent="0.3">
      <c r="A176" t="s">
        <v>0</v>
      </c>
      <c r="B176" t="str">
        <f>"13519029251"</f>
        <v>13519029251</v>
      </c>
      <c r="C176" t="s">
        <v>0</v>
      </c>
      <c r="D176" t="s">
        <v>0</v>
      </c>
      <c r="E176" t="str">
        <f>"2018-12-10 11:15:50"</f>
        <v>2018-12-10 11:15:50</v>
      </c>
    </row>
    <row r="177" spans="1:5" x14ac:dyDescent="0.3">
      <c r="A177" t="s">
        <v>19</v>
      </c>
      <c r="B177" t="str">
        <f>"13515969607"</f>
        <v>13515969607</v>
      </c>
      <c r="C177" t="str">
        <f>"35052119891104107X"</f>
        <v>35052119891104107X</v>
      </c>
      <c r="D177" t="s">
        <v>0</v>
      </c>
      <c r="E177" t="str">
        <f>"2018-12-10 11:44:07"</f>
        <v>2018-12-10 11:44:07</v>
      </c>
    </row>
    <row r="178" spans="1:5" x14ac:dyDescent="0.3">
      <c r="A178" t="s">
        <v>0</v>
      </c>
      <c r="B178" t="str">
        <f>"13512744672"</f>
        <v>13512744672</v>
      </c>
      <c r="C178" t="s">
        <v>0</v>
      </c>
      <c r="D178" t="s">
        <v>0</v>
      </c>
      <c r="E178" t="str">
        <f>"2018-12-10 11:29:37"</f>
        <v>2018-12-10 11:29:37</v>
      </c>
    </row>
    <row r="179" spans="1:5" x14ac:dyDescent="0.3">
      <c r="A179" t="s">
        <v>0</v>
      </c>
      <c r="B179" t="str">
        <f>"13510799743"</f>
        <v>13510799743</v>
      </c>
      <c r="C179" t="s">
        <v>0</v>
      </c>
      <c r="D179" t="s">
        <v>0</v>
      </c>
      <c r="E179" t="str">
        <f>"2018-12-10 11:27:07"</f>
        <v>2018-12-10 11:27:07</v>
      </c>
    </row>
    <row r="180" spans="1:5" x14ac:dyDescent="0.3">
      <c r="A180" t="s">
        <v>106</v>
      </c>
      <c r="B180" t="str">
        <f>"13502158072"</f>
        <v>13502158072</v>
      </c>
      <c r="C180" t="str">
        <f>"120102198107191276"</f>
        <v>120102198107191276</v>
      </c>
      <c r="D180" t="s">
        <v>0</v>
      </c>
      <c r="E180" t="str">
        <f>"2018-12-10 11:13:50"</f>
        <v>2018-12-10 11:13:50</v>
      </c>
    </row>
    <row r="181" spans="1:5" x14ac:dyDescent="0.3">
      <c r="A181" t="s">
        <v>0</v>
      </c>
      <c r="B181" t="str">
        <f>"13459255896"</f>
        <v>13459255896</v>
      </c>
      <c r="C181" t="s">
        <v>0</v>
      </c>
      <c r="D181" t="s">
        <v>0</v>
      </c>
      <c r="E181" t="str">
        <f>"2018-12-10 11:53:21"</f>
        <v>2018-12-10 11:53:21</v>
      </c>
    </row>
    <row r="182" spans="1:5" x14ac:dyDescent="0.3">
      <c r="A182" t="s">
        <v>0</v>
      </c>
      <c r="B182" t="str">
        <f>"13424163133"</f>
        <v>13424163133</v>
      </c>
      <c r="C182" t="s">
        <v>0</v>
      </c>
      <c r="D182" t="s">
        <v>0</v>
      </c>
      <c r="E182" t="str">
        <f>"2018-12-10 11:42:53"</f>
        <v>2018-12-10 11:42:53</v>
      </c>
    </row>
    <row r="183" spans="1:5" x14ac:dyDescent="0.3">
      <c r="A183" t="s">
        <v>0</v>
      </c>
      <c r="B183" t="str">
        <f>"13423790072"</f>
        <v>13423790072</v>
      </c>
      <c r="C183" t="s">
        <v>0</v>
      </c>
      <c r="D183" t="s">
        <v>0</v>
      </c>
      <c r="E183" t="str">
        <f>"2018-12-10 11:23:02"</f>
        <v>2018-12-10 11:23:02</v>
      </c>
    </row>
    <row r="184" spans="1:5" x14ac:dyDescent="0.3">
      <c r="A184" t="s">
        <v>0</v>
      </c>
      <c r="B184" t="str">
        <f>"13422789831"</f>
        <v>13422789831</v>
      </c>
      <c r="C184" t="s">
        <v>0</v>
      </c>
      <c r="D184" t="s">
        <v>0</v>
      </c>
      <c r="E184" t="str">
        <f>"2018-12-10 11:16:54"</f>
        <v>2018-12-10 11:16:54</v>
      </c>
    </row>
    <row r="185" spans="1:5" x14ac:dyDescent="0.3">
      <c r="A185" t="s">
        <v>0</v>
      </c>
      <c r="B185" t="str">
        <f>"13413761030"</f>
        <v>13413761030</v>
      </c>
      <c r="C185" t="s">
        <v>0</v>
      </c>
      <c r="D185" t="s">
        <v>0</v>
      </c>
      <c r="E185" t="str">
        <f>"2018-12-10 11:14:36"</f>
        <v>2018-12-10 11:14:36</v>
      </c>
    </row>
    <row r="186" spans="1:5" x14ac:dyDescent="0.3">
      <c r="A186" t="s">
        <v>13</v>
      </c>
      <c r="B186" t="str">
        <f>"13408351334"</f>
        <v>13408351334</v>
      </c>
      <c r="C186" t="str">
        <f>"513122198505050023"</f>
        <v>513122198505050023</v>
      </c>
      <c r="D186" t="s">
        <v>0</v>
      </c>
      <c r="E186" t="str">
        <f>"2018-12-10 11:47:17"</f>
        <v>2018-12-10 11:47:17</v>
      </c>
    </row>
    <row r="187" spans="1:5" x14ac:dyDescent="0.3">
      <c r="A187" t="s">
        <v>23</v>
      </c>
      <c r="B187" t="str">
        <f>"13405944856"</f>
        <v>13405944856</v>
      </c>
      <c r="C187" t="str">
        <f>"350322199006151682"</f>
        <v>350322199006151682</v>
      </c>
      <c r="D187" t="s">
        <v>0</v>
      </c>
      <c r="E187" t="str">
        <f>"2018-12-10 11:41:35"</f>
        <v>2018-12-10 11:41:35</v>
      </c>
    </row>
    <row r="188" spans="1:5" x14ac:dyDescent="0.3">
      <c r="A188" t="s">
        <v>110</v>
      </c>
      <c r="B188" t="str">
        <f>"13403118775"</f>
        <v>13403118775</v>
      </c>
      <c r="C188" t="str">
        <f>"320102197210164615"</f>
        <v>320102197210164615</v>
      </c>
      <c r="D188" t="s">
        <v>0</v>
      </c>
      <c r="E188" t="str">
        <f>"2018-12-10 11:12:14"</f>
        <v>2018-12-10 11:12:14</v>
      </c>
    </row>
    <row r="189" spans="1:5" x14ac:dyDescent="0.3">
      <c r="A189" t="s">
        <v>0</v>
      </c>
      <c r="B189" t="str">
        <f>"13321276910"</f>
        <v>13321276910</v>
      </c>
      <c r="C189" t="s">
        <v>0</v>
      </c>
      <c r="D189" t="s">
        <v>0</v>
      </c>
      <c r="E189" t="str">
        <f>"2018-12-10 11:50:35"</f>
        <v>2018-12-10 11:50:35</v>
      </c>
    </row>
    <row r="190" spans="1:5" x14ac:dyDescent="0.3">
      <c r="A190" t="s">
        <v>51</v>
      </c>
      <c r="B190" t="str">
        <f>"13313316472"</f>
        <v>13313316472</v>
      </c>
      <c r="C190" t="str">
        <f>"130127199410111519"</f>
        <v>130127199410111519</v>
      </c>
      <c r="D190" t="s">
        <v>0</v>
      </c>
      <c r="E190" t="str">
        <f>"2018-12-10 11:31:53"</f>
        <v>2018-12-10 11:31:53</v>
      </c>
    </row>
    <row r="191" spans="1:5" x14ac:dyDescent="0.3">
      <c r="A191" t="s">
        <v>54</v>
      </c>
      <c r="B191" t="str">
        <f>"13287988456"</f>
        <v>13287988456</v>
      </c>
      <c r="C191" t="str">
        <f>"370613198711161033"</f>
        <v>370613198711161033</v>
      </c>
      <c r="D191" t="s">
        <v>55</v>
      </c>
      <c r="E191" t="str">
        <f>"2018-12-10 11:30:31"</f>
        <v>2018-12-10 11:30:31</v>
      </c>
    </row>
    <row r="192" spans="1:5" x14ac:dyDescent="0.3">
      <c r="A192" t="s">
        <v>0</v>
      </c>
      <c r="B192" t="str">
        <f>"13280891388"</f>
        <v>13280891388</v>
      </c>
      <c r="C192" t="s">
        <v>0</v>
      </c>
      <c r="D192" t="s">
        <v>0</v>
      </c>
      <c r="E192" t="str">
        <f>"2018-12-10 11:16:34"</f>
        <v>2018-12-10 11:16:34</v>
      </c>
    </row>
    <row r="193" spans="1:5" x14ac:dyDescent="0.3">
      <c r="A193" t="s">
        <v>74</v>
      </c>
      <c r="B193" t="str">
        <f>"13278131100"</f>
        <v>13278131100</v>
      </c>
      <c r="C193" t="str">
        <f>"220382199007081011"</f>
        <v>220382199007081011</v>
      </c>
      <c r="D193" t="s">
        <v>0</v>
      </c>
      <c r="E193" t="str">
        <f>"2018-12-10 11:24:23"</f>
        <v>2018-12-10 11:24:23</v>
      </c>
    </row>
    <row r="194" spans="1:5" x14ac:dyDescent="0.3">
      <c r="A194" t="s">
        <v>33</v>
      </c>
      <c r="B194" t="str">
        <f>"13244752974"</f>
        <v>13244752974</v>
      </c>
      <c r="C194" t="str">
        <f>"433126199212015056"</f>
        <v>433126199212015056</v>
      </c>
      <c r="D194" t="s">
        <v>0</v>
      </c>
      <c r="E194" t="str">
        <f>"2018-12-10 11:39:29"</f>
        <v>2018-12-10 11:39:29</v>
      </c>
    </row>
    <row r="195" spans="1:5" x14ac:dyDescent="0.3">
      <c r="A195" t="s">
        <v>0</v>
      </c>
      <c r="B195" t="str">
        <f>"13217585715"</f>
        <v>13217585715</v>
      </c>
      <c r="C195" t="s">
        <v>0</v>
      </c>
      <c r="D195" t="s">
        <v>0</v>
      </c>
      <c r="E195" t="str">
        <f>"2018-12-10 11:29:48"</f>
        <v>2018-12-10 11:29:48</v>
      </c>
    </row>
    <row r="196" spans="1:5" x14ac:dyDescent="0.3">
      <c r="A196" t="s">
        <v>0</v>
      </c>
      <c r="B196" t="str">
        <f>"13215050086"</f>
        <v>13215050086</v>
      </c>
      <c r="C196" t="s">
        <v>0</v>
      </c>
      <c r="D196" t="s">
        <v>0</v>
      </c>
      <c r="E196" t="str">
        <f>"2018-12-10 11:41:48"</f>
        <v>2018-12-10 11:41:48</v>
      </c>
    </row>
    <row r="197" spans="1:5" x14ac:dyDescent="0.3">
      <c r="A197" t="s">
        <v>0</v>
      </c>
      <c r="B197" t="str">
        <f>"13208838698"</f>
        <v>13208838698</v>
      </c>
      <c r="C197" t="s">
        <v>0</v>
      </c>
      <c r="D197" t="s">
        <v>0</v>
      </c>
      <c r="E197" t="str">
        <f>"2018-12-10 11:48:44"</f>
        <v>2018-12-10 11:48:44</v>
      </c>
    </row>
    <row r="198" spans="1:5" x14ac:dyDescent="0.3">
      <c r="A198" t="s">
        <v>97</v>
      </c>
      <c r="B198" t="str">
        <f>"13204015123"</f>
        <v>13204015123</v>
      </c>
      <c r="C198" t="str">
        <f>"210282199302272315"</f>
        <v>210282199302272315</v>
      </c>
      <c r="D198" t="s">
        <v>0</v>
      </c>
      <c r="E198" t="str">
        <f>"2018-12-10 11:19:07"</f>
        <v>2018-12-10 11:19:07</v>
      </c>
    </row>
    <row r="199" spans="1:5" x14ac:dyDescent="0.3">
      <c r="A199" t="s">
        <v>0</v>
      </c>
      <c r="B199" t="str">
        <f>"13197001360"</f>
        <v>13197001360</v>
      </c>
      <c r="C199" t="s">
        <v>0</v>
      </c>
      <c r="D199" t="s">
        <v>0</v>
      </c>
      <c r="E199" t="str">
        <f>"2018-12-10 11:28:34"</f>
        <v>2018-12-10 11:28:34</v>
      </c>
    </row>
    <row r="200" spans="1:5" x14ac:dyDescent="0.3">
      <c r="A200" t="s">
        <v>0</v>
      </c>
      <c r="B200" t="str">
        <f>"13186305983"</f>
        <v>13186305983</v>
      </c>
      <c r="C200" t="s">
        <v>0</v>
      </c>
      <c r="D200" t="s">
        <v>0</v>
      </c>
      <c r="E200" t="str">
        <f>"2018-12-10 11:13:22"</f>
        <v>2018-12-10 11:13:22</v>
      </c>
    </row>
    <row r="201" spans="1:5" x14ac:dyDescent="0.3">
      <c r="A201" t="s">
        <v>61</v>
      </c>
      <c r="B201" t="str">
        <f>"13142144403"</f>
        <v>13142144403</v>
      </c>
      <c r="C201" t="str">
        <f>"430602200007272511"</f>
        <v>430602200007272511</v>
      </c>
      <c r="D201" t="s">
        <v>0</v>
      </c>
      <c r="E201" t="str">
        <f>"2018-12-10 11:27:26"</f>
        <v>2018-12-10 11:27:26</v>
      </c>
    </row>
    <row r="202" spans="1:5" x14ac:dyDescent="0.3">
      <c r="A202" t="s">
        <v>0</v>
      </c>
      <c r="B202" t="str">
        <f>"13107532041"</f>
        <v>13107532041</v>
      </c>
      <c r="C202" t="s">
        <v>0</v>
      </c>
      <c r="D202" t="s">
        <v>0</v>
      </c>
      <c r="E202" t="str">
        <f>"2018-12-10 11:36:15"</f>
        <v>2018-12-10 11:36:15</v>
      </c>
    </row>
    <row r="203" spans="1:5" x14ac:dyDescent="0.3">
      <c r="A203" t="s">
        <v>7</v>
      </c>
      <c r="B203" t="str">
        <f>"13078975588"</f>
        <v>13078975588</v>
      </c>
      <c r="C203" t="str">
        <f>"460022198907023922"</f>
        <v>460022198907023922</v>
      </c>
      <c r="D203" t="s">
        <v>0</v>
      </c>
      <c r="E203" t="str">
        <f>"2018-12-10 11:49:01"</f>
        <v>2018-12-10 11:49:01</v>
      </c>
    </row>
    <row r="204" spans="1:5" x14ac:dyDescent="0.3">
      <c r="A204" t="s">
        <v>35</v>
      </c>
      <c r="B204" t="str">
        <f>"13046951555"</f>
        <v>13046951555</v>
      </c>
      <c r="C204" t="str">
        <f>"352202198602113611"</f>
        <v>352202198602113611</v>
      </c>
      <c r="D204" t="s">
        <v>0</v>
      </c>
      <c r="E204" t="str">
        <f>"2018-12-10 11:37:49"</f>
        <v>2018-12-10 11:37:49</v>
      </c>
    </row>
  </sheetData>
  <sortState ref="A1:E204">
    <sortCondition descending="1" ref="B1:B204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MDM</dc:creator>
  <cp:lastModifiedBy>MDM</cp:lastModifiedBy>
  <dcterms:created xsi:type="dcterms:W3CDTF">2018-12-10T05:44:02Z</dcterms:created>
  <dcterms:modified xsi:type="dcterms:W3CDTF">2018-12-10T05:45:01Z</dcterms:modified>
</cp:coreProperties>
</file>