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BE1F590A-8DC6-4B3F-BDC5-5A5179FE667A}" xr6:coauthVersionLast="36" xr6:coauthVersionMax="36" xr10:uidLastSave="{00000000-0000-0000-0000-000000000000}"/>
  <bookViews>
    <workbookView xWindow="0" yWindow="0" windowWidth="27550" windowHeight="15660" xr2:uid="{6CBFFCB5-EBFB-4405-9E5D-9E2A1ED537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8" i="1" l="1"/>
  <c r="C308" i="1"/>
  <c r="B308" i="1"/>
  <c r="E307" i="1"/>
  <c r="C307" i="1"/>
  <c r="B307" i="1"/>
  <c r="E306" i="1"/>
  <c r="B306" i="1"/>
  <c r="E305" i="1"/>
  <c r="B305" i="1"/>
  <c r="E304" i="1"/>
  <c r="B304" i="1"/>
  <c r="E303" i="1"/>
  <c r="C303" i="1"/>
  <c r="B303" i="1"/>
  <c r="E302" i="1"/>
  <c r="C302" i="1"/>
  <c r="B302" i="1"/>
  <c r="E301" i="1"/>
  <c r="C301" i="1"/>
  <c r="B301" i="1"/>
  <c r="E300" i="1"/>
  <c r="C300" i="1"/>
  <c r="B300" i="1"/>
  <c r="E299" i="1"/>
  <c r="C299" i="1"/>
  <c r="B299" i="1"/>
  <c r="E298" i="1"/>
  <c r="B298" i="1"/>
  <c r="E297" i="1"/>
  <c r="C297" i="1"/>
  <c r="B297" i="1"/>
  <c r="E296" i="1"/>
  <c r="B296" i="1"/>
  <c r="E295" i="1"/>
  <c r="B295" i="1"/>
  <c r="E294" i="1"/>
  <c r="B294" i="1"/>
  <c r="E293" i="1"/>
  <c r="C293" i="1"/>
  <c r="B293" i="1"/>
  <c r="E292" i="1"/>
  <c r="C292" i="1"/>
  <c r="B292" i="1"/>
  <c r="E291" i="1"/>
  <c r="B291" i="1"/>
  <c r="E290" i="1"/>
  <c r="B290" i="1"/>
  <c r="E289" i="1"/>
  <c r="C289" i="1"/>
  <c r="B289" i="1"/>
  <c r="E288" i="1"/>
  <c r="B288" i="1"/>
  <c r="E287" i="1"/>
  <c r="C287" i="1"/>
  <c r="B287" i="1"/>
  <c r="E286" i="1"/>
  <c r="C286" i="1"/>
  <c r="B286" i="1"/>
  <c r="E285" i="1"/>
  <c r="C285" i="1"/>
  <c r="B285" i="1"/>
  <c r="E284" i="1"/>
  <c r="B284" i="1"/>
  <c r="E283" i="1"/>
  <c r="C283" i="1"/>
  <c r="B283" i="1"/>
  <c r="E282" i="1"/>
  <c r="B282" i="1"/>
  <c r="E281" i="1"/>
  <c r="C281" i="1"/>
  <c r="B281" i="1"/>
  <c r="E280" i="1"/>
  <c r="B280" i="1"/>
  <c r="E279" i="1"/>
  <c r="C279" i="1"/>
  <c r="B279" i="1"/>
  <c r="E278" i="1"/>
  <c r="B278" i="1"/>
  <c r="E277" i="1"/>
  <c r="C277" i="1"/>
  <c r="B277" i="1"/>
  <c r="E276" i="1"/>
  <c r="C276" i="1"/>
  <c r="B276" i="1"/>
  <c r="E275" i="1"/>
  <c r="B275" i="1"/>
  <c r="E274" i="1"/>
  <c r="C274" i="1"/>
  <c r="B274" i="1"/>
  <c r="E273" i="1"/>
  <c r="B273" i="1"/>
  <c r="E272" i="1"/>
  <c r="C272" i="1"/>
  <c r="B272" i="1"/>
  <c r="E271" i="1"/>
  <c r="B271" i="1"/>
  <c r="E270" i="1"/>
  <c r="B270" i="1"/>
  <c r="E269" i="1"/>
  <c r="B269" i="1"/>
  <c r="E268" i="1"/>
  <c r="B268" i="1"/>
  <c r="E267" i="1"/>
  <c r="C267" i="1"/>
  <c r="B267" i="1"/>
  <c r="E266" i="1"/>
  <c r="C266" i="1"/>
  <c r="B266" i="1"/>
  <c r="E265" i="1"/>
  <c r="B265" i="1"/>
  <c r="E264" i="1"/>
  <c r="B264" i="1"/>
  <c r="E263" i="1"/>
  <c r="C263" i="1"/>
  <c r="B263" i="1"/>
  <c r="E262" i="1"/>
  <c r="C262" i="1"/>
  <c r="B262" i="1"/>
  <c r="E261" i="1"/>
  <c r="B261" i="1"/>
  <c r="E260" i="1"/>
  <c r="B260" i="1"/>
  <c r="E259" i="1"/>
  <c r="B259" i="1"/>
  <c r="E258" i="1"/>
  <c r="C258" i="1"/>
  <c r="B258" i="1"/>
  <c r="E257" i="1"/>
  <c r="B257" i="1"/>
  <c r="E256" i="1"/>
  <c r="C256" i="1"/>
  <c r="B256" i="1"/>
  <c r="E255" i="1"/>
  <c r="C255" i="1"/>
  <c r="B255" i="1"/>
  <c r="E254" i="1"/>
  <c r="B254" i="1"/>
  <c r="E253" i="1"/>
  <c r="C253" i="1"/>
  <c r="B253" i="1"/>
  <c r="E252" i="1"/>
  <c r="C252" i="1"/>
  <c r="B252" i="1"/>
  <c r="E251" i="1"/>
  <c r="B251" i="1"/>
  <c r="E250" i="1"/>
  <c r="C250" i="1"/>
  <c r="B250" i="1"/>
  <c r="E249" i="1"/>
  <c r="C249" i="1"/>
  <c r="B249" i="1"/>
  <c r="E248" i="1"/>
  <c r="B248" i="1"/>
  <c r="E247" i="1"/>
  <c r="C247" i="1"/>
  <c r="B247" i="1"/>
  <c r="E246" i="1"/>
  <c r="C246" i="1"/>
  <c r="B246" i="1"/>
  <c r="E245" i="1"/>
  <c r="C245" i="1"/>
  <c r="B245" i="1"/>
  <c r="E244" i="1"/>
  <c r="C244" i="1"/>
  <c r="B244" i="1"/>
  <c r="E243" i="1"/>
  <c r="B243" i="1"/>
  <c r="E242" i="1"/>
  <c r="C242" i="1"/>
  <c r="B242" i="1"/>
  <c r="E241" i="1"/>
  <c r="B241" i="1"/>
  <c r="E240" i="1"/>
  <c r="B240" i="1"/>
  <c r="E239" i="1"/>
  <c r="C239" i="1"/>
  <c r="B239" i="1"/>
  <c r="E238" i="1"/>
  <c r="B238" i="1"/>
  <c r="E237" i="1"/>
  <c r="C237" i="1"/>
  <c r="B237" i="1"/>
  <c r="E236" i="1"/>
  <c r="C236" i="1"/>
  <c r="B236" i="1"/>
  <c r="E235" i="1"/>
  <c r="C235" i="1"/>
  <c r="B235" i="1"/>
  <c r="E234" i="1"/>
  <c r="C234" i="1"/>
  <c r="B234" i="1"/>
  <c r="E233" i="1"/>
  <c r="B233" i="1"/>
  <c r="E232" i="1"/>
  <c r="C232" i="1"/>
  <c r="B232" i="1"/>
  <c r="E231" i="1"/>
  <c r="C231" i="1"/>
  <c r="B231" i="1"/>
  <c r="E230" i="1"/>
  <c r="B230" i="1"/>
  <c r="E229" i="1"/>
  <c r="C229" i="1"/>
  <c r="B229" i="1"/>
  <c r="E228" i="1"/>
  <c r="B228" i="1"/>
  <c r="E227" i="1"/>
  <c r="C227" i="1"/>
  <c r="B227" i="1"/>
  <c r="E226" i="1"/>
  <c r="B226" i="1"/>
  <c r="E225" i="1"/>
  <c r="B225" i="1"/>
  <c r="E224" i="1"/>
  <c r="C224" i="1"/>
  <c r="B224" i="1"/>
  <c r="E223" i="1"/>
  <c r="C223" i="1"/>
  <c r="B223" i="1"/>
  <c r="E222" i="1"/>
  <c r="C222" i="1"/>
  <c r="B222" i="1"/>
  <c r="E221" i="1"/>
  <c r="B221" i="1"/>
  <c r="E220" i="1"/>
  <c r="B220" i="1"/>
  <c r="E219" i="1"/>
  <c r="C219" i="1"/>
  <c r="B219" i="1"/>
  <c r="E218" i="1"/>
  <c r="C218" i="1"/>
  <c r="B218" i="1"/>
  <c r="E217" i="1"/>
  <c r="B217" i="1"/>
  <c r="E216" i="1"/>
  <c r="B216" i="1"/>
  <c r="E215" i="1"/>
  <c r="B215" i="1"/>
  <c r="E214" i="1"/>
  <c r="B214" i="1"/>
  <c r="E213" i="1"/>
  <c r="B213" i="1"/>
  <c r="E212" i="1"/>
  <c r="C212" i="1"/>
  <c r="B212" i="1"/>
  <c r="E211" i="1"/>
  <c r="C211" i="1"/>
  <c r="B211" i="1"/>
  <c r="E210" i="1"/>
  <c r="B210" i="1"/>
  <c r="E209" i="1"/>
  <c r="C209" i="1"/>
  <c r="B209" i="1"/>
  <c r="E208" i="1"/>
  <c r="B208" i="1"/>
  <c r="E207" i="1"/>
  <c r="B207" i="1"/>
  <c r="E206" i="1"/>
  <c r="C206" i="1"/>
  <c r="B206" i="1"/>
  <c r="E205" i="1"/>
  <c r="C205" i="1"/>
  <c r="B205" i="1"/>
  <c r="E204" i="1"/>
  <c r="C204" i="1"/>
  <c r="B204" i="1"/>
  <c r="E203" i="1"/>
  <c r="C203" i="1"/>
  <c r="B203" i="1"/>
  <c r="E202" i="1"/>
  <c r="C202" i="1"/>
  <c r="B202" i="1"/>
  <c r="E201" i="1"/>
  <c r="B201" i="1"/>
  <c r="E200" i="1"/>
  <c r="B200" i="1"/>
  <c r="E199" i="1"/>
  <c r="B199" i="1"/>
  <c r="E198" i="1"/>
  <c r="B198" i="1"/>
  <c r="E197" i="1"/>
  <c r="C197" i="1"/>
  <c r="B197" i="1"/>
  <c r="E196" i="1"/>
  <c r="B196" i="1"/>
  <c r="E195" i="1"/>
  <c r="C195" i="1"/>
  <c r="B195" i="1"/>
  <c r="E194" i="1"/>
  <c r="B194" i="1"/>
  <c r="E193" i="1"/>
  <c r="B193" i="1"/>
  <c r="E192" i="1"/>
  <c r="B192" i="1"/>
  <c r="E191" i="1"/>
  <c r="B191" i="1"/>
  <c r="E190" i="1"/>
  <c r="B190" i="1"/>
  <c r="E189" i="1"/>
  <c r="B189" i="1"/>
  <c r="E188" i="1"/>
  <c r="B188" i="1"/>
  <c r="E187" i="1"/>
  <c r="C187" i="1"/>
  <c r="B187" i="1"/>
  <c r="E186" i="1"/>
  <c r="B186" i="1"/>
  <c r="E185" i="1"/>
  <c r="B185" i="1"/>
  <c r="E184" i="1"/>
  <c r="B184" i="1"/>
  <c r="E183" i="1"/>
  <c r="B183" i="1"/>
  <c r="E182" i="1"/>
  <c r="C182" i="1"/>
  <c r="B182" i="1"/>
  <c r="E181" i="1"/>
  <c r="B181" i="1"/>
  <c r="E180" i="1"/>
  <c r="B180" i="1"/>
  <c r="E179" i="1"/>
  <c r="C179" i="1"/>
  <c r="B179" i="1"/>
  <c r="E178" i="1"/>
  <c r="C178" i="1"/>
  <c r="B178" i="1"/>
  <c r="E177" i="1"/>
  <c r="C177" i="1"/>
  <c r="B177" i="1"/>
  <c r="E176" i="1"/>
  <c r="C176" i="1"/>
  <c r="B176" i="1"/>
  <c r="E175" i="1"/>
  <c r="C175" i="1"/>
  <c r="B175" i="1"/>
  <c r="E174" i="1"/>
  <c r="B174" i="1"/>
  <c r="E173" i="1"/>
  <c r="B173" i="1"/>
  <c r="E172" i="1"/>
  <c r="B172" i="1"/>
  <c r="E171" i="1"/>
  <c r="B171" i="1"/>
  <c r="E170" i="1"/>
  <c r="C170" i="1"/>
  <c r="B170" i="1"/>
  <c r="E169" i="1"/>
  <c r="C169" i="1"/>
  <c r="B169" i="1"/>
  <c r="E168" i="1"/>
  <c r="C168" i="1"/>
  <c r="B168" i="1"/>
  <c r="E167" i="1"/>
  <c r="B167" i="1"/>
  <c r="E166" i="1"/>
  <c r="B166" i="1"/>
  <c r="E165" i="1"/>
  <c r="B165" i="1"/>
  <c r="E164" i="1"/>
  <c r="C164" i="1"/>
  <c r="B164" i="1"/>
  <c r="E163" i="1"/>
  <c r="B163" i="1"/>
  <c r="E162" i="1"/>
  <c r="B162" i="1"/>
  <c r="E161" i="1"/>
  <c r="B161" i="1"/>
  <c r="E160" i="1"/>
  <c r="C160" i="1"/>
  <c r="B160" i="1"/>
  <c r="E159" i="1"/>
  <c r="C159" i="1"/>
  <c r="B159" i="1"/>
  <c r="E158" i="1"/>
  <c r="B158" i="1"/>
  <c r="E157" i="1"/>
  <c r="B157" i="1"/>
  <c r="E156" i="1"/>
  <c r="B156" i="1"/>
  <c r="E155" i="1"/>
  <c r="B155" i="1"/>
  <c r="E154" i="1"/>
  <c r="B154" i="1"/>
  <c r="E153" i="1"/>
  <c r="B153" i="1"/>
  <c r="E152" i="1"/>
  <c r="B152" i="1"/>
  <c r="E151" i="1"/>
  <c r="B151" i="1"/>
  <c r="E150" i="1"/>
  <c r="C150" i="1"/>
  <c r="B150" i="1"/>
  <c r="E149" i="1"/>
  <c r="B149" i="1"/>
  <c r="E148" i="1"/>
  <c r="C148" i="1"/>
  <c r="B148" i="1"/>
  <c r="E147" i="1"/>
  <c r="B147" i="1"/>
  <c r="E146" i="1"/>
  <c r="B146" i="1"/>
  <c r="E145" i="1"/>
  <c r="C145" i="1"/>
  <c r="B145" i="1"/>
  <c r="E144" i="1"/>
  <c r="C144" i="1"/>
  <c r="B144" i="1"/>
  <c r="E143" i="1"/>
  <c r="C143" i="1"/>
  <c r="B143" i="1"/>
  <c r="E142" i="1"/>
  <c r="C142" i="1"/>
  <c r="B142" i="1"/>
  <c r="E141" i="1"/>
  <c r="B141" i="1"/>
  <c r="E140" i="1"/>
  <c r="C140" i="1"/>
  <c r="B140" i="1"/>
  <c r="E139" i="1"/>
  <c r="B139" i="1"/>
  <c r="E138" i="1"/>
  <c r="B138" i="1"/>
  <c r="E137" i="1"/>
  <c r="C137" i="1"/>
  <c r="B137" i="1"/>
  <c r="E136" i="1"/>
  <c r="B136" i="1"/>
  <c r="E135" i="1"/>
  <c r="C135" i="1"/>
  <c r="B135" i="1"/>
  <c r="E134" i="1"/>
  <c r="C134" i="1"/>
  <c r="B134" i="1"/>
  <c r="E133" i="1"/>
  <c r="C133" i="1"/>
  <c r="B133" i="1"/>
  <c r="E132" i="1"/>
  <c r="C132" i="1"/>
  <c r="B132" i="1"/>
  <c r="E131" i="1"/>
  <c r="C131" i="1"/>
  <c r="B131" i="1"/>
  <c r="E130" i="1"/>
  <c r="B130" i="1"/>
  <c r="E129" i="1"/>
  <c r="B129" i="1"/>
  <c r="E128" i="1"/>
  <c r="C128" i="1"/>
  <c r="B128" i="1"/>
  <c r="E127" i="1"/>
  <c r="B127" i="1"/>
  <c r="E126" i="1"/>
  <c r="C126" i="1"/>
  <c r="B126" i="1"/>
  <c r="E125" i="1"/>
  <c r="B125" i="1"/>
  <c r="E124" i="1"/>
  <c r="B124" i="1"/>
  <c r="E123" i="1"/>
  <c r="B123" i="1"/>
  <c r="E122" i="1"/>
  <c r="B122" i="1"/>
  <c r="E121" i="1"/>
  <c r="B121" i="1"/>
  <c r="E120" i="1"/>
  <c r="B120" i="1"/>
  <c r="E119" i="1"/>
  <c r="C119" i="1"/>
  <c r="B119" i="1"/>
  <c r="E118" i="1"/>
  <c r="C118" i="1"/>
  <c r="B118" i="1"/>
  <c r="E117" i="1"/>
  <c r="B117" i="1"/>
  <c r="E116" i="1"/>
  <c r="C116" i="1"/>
  <c r="B116" i="1"/>
  <c r="E115" i="1"/>
  <c r="B115" i="1"/>
  <c r="E114" i="1"/>
  <c r="C114" i="1"/>
  <c r="B114" i="1"/>
  <c r="E113" i="1"/>
  <c r="C113" i="1"/>
  <c r="B113" i="1"/>
  <c r="E112" i="1"/>
  <c r="C112" i="1"/>
  <c r="B112" i="1"/>
  <c r="E111" i="1"/>
  <c r="B111" i="1"/>
  <c r="E110" i="1"/>
  <c r="C110" i="1"/>
  <c r="B110" i="1"/>
  <c r="E109" i="1"/>
  <c r="C109" i="1"/>
  <c r="B109" i="1"/>
  <c r="E108" i="1"/>
  <c r="B108" i="1"/>
  <c r="E107" i="1"/>
  <c r="C107" i="1"/>
  <c r="B107" i="1"/>
  <c r="E106" i="1"/>
  <c r="C106" i="1"/>
  <c r="B106" i="1"/>
  <c r="E105" i="1"/>
  <c r="B105" i="1"/>
  <c r="E104" i="1"/>
  <c r="C104" i="1"/>
  <c r="B104" i="1"/>
  <c r="E103" i="1"/>
  <c r="C103" i="1"/>
  <c r="B103" i="1"/>
  <c r="E102" i="1"/>
  <c r="C102" i="1"/>
  <c r="B102" i="1"/>
  <c r="E101" i="1"/>
  <c r="B101" i="1"/>
  <c r="E100" i="1"/>
  <c r="B100" i="1"/>
  <c r="E99" i="1"/>
  <c r="B99" i="1"/>
  <c r="E98" i="1"/>
  <c r="C98" i="1"/>
  <c r="B98" i="1"/>
  <c r="E97" i="1"/>
  <c r="B97" i="1"/>
  <c r="E96" i="1"/>
  <c r="B96" i="1"/>
  <c r="E95" i="1"/>
  <c r="B95" i="1"/>
  <c r="E94" i="1"/>
  <c r="B94" i="1"/>
  <c r="E93" i="1"/>
  <c r="C93" i="1"/>
  <c r="B93" i="1"/>
  <c r="E92" i="1"/>
  <c r="C92" i="1"/>
  <c r="B92" i="1"/>
  <c r="E91" i="1"/>
  <c r="B91" i="1"/>
  <c r="E90" i="1"/>
  <c r="C90" i="1"/>
  <c r="B90" i="1"/>
  <c r="E89" i="1"/>
  <c r="C89" i="1"/>
  <c r="B89" i="1"/>
  <c r="E88" i="1"/>
  <c r="C88" i="1"/>
  <c r="B88" i="1"/>
  <c r="E87" i="1"/>
  <c r="C87" i="1"/>
  <c r="B87" i="1"/>
  <c r="E86" i="1"/>
  <c r="C86" i="1"/>
  <c r="B86" i="1"/>
  <c r="E85" i="1"/>
  <c r="B85" i="1"/>
  <c r="E84" i="1"/>
  <c r="C84" i="1"/>
  <c r="B84" i="1"/>
  <c r="E83" i="1"/>
  <c r="B83" i="1"/>
  <c r="E82" i="1"/>
  <c r="C82" i="1"/>
  <c r="B82" i="1"/>
  <c r="E81" i="1"/>
  <c r="B81" i="1"/>
  <c r="E80" i="1"/>
  <c r="B80" i="1"/>
  <c r="E79" i="1"/>
  <c r="C79" i="1"/>
  <c r="B79" i="1"/>
  <c r="E78" i="1"/>
  <c r="C78" i="1"/>
  <c r="B78" i="1"/>
  <c r="E77" i="1"/>
  <c r="C77" i="1"/>
  <c r="B77" i="1"/>
  <c r="E76" i="1"/>
  <c r="C76" i="1"/>
  <c r="B76" i="1"/>
  <c r="E75" i="1"/>
  <c r="C75" i="1"/>
  <c r="B75" i="1"/>
  <c r="E74" i="1"/>
  <c r="C74" i="1"/>
  <c r="B74" i="1"/>
  <c r="E73" i="1"/>
  <c r="B73" i="1"/>
  <c r="E72" i="1"/>
  <c r="C72" i="1"/>
  <c r="B72" i="1"/>
  <c r="E71" i="1"/>
  <c r="B71" i="1"/>
  <c r="E70" i="1"/>
  <c r="C70" i="1"/>
  <c r="B70" i="1"/>
  <c r="E69" i="1"/>
  <c r="B69" i="1"/>
  <c r="E68" i="1"/>
  <c r="C68" i="1"/>
  <c r="B68" i="1"/>
  <c r="E67" i="1"/>
  <c r="B67" i="1"/>
  <c r="E66" i="1"/>
  <c r="B66" i="1"/>
  <c r="E65" i="1"/>
  <c r="B65" i="1"/>
  <c r="E64" i="1"/>
  <c r="B64" i="1"/>
  <c r="E63" i="1"/>
  <c r="B63" i="1"/>
  <c r="E62" i="1"/>
  <c r="C62" i="1"/>
  <c r="B62" i="1"/>
  <c r="E61" i="1"/>
  <c r="C61" i="1"/>
  <c r="B61" i="1"/>
  <c r="E60" i="1"/>
  <c r="C60" i="1"/>
  <c r="B60" i="1"/>
  <c r="E59" i="1"/>
  <c r="B59" i="1"/>
  <c r="E58" i="1"/>
  <c r="B58" i="1"/>
  <c r="E57" i="1"/>
  <c r="B57" i="1"/>
  <c r="E56" i="1"/>
  <c r="B56" i="1"/>
  <c r="E55" i="1"/>
  <c r="C55" i="1"/>
  <c r="B55" i="1"/>
  <c r="E54" i="1"/>
  <c r="B54" i="1"/>
  <c r="E53" i="1"/>
  <c r="C53" i="1"/>
  <c r="B53" i="1"/>
  <c r="E52" i="1"/>
  <c r="B52" i="1"/>
  <c r="E51" i="1"/>
  <c r="B51" i="1"/>
  <c r="E50" i="1"/>
  <c r="B50" i="1"/>
  <c r="E49" i="1"/>
  <c r="C49" i="1"/>
  <c r="B49" i="1"/>
  <c r="E48" i="1"/>
  <c r="B48" i="1"/>
  <c r="E47" i="1"/>
  <c r="C47" i="1"/>
  <c r="B47" i="1"/>
  <c r="E46" i="1"/>
  <c r="C46" i="1"/>
  <c r="B46" i="1"/>
  <c r="E45" i="1"/>
  <c r="B45" i="1"/>
  <c r="E44" i="1"/>
  <c r="B44" i="1"/>
  <c r="E43" i="1"/>
  <c r="C43" i="1"/>
  <c r="B43" i="1"/>
  <c r="E42" i="1"/>
  <c r="B42" i="1"/>
  <c r="E41" i="1"/>
  <c r="B41" i="1"/>
  <c r="E40" i="1"/>
  <c r="C40" i="1"/>
  <c r="B40" i="1"/>
  <c r="E39" i="1"/>
  <c r="B39" i="1"/>
  <c r="E38" i="1"/>
  <c r="B38" i="1"/>
  <c r="E37" i="1"/>
  <c r="C37" i="1"/>
  <c r="B37" i="1"/>
  <c r="E36" i="1"/>
  <c r="B36" i="1"/>
  <c r="E35" i="1"/>
  <c r="C35" i="1"/>
  <c r="B35" i="1"/>
  <c r="E34" i="1"/>
  <c r="B34" i="1"/>
  <c r="E33" i="1"/>
  <c r="C33" i="1"/>
  <c r="B33" i="1"/>
  <c r="E32" i="1"/>
  <c r="C32" i="1"/>
  <c r="B32" i="1"/>
  <c r="E31" i="1"/>
  <c r="C31" i="1"/>
  <c r="B31" i="1"/>
  <c r="E30" i="1"/>
  <c r="B30" i="1"/>
  <c r="E29" i="1"/>
  <c r="C29" i="1"/>
  <c r="B29" i="1"/>
  <c r="E28" i="1"/>
  <c r="B28" i="1"/>
  <c r="E27" i="1"/>
  <c r="B27" i="1"/>
  <c r="E26" i="1"/>
  <c r="B26" i="1"/>
  <c r="E25" i="1"/>
  <c r="C25" i="1"/>
  <c r="B25" i="1"/>
  <c r="E24" i="1"/>
  <c r="C24" i="1"/>
  <c r="B24" i="1"/>
  <c r="E23" i="1"/>
  <c r="B23" i="1"/>
  <c r="E22" i="1"/>
  <c r="C22" i="1"/>
  <c r="B22" i="1"/>
  <c r="E21" i="1"/>
  <c r="C21" i="1"/>
  <c r="B21" i="1"/>
  <c r="E20" i="1"/>
  <c r="B20" i="1"/>
  <c r="E19" i="1"/>
  <c r="C19" i="1"/>
  <c r="B19" i="1"/>
  <c r="E18" i="1"/>
  <c r="B18" i="1"/>
  <c r="E17" i="1"/>
  <c r="C17" i="1"/>
  <c r="B17" i="1"/>
  <c r="E16" i="1"/>
  <c r="B16" i="1"/>
  <c r="E15" i="1"/>
  <c r="B15" i="1"/>
  <c r="E14" i="1"/>
  <c r="B14" i="1"/>
  <c r="E13" i="1"/>
  <c r="B13" i="1"/>
  <c r="E12" i="1"/>
  <c r="B12" i="1"/>
  <c r="E11" i="1"/>
  <c r="B11" i="1"/>
  <c r="E10" i="1"/>
  <c r="B10" i="1"/>
  <c r="E9" i="1"/>
  <c r="B9" i="1"/>
  <c r="E8" i="1"/>
  <c r="B8" i="1"/>
  <c r="E7" i="1"/>
  <c r="B7" i="1"/>
  <c r="E6" i="1"/>
  <c r="B6" i="1"/>
  <c r="E5" i="1"/>
  <c r="B5" i="1"/>
  <c r="E4" i="1"/>
  <c r="B4" i="1"/>
  <c r="E3" i="1"/>
  <c r="B3" i="1"/>
  <c r="E2" i="1"/>
  <c r="B2" i="1"/>
  <c r="E1" i="1"/>
  <c r="B1" i="1"/>
</calcChain>
</file>

<file path=xl/sharedStrings.xml><?xml version="1.0" encoding="utf-8"?>
<sst xmlns="http://schemas.openxmlformats.org/spreadsheetml/2006/main" count="781" uniqueCount="153">
  <si>
    <t>-</t>
  </si>
  <si>
    <t>王洪丰</t>
  </si>
  <si>
    <t>郑丽鹏</t>
  </si>
  <si>
    <t>刘亚楠</t>
  </si>
  <si>
    <t>张前锋</t>
  </si>
  <si>
    <t>丁艳博</t>
  </si>
  <si>
    <t>马晓龙</t>
  </si>
  <si>
    <t>王俊</t>
  </si>
  <si>
    <t>庄新强</t>
  </si>
  <si>
    <t>王会彭</t>
  </si>
  <si>
    <t>杨挽</t>
  </si>
  <si>
    <t>韦小燕</t>
  </si>
  <si>
    <t>王福生</t>
  </si>
  <si>
    <t>高转运</t>
  </si>
  <si>
    <t>崔雪</t>
  </si>
  <si>
    <t>刘天龙</t>
  </si>
  <si>
    <t>林少童</t>
  </si>
  <si>
    <t>薛广超</t>
  </si>
  <si>
    <t>张志波</t>
  </si>
  <si>
    <t>江奇峰</t>
  </si>
  <si>
    <t>陈建</t>
  </si>
  <si>
    <t>罗旋</t>
  </si>
  <si>
    <t>王淼</t>
  </si>
  <si>
    <t>罗华平</t>
  </si>
  <si>
    <t>赵国敏</t>
  </si>
  <si>
    <t>王雨波</t>
  </si>
  <si>
    <t>计立杰</t>
  </si>
  <si>
    <t>邓海燕</t>
  </si>
  <si>
    <t>向春林</t>
  </si>
  <si>
    <t>王凡</t>
  </si>
  <si>
    <t>程鑫</t>
  </si>
  <si>
    <t>李慧杰</t>
  </si>
  <si>
    <t>邢光花</t>
  </si>
  <si>
    <t>孙文霜</t>
  </si>
  <si>
    <t>刘禅</t>
  </si>
  <si>
    <t>李航</t>
  </si>
  <si>
    <t>河南省洛阳市西工区解放路与汉屯路交叉口置隆花园</t>
  </si>
  <si>
    <t>任亚明</t>
  </si>
  <si>
    <t>林华生</t>
  </si>
  <si>
    <t>朱二朋</t>
  </si>
  <si>
    <t>杨永强</t>
  </si>
  <si>
    <t>沈磊</t>
  </si>
  <si>
    <t>张铁汉</t>
  </si>
  <si>
    <t>苏景丰</t>
  </si>
  <si>
    <t>刘丙伟</t>
  </si>
  <si>
    <t>韩荔</t>
  </si>
  <si>
    <t>焦珊</t>
  </si>
  <si>
    <t>单宏雨</t>
  </si>
  <si>
    <t>杨树杰</t>
  </si>
  <si>
    <t>刘宇</t>
  </si>
  <si>
    <t>杨超</t>
  </si>
  <si>
    <t>高志雷</t>
  </si>
  <si>
    <t>左新虎</t>
  </si>
  <si>
    <t>张为强</t>
  </si>
  <si>
    <t>赵檬檬</t>
  </si>
  <si>
    <t>梁影冰</t>
  </si>
  <si>
    <t>李星星</t>
  </si>
  <si>
    <t>谭海鹤</t>
  </si>
  <si>
    <t>李佳</t>
  </si>
  <si>
    <t>曹静雯</t>
  </si>
  <si>
    <t>谭均</t>
  </si>
  <si>
    <t>汤建卫</t>
  </si>
  <si>
    <t>毛颖亮</t>
  </si>
  <si>
    <t>郭朝辉</t>
  </si>
  <si>
    <t>张志强</t>
  </si>
  <si>
    <t>方金梁</t>
  </si>
  <si>
    <t>王宁利</t>
  </si>
  <si>
    <t>浙江省宁波市鄞州区浙江省宁波市鄞州区都市森林</t>
  </si>
  <si>
    <t>丁国丰</t>
  </si>
  <si>
    <t>安徽省合肥市包河区皖都徽韵7幢1702</t>
  </si>
  <si>
    <t>刘超</t>
  </si>
  <si>
    <t>王绪华</t>
  </si>
  <si>
    <t>黄继宗</t>
  </si>
  <si>
    <t>马洪义</t>
  </si>
  <si>
    <t>杨伟东</t>
  </si>
  <si>
    <t>王超群</t>
  </si>
  <si>
    <t>四川省宜宾市翠屏区永福街江景苑14-1-3</t>
  </si>
  <si>
    <t>黄婉婷</t>
  </si>
  <si>
    <t>王筠晨</t>
  </si>
  <si>
    <t>宋召龙</t>
  </si>
  <si>
    <t>陈爽</t>
  </si>
  <si>
    <t>李红飞</t>
  </si>
  <si>
    <t>白兰花</t>
  </si>
  <si>
    <t>湖南省长沙市开福区蔡锷北路兴汉华庭2栋601</t>
  </si>
  <si>
    <t>张凌霄</t>
  </si>
  <si>
    <t>吴浩然</t>
  </si>
  <si>
    <t>黄晓冬</t>
  </si>
  <si>
    <t>崔家铭</t>
  </si>
  <si>
    <t>四川省南充市高坪区青松路49号景秀东方二期一单元403</t>
  </si>
  <si>
    <t>李杰</t>
  </si>
  <si>
    <t>李金呈</t>
  </si>
  <si>
    <t>山东省济宁市任城区欧隆盛源小区3-2号楼1001室</t>
  </si>
  <si>
    <t>李小龙</t>
  </si>
  <si>
    <t>杨文斌</t>
  </si>
  <si>
    <t>胡晶涛</t>
  </si>
  <si>
    <t>全锡民</t>
  </si>
  <si>
    <t>朱瑾</t>
  </si>
  <si>
    <t>操璐琳</t>
  </si>
  <si>
    <t>卢光</t>
  </si>
  <si>
    <t>李哲</t>
  </si>
  <si>
    <t>黄晓姗</t>
  </si>
  <si>
    <t>吴振望</t>
  </si>
  <si>
    <t>刘阳莹</t>
  </si>
  <si>
    <t>崔士亮</t>
  </si>
  <si>
    <t>韩金玲</t>
  </si>
  <si>
    <t>朱建辉</t>
  </si>
  <si>
    <t>陆莎</t>
  </si>
  <si>
    <t>李刚</t>
  </si>
  <si>
    <t>张元峰</t>
  </si>
  <si>
    <t>高冬雁</t>
  </si>
  <si>
    <t>唐镇虎</t>
  </si>
  <si>
    <t>陈冬梅</t>
  </si>
  <si>
    <t>王昊</t>
  </si>
  <si>
    <t>林炳清</t>
  </si>
  <si>
    <t>福建省福州市仓山区城门镇前锦新城7号803</t>
  </si>
  <si>
    <t>宋伟旺</t>
  </si>
  <si>
    <t>何涵</t>
  </si>
  <si>
    <t>王井凤</t>
  </si>
  <si>
    <t>王政壬</t>
  </si>
  <si>
    <t>李小兵</t>
  </si>
  <si>
    <t>王成波</t>
  </si>
  <si>
    <t>邵常惊</t>
  </si>
  <si>
    <t>马永梅</t>
  </si>
  <si>
    <t>王斌</t>
  </si>
  <si>
    <t>刘哲</t>
  </si>
  <si>
    <t>陕西省西安市雁塔区西影路阳光小区7栋211房</t>
  </si>
  <si>
    <t>吉布尔洗</t>
  </si>
  <si>
    <t>杨膳玮</t>
  </si>
  <si>
    <t>汤振刚</t>
  </si>
  <si>
    <t>刘康</t>
  </si>
  <si>
    <t>张朝通</t>
  </si>
  <si>
    <t>高金刚</t>
  </si>
  <si>
    <t>张鸿乐</t>
  </si>
  <si>
    <t>杨惠麟</t>
  </si>
  <si>
    <t>栾浩伟</t>
  </si>
  <si>
    <t>王洪伟</t>
  </si>
  <si>
    <t>杨家成</t>
  </si>
  <si>
    <t>黄谨</t>
  </si>
  <si>
    <t>潘艳平</t>
  </si>
  <si>
    <t>吴汝婷</t>
  </si>
  <si>
    <t>董德文</t>
  </si>
  <si>
    <t>胡晓</t>
  </si>
  <si>
    <t>张俊峰</t>
  </si>
  <si>
    <t>熊银胜</t>
  </si>
  <si>
    <t>周果</t>
  </si>
  <si>
    <t>张俊杰</t>
  </si>
  <si>
    <t>孟庆然</t>
  </si>
  <si>
    <t>陈丽</t>
  </si>
  <si>
    <t>陈方育</t>
  </si>
  <si>
    <t>程超</t>
  </si>
  <si>
    <t>王云娜</t>
  </si>
  <si>
    <t>内蒙古呼和浩特市回民区新街坊小区23号楼2单元201</t>
  </si>
  <si>
    <t>王茁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</si>
</sst>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F314-F378-449F-9580-E920F92652C0}">
  <dimension ref="A1:E308"/>
  <sheetViews>
    <sheetView tabSelected="1" workbookViewId="0">
      <selection sqref="A1:XFD308"/>
    </sheetView>
  </sheetViews>
  <sheetFormatPr defaultRowHeight="14" x14ac:dyDescent="0.3"/>
  <sheetData>
    <row r="1" spans="1:5" x14ac:dyDescent="0.3">
      <c r="A1" t="s">
        <v>0</v>
      </c>
      <c r="B1" t="str">
        <f>"18772803588"</f>
        <v>18772803588</v>
      </c>
      <c r="C1" t="s">
        <v>0</v>
      </c>
      <c r="D1" t="s">
        <v>0</v>
      </c>
      <c r="E1" t="str">
        <f>"2018-12-09 13:19:30"</f>
        <v>2018-12-09 13:19:30</v>
      </c>
    </row>
    <row r="2" spans="1:5" x14ac:dyDescent="0.3">
      <c r="A2" t="s">
        <v>0</v>
      </c>
      <c r="B2" t="str">
        <f>"13646565587"</f>
        <v>13646565587</v>
      </c>
      <c r="C2" t="s">
        <v>0</v>
      </c>
      <c r="D2" t="s">
        <v>0</v>
      </c>
      <c r="E2" t="str">
        <f>"2018-12-09 13:19:12"</f>
        <v>2018-12-09 13:19:12</v>
      </c>
    </row>
    <row r="3" spans="1:5" x14ac:dyDescent="0.3">
      <c r="A3" t="s">
        <v>0</v>
      </c>
      <c r="B3" t="str">
        <f>"13867243337"</f>
        <v>13867243337</v>
      </c>
      <c r="C3" t="s">
        <v>0</v>
      </c>
      <c r="D3" t="s">
        <v>0</v>
      </c>
      <c r="E3" t="str">
        <f>"2018-12-09 13:19:01"</f>
        <v>2018-12-09 13:19:01</v>
      </c>
    </row>
    <row r="4" spans="1:5" x14ac:dyDescent="0.3">
      <c r="A4" t="s">
        <v>0</v>
      </c>
      <c r="B4" t="str">
        <f>"13921979361"</f>
        <v>13921979361</v>
      </c>
      <c r="C4" t="s">
        <v>0</v>
      </c>
      <c r="D4" t="s">
        <v>0</v>
      </c>
      <c r="E4" t="str">
        <f>"2018-12-09 13:18:48"</f>
        <v>2018-12-09 13:18:48</v>
      </c>
    </row>
    <row r="5" spans="1:5" x14ac:dyDescent="0.3">
      <c r="A5" t="s">
        <v>0</v>
      </c>
      <c r="B5" t="str">
        <f>"13762621385"</f>
        <v>13762621385</v>
      </c>
      <c r="C5" t="s">
        <v>0</v>
      </c>
      <c r="D5" t="s">
        <v>0</v>
      </c>
      <c r="E5" t="str">
        <f>"2018-12-09 13:18:46"</f>
        <v>2018-12-09 13:18:46</v>
      </c>
    </row>
    <row r="6" spans="1:5" x14ac:dyDescent="0.3">
      <c r="A6" t="s">
        <v>0</v>
      </c>
      <c r="B6" t="str">
        <f>"15684881803"</f>
        <v>15684881803</v>
      </c>
      <c r="C6" t="s">
        <v>0</v>
      </c>
      <c r="D6" t="s">
        <v>0</v>
      </c>
      <c r="E6" t="str">
        <f>"2018-12-09 13:18:27"</f>
        <v>2018-12-09 13:18:27</v>
      </c>
    </row>
    <row r="7" spans="1:5" x14ac:dyDescent="0.3">
      <c r="A7" t="s">
        <v>0</v>
      </c>
      <c r="B7" t="str">
        <f>"13713501459"</f>
        <v>13713501459</v>
      </c>
      <c r="C7" t="s">
        <v>0</v>
      </c>
      <c r="D7" t="s">
        <v>0</v>
      </c>
      <c r="E7" t="str">
        <f>"2018-12-09 13:18:24"</f>
        <v>2018-12-09 13:18:24</v>
      </c>
    </row>
    <row r="8" spans="1:5" x14ac:dyDescent="0.3">
      <c r="A8" t="s">
        <v>0</v>
      </c>
      <c r="B8" t="str">
        <f>"15772290954"</f>
        <v>15772290954</v>
      </c>
      <c r="C8" t="s">
        <v>0</v>
      </c>
      <c r="D8" t="s">
        <v>0</v>
      </c>
      <c r="E8" t="str">
        <f>"2018-12-09 13:18:23"</f>
        <v>2018-12-09 13:18:23</v>
      </c>
    </row>
    <row r="9" spans="1:5" x14ac:dyDescent="0.3">
      <c r="A9" t="s">
        <v>0</v>
      </c>
      <c r="B9" t="str">
        <f>"18813682703"</f>
        <v>18813682703</v>
      </c>
      <c r="C9" t="s">
        <v>0</v>
      </c>
      <c r="D9" t="s">
        <v>0</v>
      </c>
      <c r="E9" t="str">
        <f>"2018-12-09 13:18:22"</f>
        <v>2018-12-09 13:18:22</v>
      </c>
    </row>
    <row r="10" spans="1:5" x14ac:dyDescent="0.3">
      <c r="A10" t="s">
        <v>0</v>
      </c>
      <c r="B10" t="str">
        <f>"18277950113"</f>
        <v>18277950113</v>
      </c>
      <c r="C10" t="s">
        <v>0</v>
      </c>
      <c r="D10" t="s">
        <v>0</v>
      </c>
      <c r="E10" t="str">
        <f>"2018-12-09 13:19:00"</f>
        <v>2018-12-09 13:19:00</v>
      </c>
    </row>
    <row r="11" spans="1:5" x14ac:dyDescent="0.3">
      <c r="A11" t="s">
        <v>0</v>
      </c>
      <c r="B11" t="str">
        <f>"15803264988"</f>
        <v>15803264988</v>
      </c>
      <c r="C11" t="s">
        <v>0</v>
      </c>
      <c r="D11" t="s">
        <v>0</v>
      </c>
      <c r="E11" t="str">
        <f>"2018-12-09 13:17:23"</f>
        <v>2018-12-09 13:17:23</v>
      </c>
    </row>
    <row r="12" spans="1:5" x14ac:dyDescent="0.3">
      <c r="A12" t="s">
        <v>0</v>
      </c>
      <c r="B12" t="str">
        <f>"13004686125"</f>
        <v>13004686125</v>
      </c>
      <c r="C12" t="s">
        <v>0</v>
      </c>
      <c r="D12" t="s">
        <v>0</v>
      </c>
      <c r="E12" t="str">
        <f>"2018-12-09 13:16:41"</f>
        <v>2018-12-09 13:16:41</v>
      </c>
    </row>
    <row r="13" spans="1:5" x14ac:dyDescent="0.3">
      <c r="A13" t="s">
        <v>0</v>
      </c>
      <c r="B13" t="str">
        <f>"15165110103"</f>
        <v>15165110103</v>
      </c>
      <c r="C13" t="s">
        <v>0</v>
      </c>
      <c r="D13" t="s">
        <v>0</v>
      </c>
      <c r="E13" t="str">
        <f>"2018-12-09 13:16:24"</f>
        <v>2018-12-09 13:16:24</v>
      </c>
    </row>
    <row r="14" spans="1:5" x14ac:dyDescent="0.3">
      <c r="A14" t="s">
        <v>0</v>
      </c>
      <c r="B14" t="str">
        <f>"13222423753"</f>
        <v>13222423753</v>
      </c>
      <c r="C14" t="s">
        <v>0</v>
      </c>
      <c r="D14" t="s">
        <v>0</v>
      </c>
      <c r="E14" t="str">
        <f>"2018-12-09 13:16:23"</f>
        <v>2018-12-09 13:16:23</v>
      </c>
    </row>
    <row r="15" spans="1:5" x14ac:dyDescent="0.3">
      <c r="A15" t="s">
        <v>0</v>
      </c>
      <c r="B15" t="str">
        <f>"13959802179"</f>
        <v>13959802179</v>
      </c>
      <c r="C15" t="s">
        <v>0</v>
      </c>
      <c r="D15" t="s">
        <v>0</v>
      </c>
      <c r="E15" t="str">
        <f>"2018-12-09 13:16:17"</f>
        <v>2018-12-09 13:16:17</v>
      </c>
    </row>
    <row r="16" spans="1:5" x14ac:dyDescent="0.3">
      <c r="A16" t="s">
        <v>0</v>
      </c>
      <c r="B16" t="str">
        <f>"17673880907"</f>
        <v>17673880907</v>
      </c>
      <c r="C16" t="s">
        <v>0</v>
      </c>
      <c r="D16" t="s">
        <v>0</v>
      </c>
      <c r="E16" t="str">
        <f>"2018-12-09 13:15:38"</f>
        <v>2018-12-09 13:15:38</v>
      </c>
    </row>
    <row r="17" spans="1:5" x14ac:dyDescent="0.3">
      <c r="A17" t="s">
        <v>1</v>
      </c>
      <c r="B17" t="str">
        <f>"13833577855"</f>
        <v>13833577855</v>
      </c>
      <c r="C17" t="str">
        <f>"130229198701024814"</f>
        <v>130229198701024814</v>
      </c>
      <c r="D17" t="s">
        <v>0</v>
      </c>
      <c r="E17" t="str">
        <f>"2018-12-09 13:17:25"</f>
        <v>2018-12-09 13:17:25</v>
      </c>
    </row>
    <row r="18" spans="1:5" x14ac:dyDescent="0.3">
      <c r="A18" t="s">
        <v>0</v>
      </c>
      <c r="B18" t="str">
        <f>"13410431408"</f>
        <v>13410431408</v>
      </c>
      <c r="C18" t="s">
        <v>0</v>
      </c>
      <c r="D18" t="s">
        <v>0</v>
      </c>
      <c r="E18" t="str">
        <f>"2018-12-09 13:17:02"</f>
        <v>2018-12-09 13:17:02</v>
      </c>
    </row>
    <row r="19" spans="1:5" x14ac:dyDescent="0.3">
      <c r="A19" t="s">
        <v>2</v>
      </c>
      <c r="B19" t="str">
        <f>"13327425789"</f>
        <v>13327425789</v>
      </c>
      <c r="C19" t="str">
        <f>"140211199209160518"</f>
        <v>140211199209160518</v>
      </c>
      <c r="D19" t="s">
        <v>0</v>
      </c>
      <c r="E19" t="str">
        <f>"2018-12-09 13:18:19"</f>
        <v>2018-12-09 13:18:19</v>
      </c>
    </row>
    <row r="20" spans="1:5" x14ac:dyDescent="0.3">
      <c r="A20" t="s">
        <v>0</v>
      </c>
      <c r="B20" t="str">
        <f>"13306408210"</f>
        <v>13306408210</v>
      </c>
      <c r="C20" t="s">
        <v>0</v>
      </c>
      <c r="D20" t="s">
        <v>0</v>
      </c>
      <c r="E20" t="str">
        <f>"2018-12-09 13:14:58"</f>
        <v>2018-12-09 13:14:58</v>
      </c>
    </row>
    <row r="21" spans="1:5" x14ac:dyDescent="0.3">
      <c r="A21" t="s">
        <v>3</v>
      </c>
      <c r="B21" t="str">
        <f>"13099051012"</f>
        <v>13099051012</v>
      </c>
      <c r="C21" t="str">
        <f>"142433199910120419"</f>
        <v>142433199910120419</v>
      </c>
      <c r="D21" t="s">
        <v>0</v>
      </c>
      <c r="E21" t="str">
        <f>"2018-12-09 13:16:42"</f>
        <v>2018-12-09 13:16:42</v>
      </c>
    </row>
    <row r="22" spans="1:5" x14ac:dyDescent="0.3">
      <c r="A22" t="s">
        <v>4</v>
      </c>
      <c r="B22" t="str">
        <f>"17628253597"</f>
        <v>17628253597</v>
      </c>
      <c r="C22" t="str">
        <f>"510524199902155159"</f>
        <v>510524199902155159</v>
      </c>
      <c r="D22" t="s">
        <v>0</v>
      </c>
      <c r="E22" t="str">
        <f>"2018-12-09 13:14:24"</f>
        <v>2018-12-09 13:14:24</v>
      </c>
    </row>
    <row r="23" spans="1:5" x14ac:dyDescent="0.3">
      <c r="A23" t="s">
        <v>0</v>
      </c>
      <c r="B23" t="str">
        <f>"15886537339"</f>
        <v>15886537339</v>
      </c>
      <c r="C23" t="s">
        <v>0</v>
      </c>
      <c r="D23" t="s">
        <v>0</v>
      </c>
      <c r="E23" t="str">
        <f>"2018-12-09 13:14:19"</f>
        <v>2018-12-09 13:14:19</v>
      </c>
    </row>
    <row r="24" spans="1:5" x14ac:dyDescent="0.3">
      <c r="A24" t="s">
        <v>5</v>
      </c>
      <c r="B24" t="str">
        <f>"15941004563"</f>
        <v>15941004563</v>
      </c>
      <c r="C24" t="str">
        <f>"211221199610296018"</f>
        <v>211221199610296018</v>
      </c>
      <c r="D24" t="s">
        <v>0</v>
      </c>
      <c r="E24" t="str">
        <f>"2018-12-09 13:18:26"</f>
        <v>2018-12-09 13:18:26</v>
      </c>
    </row>
    <row r="25" spans="1:5" x14ac:dyDescent="0.3">
      <c r="A25" t="s">
        <v>6</v>
      </c>
      <c r="B25" t="str">
        <f>"15847614439"</f>
        <v>15847614439</v>
      </c>
      <c r="C25" t="str">
        <f>"150428198808110112"</f>
        <v>150428198808110112</v>
      </c>
      <c r="D25" t="s">
        <v>0</v>
      </c>
      <c r="E25" t="str">
        <f>"2018-12-09 13:13:46"</f>
        <v>2018-12-09 13:13:46</v>
      </c>
    </row>
    <row r="26" spans="1:5" x14ac:dyDescent="0.3">
      <c r="A26" t="s">
        <v>0</v>
      </c>
      <c r="B26" t="str">
        <f>"13880571890"</f>
        <v>13880571890</v>
      </c>
      <c r="C26" t="s">
        <v>0</v>
      </c>
      <c r="D26" t="s">
        <v>0</v>
      </c>
      <c r="E26" t="str">
        <f>"2018-12-09 13:13:42"</f>
        <v>2018-12-09 13:13:42</v>
      </c>
    </row>
    <row r="27" spans="1:5" x14ac:dyDescent="0.3">
      <c r="A27" t="s">
        <v>0</v>
      </c>
      <c r="B27" t="str">
        <f>"13505121209"</f>
        <v>13505121209</v>
      </c>
      <c r="C27" t="s">
        <v>0</v>
      </c>
      <c r="D27" t="s">
        <v>0</v>
      </c>
      <c r="E27" t="str">
        <f>"2018-12-09 13:16:42"</f>
        <v>2018-12-09 13:16:42</v>
      </c>
    </row>
    <row r="28" spans="1:5" x14ac:dyDescent="0.3">
      <c r="A28" t="s">
        <v>0</v>
      </c>
      <c r="B28" t="str">
        <f>"13611948060"</f>
        <v>13611948060</v>
      </c>
      <c r="C28" t="s">
        <v>0</v>
      </c>
      <c r="D28" t="s">
        <v>0</v>
      </c>
      <c r="E28" t="str">
        <f>"2018-12-09 13:12:09"</f>
        <v>2018-12-09 13:12:09</v>
      </c>
    </row>
    <row r="29" spans="1:5" x14ac:dyDescent="0.3">
      <c r="A29" t="s">
        <v>7</v>
      </c>
      <c r="B29" t="str">
        <f>"18085417669"</f>
        <v>18085417669</v>
      </c>
      <c r="C29" t="str">
        <f>"522722198512310034"</f>
        <v>522722198512310034</v>
      </c>
      <c r="D29" t="s">
        <v>0</v>
      </c>
      <c r="E29" t="str">
        <f>"2018-12-09 13:12:35"</f>
        <v>2018-12-09 13:12:35</v>
      </c>
    </row>
    <row r="30" spans="1:5" x14ac:dyDescent="0.3">
      <c r="A30" t="s">
        <v>0</v>
      </c>
      <c r="B30" t="str">
        <f>"15060039913"</f>
        <v>15060039913</v>
      </c>
      <c r="C30" t="s">
        <v>0</v>
      </c>
      <c r="D30" t="s">
        <v>0</v>
      </c>
      <c r="E30" t="str">
        <f>"2018-12-09 13:11:55"</f>
        <v>2018-12-09 13:11:55</v>
      </c>
    </row>
    <row r="31" spans="1:5" x14ac:dyDescent="0.3">
      <c r="A31" t="s">
        <v>8</v>
      </c>
      <c r="B31" t="str">
        <f>"13199592839"</f>
        <v>13199592839</v>
      </c>
      <c r="C31" t="str">
        <f>"230406199306100535"</f>
        <v>230406199306100535</v>
      </c>
      <c r="D31" t="s">
        <v>0</v>
      </c>
      <c r="E31" t="str">
        <f>"2018-12-09 13:13:27"</f>
        <v>2018-12-09 13:13:27</v>
      </c>
    </row>
    <row r="32" spans="1:5" x14ac:dyDescent="0.3">
      <c r="A32" t="s">
        <v>9</v>
      </c>
      <c r="B32" t="str">
        <f>"15833703080"</f>
        <v>15833703080</v>
      </c>
      <c r="C32" t="str">
        <f>"130523199603013612"</f>
        <v>130523199603013612</v>
      </c>
      <c r="D32" t="s">
        <v>0</v>
      </c>
      <c r="E32" t="str">
        <f>"2018-12-09 13:12:53"</f>
        <v>2018-12-09 13:12:53</v>
      </c>
    </row>
    <row r="33" spans="1:5" x14ac:dyDescent="0.3">
      <c r="A33" t="s">
        <v>10</v>
      </c>
      <c r="B33" t="str">
        <f>"17369245459"</f>
        <v>17369245459</v>
      </c>
      <c r="C33" t="str">
        <f>"522527200009122512"</f>
        <v>522527200009122512</v>
      </c>
      <c r="D33" t="s">
        <v>0</v>
      </c>
      <c r="E33" t="str">
        <f>"2018-12-09 13:16:13"</f>
        <v>2018-12-09 13:16:13</v>
      </c>
    </row>
    <row r="34" spans="1:5" x14ac:dyDescent="0.3">
      <c r="A34" t="s">
        <v>0</v>
      </c>
      <c r="B34" t="str">
        <f>"15711303509"</f>
        <v>15711303509</v>
      </c>
      <c r="C34" t="s">
        <v>0</v>
      </c>
      <c r="D34" t="s">
        <v>0</v>
      </c>
      <c r="E34" t="str">
        <f>"2018-12-09 13:10:51"</f>
        <v>2018-12-09 13:10:51</v>
      </c>
    </row>
    <row r="35" spans="1:5" x14ac:dyDescent="0.3">
      <c r="A35" t="s">
        <v>11</v>
      </c>
      <c r="B35" t="str">
        <f>"13925305043"</f>
        <v>13925305043</v>
      </c>
      <c r="C35" t="str">
        <f>"452123198609102587"</f>
        <v>452123198609102587</v>
      </c>
      <c r="D35" t="s">
        <v>0</v>
      </c>
      <c r="E35" t="str">
        <f>"2018-12-09 13:11:59"</f>
        <v>2018-12-09 13:11:59</v>
      </c>
    </row>
    <row r="36" spans="1:5" x14ac:dyDescent="0.3">
      <c r="A36" t="s">
        <v>0</v>
      </c>
      <c r="B36" t="str">
        <f>"18986851855"</f>
        <v>18986851855</v>
      </c>
      <c r="C36" t="s">
        <v>0</v>
      </c>
      <c r="D36" t="s">
        <v>0</v>
      </c>
      <c r="E36" t="str">
        <f>"2018-12-09 13:10:06"</f>
        <v>2018-12-09 13:10:06</v>
      </c>
    </row>
    <row r="37" spans="1:5" x14ac:dyDescent="0.3">
      <c r="A37" t="s">
        <v>12</v>
      </c>
      <c r="B37" t="str">
        <f>"13290368284"</f>
        <v>13290368284</v>
      </c>
      <c r="C37" t="str">
        <f>"370685199611062210"</f>
        <v>370685199611062210</v>
      </c>
      <c r="D37" t="s">
        <v>0</v>
      </c>
      <c r="E37" t="str">
        <f>"2018-12-09 13:11:49"</f>
        <v>2018-12-09 13:11:49</v>
      </c>
    </row>
    <row r="38" spans="1:5" x14ac:dyDescent="0.3">
      <c r="A38" t="s">
        <v>0</v>
      </c>
      <c r="B38" t="str">
        <f>"15162996690"</f>
        <v>15162996690</v>
      </c>
      <c r="C38" t="s">
        <v>0</v>
      </c>
      <c r="D38" t="s">
        <v>0</v>
      </c>
      <c r="E38" t="str">
        <f>"2018-12-09 13:09:56"</f>
        <v>2018-12-09 13:09:56</v>
      </c>
    </row>
    <row r="39" spans="1:5" x14ac:dyDescent="0.3">
      <c r="A39" t="s">
        <v>0</v>
      </c>
      <c r="B39" t="str">
        <f>"13625283416"</f>
        <v>13625283416</v>
      </c>
      <c r="C39" t="s">
        <v>0</v>
      </c>
      <c r="D39" t="s">
        <v>0</v>
      </c>
      <c r="E39" t="str">
        <f>"2018-12-09 13:09:32"</f>
        <v>2018-12-09 13:09:32</v>
      </c>
    </row>
    <row r="40" spans="1:5" x14ac:dyDescent="0.3">
      <c r="A40" t="s">
        <v>13</v>
      </c>
      <c r="B40" t="str">
        <f>"15668059750"</f>
        <v>15668059750</v>
      </c>
      <c r="C40" t="str">
        <f>"370683197511236066"</f>
        <v>370683197511236066</v>
      </c>
      <c r="D40" t="s">
        <v>0</v>
      </c>
      <c r="E40" t="str">
        <f>"2018-12-09 13:10:29"</f>
        <v>2018-12-09 13:10:29</v>
      </c>
    </row>
    <row r="41" spans="1:5" x14ac:dyDescent="0.3">
      <c r="A41" t="s">
        <v>0</v>
      </c>
      <c r="B41" t="str">
        <f>"18763256782"</f>
        <v>18763256782</v>
      </c>
      <c r="C41" t="s">
        <v>0</v>
      </c>
      <c r="D41" t="s">
        <v>0</v>
      </c>
      <c r="E41" t="str">
        <f>"2018-12-09 13:09:07"</f>
        <v>2018-12-09 13:09:07</v>
      </c>
    </row>
    <row r="42" spans="1:5" x14ac:dyDescent="0.3">
      <c r="A42" t="s">
        <v>0</v>
      </c>
      <c r="B42" t="str">
        <f>"18306579155"</f>
        <v>18306579155</v>
      </c>
      <c r="C42" t="s">
        <v>0</v>
      </c>
      <c r="D42" t="s">
        <v>0</v>
      </c>
      <c r="E42" t="str">
        <f>"2018-12-09 13:18:33"</f>
        <v>2018-12-09 13:18:33</v>
      </c>
    </row>
    <row r="43" spans="1:5" x14ac:dyDescent="0.3">
      <c r="A43" t="s">
        <v>14</v>
      </c>
      <c r="B43" t="str">
        <f>"15941096782"</f>
        <v>15941096782</v>
      </c>
      <c r="C43" t="str">
        <f>"211282198811191042"</f>
        <v>211282198811191042</v>
      </c>
      <c r="D43" t="s">
        <v>0</v>
      </c>
      <c r="E43" t="str">
        <f>"2018-12-09 13:10:19"</f>
        <v>2018-12-09 13:10:19</v>
      </c>
    </row>
    <row r="44" spans="1:5" x14ac:dyDescent="0.3">
      <c r="A44" t="s">
        <v>0</v>
      </c>
      <c r="B44" t="str">
        <f>"17730571445"</f>
        <v>17730571445</v>
      </c>
      <c r="C44" t="s">
        <v>0</v>
      </c>
      <c r="D44" t="s">
        <v>0</v>
      </c>
      <c r="E44" t="str">
        <f>"2018-12-09 13:07:29"</f>
        <v>2018-12-09 13:07:29</v>
      </c>
    </row>
    <row r="45" spans="1:5" x14ac:dyDescent="0.3">
      <c r="A45" t="s">
        <v>0</v>
      </c>
      <c r="B45" t="str">
        <f>"13998691307"</f>
        <v>13998691307</v>
      </c>
      <c r="C45" t="s">
        <v>0</v>
      </c>
      <c r="D45" t="s">
        <v>0</v>
      </c>
      <c r="E45" t="str">
        <f>"2018-12-09 13:07:00"</f>
        <v>2018-12-09 13:07:00</v>
      </c>
    </row>
    <row r="46" spans="1:5" x14ac:dyDescent="0.3">
      <c r="A46" t="s">
        <v>15</v>
      </c>
      <c r="B46" t="str">
        <f>"17625084983"</f>
        <v>17625084983</v>
      </c>
      <c r="C46" t="str">
        <f>"22072319900303181X"</f>
        <v>22072319900303181X</v>
      </c>
      <c r="D46" t="s">
        <v>0</v>
      </c>
      <c r="E46" t="str">
        <f>"2018-12-09 13:08:31"</f>
        <v>2018-12-09 13:08:31</v>
      </c>
    </row>
    <row r="47" spans="1:5" x14ac:dyDescent="0.3">
      <c r="A47" t="s">
        <v>16</v>
      </c>
      <c r="B47" t="str">
        <f>"15006500757"</f>
        <v>15006500757</v>
      </c>
      <c r="C47" t="str">
        <f>"370686199410025516"</f>
        <v>370686199410025516</v>
      </c>
      <c r="D47" t="s">
        <v>0</v>
      </c>
      <c r="E47" t="str">
        <f>"2018-12-09 13:06:32"</f>
        <v>2018-12-09 13:06:32</v>
      </c>
    </row>
    <row r="48" spans="1:5" x14ac:dyDescent="0.3">
      <c r="A48" t="s">
        <v>0</v>
      </c>
      <c r="B48" t="str">
        <f>"15937876871"</f>
        <v>15937876871</v>
      </c>
      <c r="C48" t="s">
        <v>0</v>
      </c>
      <c r="D48" t="s">
        <v>0</v>
      </c>
      <c r="E48" t="str">
        <f>"2018-12-09 13:06:30"</f>
        <v>2018-12-09 13:06:30</v>
      </c>
    </row>
    <row r="49" spans="1:5" x14ac:dyDescent="0.3">
      <c r="A49" t="s">
        <v>17</v>
      </c>
      <c r="B49" t="str">
        <f>"15801168162"</f>
        <v>15801168162</v>
      </c>
      <c r="C49" t="str">
        <f>"13042919851020061X"</f>
        <v>13042919851020061X</v>
      </c>
      <c r="D49" t="s">
        <v>0</v>
      </c>
      <c r="E49" t="str">
        <f>"2018-12-09 13:08:45"</f>
        <v>2018-12-09 13:08:45</v>
      </c>
    </row>
    <row r="50" spans="1:5" x14ac:dyDescent="0.3">
      <c r="A50" t="s">
        <v>0</v>
      </c>
      <c r="B50" t="str">
        <f>"18256643782"</f>
        <v>18256643782</v>
      </c>
      <c r="C50" t="s">
        <v>0</v>
      </c>
      <c r="D50" t="s">
        <v>0</v>
      </c>
      <c r="E50" t="str">
        <f>"2018-12-09 13:06:12"</f>
        <v>2018-12-09 13:06:12</v>
      </c>
    </row>
    <row r="51" spans="1:5" x14ac:dyDescent="0.3">
      <c r="A51" t="s">
        <v>0</v>
      </c>
      <c r="B51" t="str">
        <f>"18387616775"</f>
        <v>18387616775</v>
      </c>
      <c r="C51" t="s">
        <v>0</v>
      </c>
      <c r="D51" t="s">
        <v>0</v>
      </c>
      <c r="E51" t="str">
        <f>"2018-12-09 13:06:06"</f>
        <v>2018-12-09 13:06:06</v>
      </c>
    </row>
    <row r="52" spans="1:5" x14ac:dyDescent="0.3">
      <c r="A52" t="s">
        <v>0</v>
      </c>
      <c r="B52" t="str">
        <f>"17688862501"</f>
        <v>17688862501</v>
      </c>
      <c r="C52" t="s">
        <v>0</v>
      </c>
      <c r="D52" t="s">
        <v>0</v>
      </c>
      <c r="E52" t="str">
        <f>"2018-12-09 13:06:05"</f>
        <v>2018-12-09 13:06:05</v>
      </c>
    </row>
    <row r="53" spans="1:5" x14ac:dyDescent="0.3">
      <c r="A53" t="s">
        <v>18</v>
      </c>
      <c r="B53" t="str">
        <f>"15133391150"</f>
        <v>15133391150</v>
      </c>
      <c r="C53" t="str">
        <f>"13072419930501311X"</f>
        <v>13072419930501311X</v>
      </c>
      <c r="D53" t="s">
        <v>0</v>
      </c>
      <c r="E53" t="str">
        <f>"2018-12-09 13:06:59"</f>
        <v>2018-12-09 13:06:59</v>
      </c>
    </row>
    <row r="54" spans="1:5" x14ac:dyDescent="0.3">
      <c r="A54" t="s">
        <v>0</v>
      </c>
      <c r="B54" t="str">
        <f>"13424274982"</f>
        <v>13424274982</v>
      </c>
      <c r="C54" t="s">
        <v>0</v>
      </c>
      <c r="D54" t="s">
        <v>0</v>
      </c>
      <c r="E54" t="str">
        <f>"2018-12-09 13:08:57"</f>
        <v>2018-12-09 13:08:57</v>
      </c>
    </row>
    <row r="55" spans="1:5" x14ac:dyDescent="0.3">
      <c r="A55" t="s">
        <v>19</v>
      </c>
      <c r="B55" t="str">
        <f>"13226298106"</f>
        <v>13226298106</v>
      </c>
      <c r="C55" t="str">
        <f>"440981199711274631"</f>
        <v>440981199711274631</v>
      </c>
      <c r="D55" t="s">
        <v>0</v>
      </c>
      <c r="E55" t="str">
        <f>"2018-12-09 13:06:22"</f>
        <v>2018-12-09 13:06:22</v>
      </c>
    </row>
    <row r="56" spans="1:5" x14ac:dyDescent="0.3">
      <c r="A56" t="s">
        <v>0</v>
      </c>
      <c r="B56" t="str">
        <f>"13170816688"</f>
        <v>13170816688</v>
      </c>
      <c r="C56" t="s">
        <v>0</v>
      </c>
      <c r="D56" t="s">
        <v>0</v>
      </c>
      <c r="E56" t="str">
        <f>"2018-12-09 13:05:18"</f>
        <v>2018-12-09 13:05:18</v>
      </c>
    </row>
    <row r="57" spans="1:5" x14ac:dyDescent="0.3">
      <c r="A57" t="s">
        <v>0</v>
      </c>
      <c r="B57" t="str">
        <f>"13428829811"</f>
        <v>13428829811</v>
      </c>
      <c r="C57" t="s">
        <v>0</v>
      </c>
      <c r="D57" t="s">
        <v>0</v>
      </c>
      <c r="E57" t="str">
        <f>"2018-12-09 13:05:13"</f>
        <v>2018-12-09 13:05:13</v>
      </c>
    </row>
    <row r="58" spans="1:5" x14ac:dyDescent="0.3">
      <c r="A58" t="s">
        <v>0</v>
      </c>
      <c r="B58" t="str">
        <f>"15116696878"</f>
        <v>15116696878</v>
      </c>
      <c r="C58" t="s">
        <v>0</v>
      </c>
      <c r="D58" t="s">
        <v>0</v>
      </c>
      <c r="E58" t="str">
        <f>"2018-12-09 13:06:20"</f>
        <v>2018-12-09 13:06:20</v>
      </c>
    </row>
    <row r="59" spans="1:5" x14ac:dyDescent="0.3">
      <c r="A59" t="s">
        <v>0</v>
      </c>
      <c r="B59" t="str">
        <f>"13051359901"</f>
        <v>13051359901</v>
      </c>
      <c r="C59" t="s">
        <v>0</v>
      </c>
      <c r="D59" t="s">
        <v>0</v>
      </c>
      <c r="E59" t="str">
        <f>"2018-12-09 13:04:13"</f>
        <v>2018-12-09 13:04:13</v>
      </c>
    </row>
    <row r="60" spans="1:5" x14ac:dyDescent="0.3">
      <c r="A60" t="s">
        <v>20</v>
      </c>
      <c r="B60" t="str">
        <f>"15216129539"</f>
        <v>15216129539</v>
      </c>
      <c r="C60" t="str">
        <f>"360782199012240219"</f>
        <v>360782199012240219</v>
      </c>
      <c r="D60" t="s">
        <v>0</v>
      </c>
      <c r="E60" t="str">
        <f>"2018-12-09 13:08:54"</f>
        <v>2018-12-09 13:08:54</v>
      </c>
    </row>
    <row r="61" spans="1:5" x14ac:dyDescent="0.3">
      <c r="A61" t="s">
        <v>21</v>
      </c>
      <c r="B61" t="str">
        <f>"13177808088"</f>
        <v>13177808088</v>
      </c>
      <c r="C61" t="str">
        <f>"360101198807196033"</f>
        <v>360101198807196033</v>
      </c>
      <c r="D61" t="s">
        <v>0</v>
      </c>
      <c r="E61" t="str">
        <f>"2018-12-09 13:04:47"</f>
        <v>2018-12-09 13:04:47</v>
      </c>
    </row>
    <row r="62" spans="1:5" x14ac:dyDescent="0.3">
      <c r="A62" t="s">
        <v>22</v>
      </c>
      <c r="B62" t="str">
        <f>"15265899390"</f>
        <v>15265899390</v>
      </c>
      <c r="C62" t="str">
        <f>"371325198610294216"</f>
        <v>371325198610294216</v>
      </c>
      <c r="D62" t="s">
        <v>0</v>
      </c>
      <c r="E62" t="str">
        <f>"2018-12-09 13:04:56"</f>
        <v>2018-12-09 13:04:56</v>
      </c>
    </row>
    <row r="63" spans="1:5" x14ac:dyDescent="0.3">
      <c r="A63" t="s">
        <v>0</v>
      </c>
      <c r="B63" t="str">
        <f>"18307866618"</f>
        <v>18307866618</v>
      </c>
      <c r="C63" t="s">
        <v>0</v>
      </c>
      <c r="D63" t="s">
        <v>0</v>
      </c>
      <c r="E63" t="str">
        <f>"2018-12-09 13:03:42"</f>
        <v>2018-12-09 13:03:42</v>
      </c>
    </row>
    <row r="64" spans="1:5" x14ac:dyDescent="0.3">
      <c r="A64" t="s">
        <v>0</v>
      </c>
      <c r="B64" t="str">
        <f>"18358020353"</f>
        <v>18358020353</v>
      </c>
      <c r="C64" t="s">
        <v>0</v>
      </c>
      <c r="D64" t="s">
        <v>0</v>
      </c>
      <c r="E64" t="str">
        <f>"2018-12-09 13:03:10"</f>
        <v>2018-12-09 13:03:10</v>
      </c>
    </row>
    <row r="65" spans="1:5" x14ac:dyDescent="0.3">
      <c r="A65" t="s">
        <v>0</v>
      </c>
      <c r="B65" t="str">
        <f>"13579962988"</f>
        <v>13579962988</v>
      </c>
      <c r="C65" t="s">
        <v>0</v>
      </c>
      <c r="D65" t="s">
        <v>0</v>
      </c>
      <c r="E65" t="str">
        <f>"2018-12-09 13:03:05"</f>
        <v>2018-12-09 13:03:05</v>
      </c>
    </row>
    <row r="66" spans="1:5" x14ac:dyDescent="0.3">
      <c r="A66" t="s">
        <v>0</v>
      </c>
      <c r="B66" t="str">
        <f>"13736756325"</f>
        <v>13736756325</v>
      </c>
      <c r="C66" t="s">
        <v>0</v>
      </c>
      <c r="D66" t="s">
        <v>0</v>
      </c>
      <c r="E66" t="str">
        <f>"2018-12-09 13:02:50"</f>
        <v>2018-12-09 13:02:50</v>
      </c>
    </row>
    <row r="67" spans="1:5" x14ac:dyDescent="0.3">
      <c r="A67" t="s">
        <v>0</v>
      </c>
      <c r="B67" t="str">
        <f>"15950430539"</f>
        <v>15950430539</v>
      </c>
      <c r="C67" t="s">
        <v>0</v>
      </c>
      <c r="D67" t="s">
        <v>0</v>
      </c>
      <c r="E67" t="str">
        <f>"2018-12-09 13:02:47"</f>
        <v>2018-12-09 13:02:47</v>
      </c>
    </row>
    <row r="68" spans="1:5" x14ac:dyDescent="0.3">
      <c r="A68" t="s">
        <v>23</v>
      </c>
      <c r="B68" t="str">
        <f>"17874522302"</f>
        <v>17874522302</v>
      </c>
      <c r="C68" t="str">
        <f>"532122199406041815"</f>
        <v>532122199406041815</v>
      </c>
      <c r="D68" t="s">
        <v>0</v>
      </c>
      <c r="E68" t="str">
        <f>"2018-12-09 13:07:48"</f>
        <v>2018-12-09 13:07:48</v>
      </c>
    </row>
    <row r="69" spans="1:5" x14ac:dyDescent="0.3">
      <c r="A69" t="s">
        <v>0</v>
      </c>
      <c r="B69" t="str">
        <f>"13291664103"</f>
        <v>13291664103</v>
      </c>
      <c r="C69" t="s">
        <v>0</v>
      </c>
      <c r="D69" t="s">
        <v>0</v>
      </c>
      <c r="E69" t="str">
        <f>"2018-12-09 13:02:21"</f>
        <v>2018-12-09 13:02:21</v>
      </c>
    </row>
    <row r="70" spans="1:5" x14ac:dyDescent="0.3">
      <c r="A70" t="s">
        <v>24</v>
      </c>
      <c r="B70" t="str">
        <f>"14787365489"</f>
        <v>14787365489</v>
      </c>
      <c r="C70" t="str">
        <f>"530522199810120013"</f>
        <v>530522199810120013</v>
      </c>
      <c r="D70" t="s">
        <v>0</v>
      </c>
      <c r="E70" t="str">
        <f>"2018-12-09 13:05:02"</f>
        <v>2018-12-09 13:05:02</v>
      </c>
    </row>
    <row r="71" spans="1:5" x14ac:dyDescent="0.3">
      <c r="A71" t="s">
        <v>0</v>
      </c>
      <c r="B71" t="str">
        <f>"17681592333"</f>
        <v>17681592333</v>
      </c>
      <c r="C71" t="s">
        <v>0</v>
      </c>
      <c r="D71" t="s">
        <v>0</v>
      </c>
      <c r="E71" t="str">
        <f>"2018-12-09 13:02:13"</f>
        <v>2018-12-09 13:02:13</v>
      </c>
    </row>
    <row r="72" spans="1:5" x14ac:dyDescent="0.3">
      <c r="A72" t="s">
        <v>25</v>
      </c>
      <c r="B72" t="str">
        <f>"18121950056"</f>
        <v>18121950056</v>
      </c>
      <c r="C72" t="str">
        <f>"510107199505313418"</f>
        <v>510107199505313418</v>
      </c>
      <c r="D72" t="s">
        <v>0</v>
      </c>
      <c r="E72" t="str">
        <f>"2018-12-09 13:03:33"</f>
        <v>2018-12-09 13:03:33</v>
      </c>
    </row>
    <row r="73" spans="1:5" x14ac:dyDescent="0.3">
      <c r="A73" t="s">
        <v>0</v>
      </c>
      <c r="B73" t="str">
        <f>"15632296374"</f>
        <v>15632296374</v>
      </c>
      <c r="C73" t="s">
        <v>0</v>
      </c>
      <c r="D73" t="s">
        <v>0</v>
      </c>
      <c r="E73" t="str">
        <f>"2018-12-09 13:01:59"</f>
        <v>2018-12-09 13:01:59</v>
      </c>
    </row>
    <row r="74" spans="1:5" x14ac:dyDescent="0.3">
      <c r="A74" t="s">
        <v>26</v>
      </c>
      <c r="B74" t="str">
        <f>"18432911113"</f>
        <v>18432911113</v>
      </c>
      <c r="C74" t="str">
        <f>"130534198805195818"</f>
        <v>130534198805195818</v>
      </c>
      <c r="D74" t="s">
        <v>0</v>
      </c>
      <c r="E74" t="str">
        <f>"2018-12-09 13:03:15"</f>
        <v>2018-12-09 13:03:15</v>
      </c>
    </row>
    <row r="75" spans="1:5" x14ac:dyDescent="0.3">
      <c r="A75" t="s">
        <v>27</v>
      </c>
      <c r="B75" t="str">
        <f>"18879705476"</f>
        <v>18879705476</v>
      </c>
      <c r="C75" t="str">
        <f>"36210119760604062X"</f>
        <v>36210119760604062X</v>
      </c>
      <c r="D75" t="s">
        <v>0</v>
      </c>
      <c r="E75" t="str">
        <f>"2018-12-09 13:02:08"</f>
        <v>2018-12-09 13:02:08</v>
      </c>
    </row>
    <row r="76" spans="1:5" x14ac:dyDescent="0.3">
      <c r="A76" t="s">
        <v>28</v>
      </c>
      <c r="B76" t="str">
        <f>"15023440635"</f>
        <v>15023440635</v>
      </c>
      <c r="C76" t="str">
        <f>"500101198405200120"</f>
        <v>500101198405200120</v>
      </c>
      <c r="D76" t="s">
        <v>0</v>
      </c>
      <c r="E76" t="str">
        <f>"2018-12-09 13:02:55"</f>
        <v>2018-12-09 13:02:55</v>
      </c>
    </row>
    <row r="77" spans="1:5" x14ac:dyDescent="0.3">
      <c r="A77" t="s">
        <v>29</v>
      </c>
      <c r="B77" t="str">
        <f>"13720264011"</f>
        <v>13720264011</v>
      </c>
      <c r="C77" t="str">
        <f>"420521199412020074"</f>
        <v>420521199412020074</v>
      </c>
      <c r="D77" t="s">
        <v>0</v>
      </c>
      <c r="E77" t="str">
        <f>"2018-12-09 13:02:33"</f>
        <v>2018-12-09 13:02:33</v>
      </c>
    </row>
    <row r="78" spans="1:5" x14ac:dyDescent="0.3">
      <c r="A78" t="s">
        <v>30</v>
      </c>
      <c r="B78" t="str">
        <f>"17778179286"</f>
        <v>17778179286</v>
      </c>
      <c r="C78" t="str">
        <f>"152824199401051512"</f>
        <v>152824199401051512</v>
      </c>
      <c r="D78" t="s">
        <v>0</v>
      </c>
      <c r="E78" t="str">
        <f>"2018-12-09 13:01:37"</f>
        <v>2018-12-09 13:01:37</v>
      </c>
    </row>
    <row r="79" spans="1:5" x14ac:dyDescent="0.3">
      <c r="A79" t="s">
        <v>31</v>
      </c>
      <c r="B79" t="str">
        <f>"17631197265"</f>
        <v>17631197265</v>
      </c>
      <c r="C79" t="str">
        <f>"130426199908132325"</f>
        <v>130426199908132325</v>
      </c>
      <c r="D79" t="s">
        <v>0</v>
      </c>
      <c r="E79" t="str">
        <f>"2018-12-09 13:00:43"</f>
        <v>2018-12-09 13:00:43</v>
      </c>
    </row>
    <row r="80" spans="1:5" x14ac:dyDescent="0.3">
      <c r="A80" t="s">
        <v>0</v>
      </c>
      <c r="B80" t="str">
        <f>"18247556339"</f>
        <v>18247556339</v>
      </c>
      <c r="C80" t="s">
        <v>0</v>
      </c>
      <c r="D80" t="s">
        <v>0</v>
      </c>
      <c r="E80" t="str">
        <f>"2018-12-09 13:03:07"</f>
        <v>2018-12-09 13:03:07</v>
      </c>
    </row>
    <row r="81" spans="1:5" x14ac:dyDescent="0.3">
      <c r="A81" t="s">
        <v>0</v>
      </c>
      <c r="B81" t="str">
        <f>"13636145620"</f>
        <v>13636145620</v>
      </c>
      <c r="C81" t="s">
        <v>0</v>
      </c>
      <c r="D81" t="s">
        <v>0</v>
      </c>
      <c r="E81" t="str">
        <f>"2018-12-09 13:00:30"</f>
        <v>2018-12-09 13:00:30</v>
      </c>
    </row>
    <row r="82" spans="1:5" x14ac:dyDescent="0.3">
      <c r="A82" t="s">
        <v>32</v>
      </c>
      <c r="B82" t="str">
        <f>"13835257084"</f>
        <v>13835257084</v>
      </c>
      <c r="C82" t="str">
        <f>"140622198110110824"</f>
        <v>140622198110110824</v>
      </c>
      <c r="D82" t="s">
        <v>0</v>
      </c>
      <c r="E82" t="str">
        <f>"2018-12-09 13:00:07"</f>
        <v>2018-12-09 13:00:07</v>
      </c>
    </row>
    <row r="83" spans="1:5" x14ac:dyDescent="0.3">
      <c r="A83" t="s">
        <v>0</v>
      </c>
      <c r="B83" t="str">
        <f>"18759341520"</f>
        <v>18759341520</v>
      </c>
      <c r="C83" t="s">
        <v>0</v>
      </c>
      <c r="D83" t="s">
        <v>0</v>
      </c>
      <c r="E83" t="str">
        <f>"2018-12-09 13:00:01"</f>
        <v>2018-12-09 13:00:01</v>
      </c>
    </row>
    <row r="84" spans="1:5" x14ac:dyDescent="0.3">
      <c r="A84" t="s">
        <v>33</v>
      </c>
      <c r="B84" t="str">
        <f>"13849010986"</f>
        <v>13849010986</v>
      </c>
      <c r="C84" t="str">
        <f>"412727199806037046"</f>
        <v>412727199806037046</v>
      </c>
      <c r="D84" t="s">
        <v>0</v>
      </c>
      <c r="E84" t="str">
        <f>"2018-12-09 13:03:31"</f>
        <v>2018-12-09 13:03:31</v>
      </c>
    </row>
    <row r="85" spans="1:5" x14ac:dyDescent="0.3">
      <c r="A85" t="s">
        <v>0</v>
      </c>
      <c r="B85" t="str">
        <f>"18992680766"</f>
        <v>18992680766</v>
      </c>
      <c r="C85" t="s">
        <v>0</v>
      </c>
      <c r="D85" t="s">
        <v>0</v>
      </c>
      <c r="E85" t="str">
        <f>"2018-12-09 12:58:56"</f>
        <v>2018-12-09 12:58:56</v>
      </c>
    </row>
    <row r="86" spans="1:5" x14ac:dyDescent="0.3">
      <c r="A86" t="s">
        <v>34</v>
      </c>
      <c r="B86" t="str">
        <f>"18573727506"</f>
        <v>18573727506</v>
      </c>
      <c r="C86" t="str">
        <f>"430903198905063036"</f>
        <v>430903198905063036</v>
      </c>
      <c r="D86" t="s">
        <v>0</v>
      </c>
      <c r="E86" t="str">
        <f>"2018-12-09 13:00:43"</f>
        <v>2018-12-09 13:00:43</v>
      </c>
    </row>
    <row r="87" spans="1:5" x14ac:dyDescent="0.3">
      <c r="A87" t="s">
        <v>35</v>
      </c>
      <c r="B87" t="str">
        <f>"18638861090"</f>
        <v>18638861090</v>
      </c>
      <c r="C87" t="str">
        <f>"410322199204276837"</f>
        <v>410322199204276837</v>
      </c>
      <c r="D87" t="s">
        <v>36</v>
      </c>
      <c r="E87" t="str">
        <f>"2018-12-09 12:59:36"</f>
        <v>2018-12-09 12:59:36</v>
      </c>
    </row>
    <row r="88" spans="1:5" x14ac:dyDescent="0.3">
      <c r="A88" t="s">
        <v>37</v>
      </c>
      <c r="B88" t="str">
        <f>"13833805950"</f>
        <v>13833805950</v>
      </c>
      <c r="C88" t="str">
        <f>"131125198008080113"</f>
        <v>131125198008080113</v>
      </c>
      <c r="D88" t="s">
        <v>0</v>
      </c>
      <c r="E88" t="str">
        <f>"2018-12-09 13:01:22"</f>
        <v>2018-12-09 13:01:22</v>
      </c>
    </row>
    <row r="89" spans="1:5" x14ac:dyDescent="0.3">
      <c r="A89" t="s">
        <v>38</v>
      </c>
      <c r="B89" t="str">
        <f>"13922751555"</f>
        <v>13922751555</v>
      </c>
      <c r="C89" t="str">
        <f>"441427198208260030"</f>
        <v>441427198208260030</v>
      </c>
      <c r="D89" t="s">
        <v>0</v>
      </c>
      <c r="E89" t="str">
        <f>"2018-12-09 13:12:53"</f>
        <v>2018-12-09 13:12:53</v>
      </c>
    </row>
    <row r="90" spans="1:5" x14ac:dyDescent="0.3">
      <c r="A90" t="s">
        <v>39</v>
      </c>
      <c r="B90" t="str">
        <f>"15189790809"</f>
        <v>15189790809</v>
      </c>
      <c r="C90" t="str">
        <f>"320723198912163018"</f>
        <v>320723198912163018</v>
      </c>
      <c r="D90" t="s">
        <v>0</v>
      </c>
      <c r="E90" t="str">
        <f>"2018-12-09 13:11:49"</f>
        <v>2018-12-09 13:11:49</v>
      </c>
    </row>
    <row r="91" spans="1:5" x14ac:dyDescent="0.3">
      <c r="A91" t="s">
        <v>0</v>
      </c>
      <c r="B91" t="str">
        <f>"13964109137"</f>
        <v>13964109137</v>
      </c>
      <c r="C91" t="s">
        <v>0</v>
      </c>
      <c r="D91" t="s">
        <v>0</v>
      </c>
      <c r="E91" t="str">
        <f>"2018-12-09 12:58:24"</f>
        <v>2018-12-09 12:58:24</v>
      </c>
    </row>
    <row r="92" spans="1:5" x14ac:dyDescent="0.3">
      <c r="A92" t="s">
        <v>40</v>
      </c>
      <c r="B92" t="str">
        <f>"15682718885"</f>
        <v>15682718885</v>
      </c>
      <c r="C92" t="str">
        <f>"622723199605230177"</f>
        <v>622723199605230177</v>
      </c>
      <c r="D92" t="s">
        <v>0</v>
      </c>
      <c r="E92" t="str">
        <f>"2018-12-09 12:59:07"</f>
        <v>2018-12-09 12:59:07</v>
      </c>
    </row>
    <row r="93" spans="1:5" x14ac:dyDescent="0.3">
      <c r="A93" t="s">
        <v>41</v>
      </c>
      <c r="B93" t="str">
        <f>"18931163779"</f>
        <v>18931163779</v>
      </c>
      <c r="C93" t="str">
        <f>"321284199701104633"</f>
        <v>321284199701104633</v>
      </c>
      <c r="D93" t="s">
        <v>0</v>
      </c>
      <c r="E93" t="str">
        <f>"2018-12-09 12:58:50"</f>
        <v>2018-12-09 12:58:50</v>
      </c>
    </row>
    <row r="94" spans="1:5" x14ac:dyDescent="0.3">
      <c r="A94" t="s">
        <v>0</v>
      </c>
      <c r="B94" t="str">
        <f>"15990855822"</f>
        <v>15990855822</v>
      </c>
      <c r="C94" t="s">
        <v>0</v>
      </c>
      <c r="D94" t="s">
        <v>0</v>
      </c>
      <c r="E94" t="str">
        <f>"2018-12-09 13:01:04"</f>
        <v>2018-12-09 13:01:04</v>
      </c>
    </row>
    <row r="95" spans="1:5" x14ac:dyDescent="0.3">
      <c r="A95" t="s">
        <v>0</v>
      </c>
      <c r="B95" t="str">
        <f>"15976061061"</f>
        <v>15976061061</v>
      </c>
      <c r="C95" t="s">
        <v>0</v>
      </c>
      <c r="D95" t="s">
        <v>0</v>
      </c>
      <c r="E95" t="str">
        <f>"2018-12-09 12:57:41"</f>
        <v>2018-12-09 12:57:41</v>
      </c>
    </row>
    <row r="96" spans="1:5" x14ac:dyDescent="0.3">
      <c r="A96" t="s">
        <v>0</v>
      </c>
      <c r="B96" t="str">
        <f>"13460816466"</f>
        <v>13460816466</v>
      </c>
      <c r="C96" t="s">
        <v>0</v>
      </c>
      <c r="D96" t="s">
        <v>0</v>
      </c>
      <c r="E96" t="str">
        <f>"2018-12-09 12:57:36"</f>
        <v>2018-12-09 12:57:36</v>
      </c>
    </row>
    <row r="97" spans="1:5" x14ac:dyDescent="0.3">
      <c r="A97" t="s">
        <v>0</v>
      </c>
      <c r="B97" t="str">
        <f>"18759203583"</f>
        <v>18759203583</v>
      </c>
      <c r="C97" t="s">
        <v>0</v>
      </c>
      <c r="D97" t="s">
        <v>0</v>
      </c>
      <c r="E97" t="str">
        <f>"2018-12-09 12:57:36"</f>
        <v>2018-12-09 12:57:36</v>
      </c>
    </row>
    <row r="98" spans="1:5" x14ac:dyDescent="0.3">
      <c r="A98" t="s">
        <v>42</v>
      </c>
      <c r="B98" t="str">
        <f>"13097722905"</f>
        <v>13097722905</v>
      </c>
      <c r="C98" t="str">
        <f>"32082519790803177X"</f>
        <v>32082519790803177X</v>
      </c>
      <c r="D98" t="s">
        <v>0</v>
      </c>
      <c r="E98" t="str">
        <f>"2018-12-09 13:05:03"</f>
        <v>2018-12-09 13:05:03</v>
      </c>
    </row>
    <row r="99" spans="1:5" x14ac:dyDescent="0.3">
      <c r="A99" t="s">
        <v>0</v>
      </c>
      <c r="B99" t="str">
        <f>"17602249442"</f>
        <v>17602249442</v>
      </c>
      <c r="C99" t="s">
        <v>0</v>
      </c>
      <c r="D99" t="s">
        <v>0</v>
      </c>
      <c r="E99" t="str">
        <f>"2018-12-09 12:58:15"</f>
        <v>2018-12-09 12:58:15</v>
      </c>
    </row>
    <row r="100" spans="1:5" x14ac:dyDescent="0.3">
      <c r="A100" t="s">
        <v>0</v>
      </c>
      <c r="B100" t="str">
        <f>"18393376001"</f>
        <v>18393376001</v>
      </c>
      <c r="C100" t="s">
        <v>0</v>
      </c>
      <c r="D100" t="s">
        <v>0</v>
      </c>
      <c r="E100" t="str">
        <f>"2018-12-09 12:57:21"</f>
        <v>2018-12-09 12:57:21</v>
      </c>
    </row>
    <row r="101" spans="1:5" x14ac:dyDescent="0.3">
      <c r="A101" t="s">
        <v>0</v>
      </c>
      <c r="B101" t="str">
        <f>"18039235519"</f>
        <v>18039235519</v>
      </c>
      <c r="C101" t="s">
        <v>0</v>
      </c>
      <c r="D101" t="s">
        <v>0</v>
      </c>
      <c r="E101" t="str">
        <f>"2018-12-09 12:56:46"</f>
        <v>2018-12-09 12:56:46</v>
      </c>
    </row>
    <row r="102" spans="1:5" x14ac:dyDescent="0.3">
      <c r="A102" t="s">
        <v>43</v>
      </c>
      <c r="B102" t="str">
        <f>"18904535515"</f>
        <v>18904535515</v>
      </c>
      <c r="C102" t="str">
        <f>"232324198710044816"</f>
        <v>232324198710044816</v>
      </c>
      <c r="D102" t="s">
        <v>0</v>
      </c>
      <c r="E102" t="str">
        <f>"2018-12-09 13:00:25"</f>
        <v>2018-12-09 13:00:25</v>
      </c>
    </row>
    <row r="103" spans="1:5" x14ac:dyDescent="0.3">
      <c r="A103" t="s">
        <v>44</v>
      </c>
      <c r="B103" t="str">
        <f>"15873148313"</f>
        <v>15873148313</v>
      </c>
      <c r="C103" t="str">
        <f>"430124198906187776"</f>
        <v>430124198906187776</v>
      </c>
      <c r="D103" t="s">
        <v>0</v>
      </c>
      <c r="E103" t="str">
        <f>"2018-12-09 13:15:32"</f>
        <v>2018-12-09 13:15:32</v>
      </c>
    </row>
    <row r="104" spans="1:5" x14ac:dyDescent="0.3">
      <c r="A104" t="s">
        <v>45</v>
      </c>
      <c r="B104" t="str">
        <f>"13383485265"</f>
        <v>13383485265</v>
      </c>
      <c r="C104" t="str">
        <f>"142724198310061414"</f>
        <v>142724198310061414</v>
      </c>
      <c r="D104" t="s">
        <v>0</v>
      </c>
      <c r="E104" t="str">
        <f>"2018-12-09 13:00:15"</f>
        <v>2018-12-09 13:00:15</v>
      </c>
    </row>
    <row r="105" spans="1:5" x14ac:dyDescent="0.3">
      <c r="A105" t="s">
        <v>0</v>
      </c>
      <c r="B105" t="str">
        <f>"17761224142"</f>
        <v>17761224142</v>
      </c>
      <c r="C105" t="s">
        <v>0</v>
      </c>
      <c r="D105" t="s">
        <v>0</v>
      </c>
      <c r="E105" t="str">
        <f>"2018-12-09 12:55:40"</f>
        <v>2018-12-09 12:55:40</v>
      </c>
    </row>
    <row r="106" spans="1:5" x14ac:dyDescent="0.3">
      <c r="A106" t="s">
        <v>46</v>
      </c>
      <c r="B106" t="str">
        <f>"18743276428"</f>
        <v>18743276428</v>
      </c>
      <c r="C106" t="str">
        <f>"220202199411193026"</f>
        <v>220202199411193026</v>
      </c>
      <c r="D106" t="s">
        <v>0</v>
      </c>
      <c r="E106" t="str">
        <f>"2018-12-09 12:57:39"</f>
        <v>2018-12-09 12:57:39</v>
      </c>
    </row>
    <row r="107" spans="1:5" x14ac:dyDescent="0.3">
      <c r="A107" t="s">
        <v>47</v>
      </c>
      <c r="B107" t="str">
        <f>"15541545970"</f>
        <v>15541545970</v>
      </c>
      <c r="C107" t="str">
        <f>"210114197904030312"</f>
        <v>210114197904030312</v>
      </c>
      <c r="D107" t="s">
        <v>0</v>
      </c>
      <c r="E107" t="str">
        <f>"2018-12-09 13:01:11"</f>
        <v>2018-12-09 13:01:11</v>
      </c>
    </row>
    <row r="108" spans="1:5" x14ac:dyDescent="0.3">
      <c r="A108" t="s">
        <v>0</v>
      </c>
      <c r="B108" t="str">
        <f>"18223954051"</f>
        <v>18223954051</v>
      </c>
      <c r="C108" t="s">
        <v>0</v>
      </c>
      <c r="D108" t="s">
        <v>0</v>
      </c>
      <c r="E108" t="str">
        <f>"2018-12-09 12:55:02"</f>
        <v>2018-12-09 12:55:02</v>
      </c>
    </row>
    <row r="109" spans="1:5" x14ac:dyDescent="0.3">
      <c r="A109" t="s">
        <v>48</v>
      </c>
      <c r="B109" t="str">
        <f>"15323207967"</f>
        <v>15323207967</v>
      </c>
      <c r="C109" t="str">
        <f>"445221199104166516"</f>
        <v>445221199104166516</v>
      </c>
      <c r="D109" t="s">
        <v>0</v>
      </c>
      <c r="E109" t="str">
        <f>"2018-12-09 13:02:52"</f>
        <v>2018-12-09 13:02:52</v>
      </c>
    </row>
    <row r="110" spans="1:5" x14ac:dyDescent="0.3">
      <c r="A110" t="s">
        <v>49</v>
      </c>
      <c r="B110" t="str">
        <f>"13217435762"</f>
        <v>13217435762</v>
      </c>
      <c r="C110" t="str">
        <f>"433130199910085312"</f>
        <v>433130199910085312</v>
      </c>
      <c r="D110" t="s">
        <v>0</v>
      </c>
      <c r="E110" t="str">
        <f>"2018-12-09 12:56:05"</f>
        <v>2018-12-09 12:56:05</v>
      </c>
    </row>
    <row r="111" spans="1:5" x14ac:dyDescent="0.3">
      <c r="A111" t="s">
        <v>0</v>
      </c>
      <c r="B111" t="str">
        <f>"13980919544"</f>
        <v>13980919544</v>
      </c>
      <c r="C111" t="s">
        <v>0</v>
      </c>
      <c r="D111" t="s">
        <v>0</v>
      </c>
      <c r="E111" t="str">
        <f>"2018-12-09 12:56:14"</f>
        <v>2018-12-09 12:56:14</v>
      </c>
    </row>
    <row r="112" spans="1:5" x14ac:dyDescent="0.3">
      <c r="A112" t="s">
        <v>50</v>
      </c>
      <c r="B112" t="str">
        <f>"14787296455"</f>
        <v>14787296455</v>
      </c>
      <c r="C112" t="str">
        <f>"532727199203090910"</f>
        <v>532727199203090910</v>
      </c>
      <c r="D112" t="s">
        <v>0</v>
      </c>
      <c r="E112" t="str">
        <f>"2018-12-09 12:56:28"</f>
        <v>2018-12-09 12:56:28</v>
      </c>
    </row>
    <row r="113" spans="1:5" x14ac:dyDescent="0.3">
      <c r="A113" t="s">
        <v>51</v>
      </c>
      <c r="B113" t="str">
        <f>"13339363574"</f>
        <v>13339363574</v>
      </c>
      <c r="C113" t="str">
        <f>"231182198301183139"</f>
        <v>231182198301183139</v>
      </c>
      <c r="D113" t="s">
        <v>0</v>
      </c>
      <c r="E113" t="str">
        <f>"2018-12-09 13:16:43"</f>
        <v>2018-12-09 13:16:43</v>
      </c>
    </row>
    <row r="114" spans="1:5" x14ac:dyDescent="0.3">
      <c r="A114" t="s">
        <v>52</v>
      </c>
      <c r="B114" t="str">
        <f>"18354617770"</f>
        <v>18354617770</v>
      </c>
      <c r="C114" t="str">
        <f>"370521198110010058"</f>
        <v>370521198110010058</v>
      </c>
      <c r="D114" t="s">
        <v>0</v>
      </c>
      <c r="E114" t="str">
        <f>"2018-12-09 12:55:00"</f>
        <v>2018-12-09 12:55:00</v>
      </c>
    </row>
    <row r="115" spans="1:5" x14ac:dyDescent="0.3">
      <c r="A115" t="s">
        <v>0</v>
      </c>
      <c r="B115" t="str">
        <f>"13753785611"</f>
        <v>13753785611</v>
      </c>
      <c r="C115" t="s">
        <v>0</v>
      </c>
      <c r="D115" t="s">
        <v>0</v>
      </c>
      <c r="E115" t="str">
        <f>"2018-12-09 12:53:37"</f>
        <v>2018-12-09 12:53:37</v>
      </c>
    </row>
    <row r="116" spans="1:5" x14ac:dyDescent="0.3">
      <c r="A116" t="s">
        <v>53</v>
      </c>
      <c r="B116" t="str">
        <f>"17718788165"</f>
        <v>17718788165</v>
      </c>
      <c r="C116" t="str">
        <f>"622923198906102618"</f>
        <v>622923198906102618</v>
      </c>
      <c r="D116" t="s">
        <v>0</v>
      </c>
      <c r="E116" t="str">
        <f>"2018-12-09 12:55:03"</f>
        <v>2018-12-09 12:55:03</v>
      </c>
    </row>
    <row r="117" spans="1:5" x14ac:dyDescent="0.3">
      <c r="A117" t="s">
        <v>0</v>
      </c>
      <c r="B117" t="str">
        <f>"18203979535"</f>
        <v>18203979535</v>
      </c>
      <c r="C117" t="s">
        <v>0</v>
      </c>
      <c r="D117" t="s">
        <v>0</v>
      </c>
      <c r="E117" t="str">
        <f>"2018-12-09 12:56:13"</f>
        <v>2018-12-09 12:56:13</v>
      </c>
    </row>
    <row r="118" spans="1:5" x14ac:dyDescent="0.3">
      <c r="A118" t="s">
        <v>54</v>
      </c>
      <c r="B118" t="str">
        <f>"13501782410"</f>
        <v>13501782410</v>
      </c>
      <c r="C118" t="str">
        <f>"310230199010103517"</f>
        <v>310230199010103517</v>
      </c>
      <c r="D118" t="s">
        <v>0</v>
      </c>
      <c r="E118" t="str">
        <f>"2018-12-09 13:07:45"</f>
        <v>2018-12-09 13:07:45</v>
      </c>
    </row>
    <row r="119" spans="1:5" x14ac:dyDescent="0.3">
      <c r="A119" t="s">
        <v>55</v>
      </c>
      <c r="B119" t="str">
        <f>"13804311191"</f>
        <v>13804311191</v>
      </c>
      <c r="C119" t="str">
        <f>"220881198204256235"</f>
        <v>220881198204256235</v>
      </c>
      <c r="D119" t="s">
        <v>0</v>
      </c>
      <c r="E119" t="str">
        <f>"2018-12-09 12:53:12"</f>
        <v>2018-12-09 12:53:12</v>
      </c>
    </row>
    <row r="120" spans="1:5" x14ac:dyDescent="0.3">
      <c r="A120" t="s">
        <v>0</v>
      </c>
      <c r="B120" t="str">
        <f>"18333906652"</f>
        <v>18333906652</v>
      </c>
      <c r="C120" t="s">
        <v>0</v>
      </c>
      <c r="D120" t="s">
        <v>0</v>
      </c>
      <c r="E120" t="str">
        <f>"2018-12-09 12:54:46"</f>
        <v>2018-12-09 12:54:46</v>
      </c>
    </row>
    <row r="121" spans="1:5" x14ac:dyDescent="0.3">
      <c r="A121" t="s">
        <v>0</v>
      </c>
      <c r="B121" t="str">
        <f>"15677915405"</f>
        <v>15677915405</v>
      </c>
      <c r="C121" t="s">
        <v>0</v>
      </c>
      <c r="D121" t="s">
        <v>0</v>
      </c>
      <c r="E121" t="str">
        <f>"2018-12-09 12:52:37"</f>
        <v>2018-12-09 12:52:37</v>
      </c>
    </row>
    <row r="122" spans="1:5" x14ac:dyDescent="0.3">
      <c r="A122" t="s">
        <v>0</v>
      </c>
      <c r="B122" t="str">
        <f>"18578977032"</f>
        <v>18578977032</v>
      </c>
      <c r="C122" t="s">
        <v>0</v>
      </c>
      <c r="D122" t="s">
        <v>0</v>
      </c>
      <c r="E122" t="str">
        <f>"2018-12-09 12:52:13"</f>
        <v>2018-12-09 12:52:13</v>
      </c>
    </row>
    <row r="123" spans="1:5" x14ac:dyDescent="0.3">
      <c r="A123" t="s">
        <v>0</v>
      </c>
      <c r="B123" t="str">
        <f>"17325552193"</f>
        <v>17325552193</v>
      </c>
      <c r="C123" t="s">
        <v>0</v>
      </c>
      <c r="D123" t="s">
        <v>0</v>
      </c>
      <c r="E123" t="str">
        <f>"2018-12-09 12:52:10"</f>
        <v>2018-12-09 12:52:10</v>
      </c>
    </row>
    <row r="124" spans="1:5" x14ac:dyDescent="0.3">
      <c r="A124" t="s">
        <v>0</v>
      </c>
      <c r="B124" t="str">
        <f>"13582566765"</f>
        <v>13582566765</v>
      </c>
      <c r="C124" t="s">
        <v>0</v>
      </c>
      <c r="D124" t="s">
        <v>0</v>
      </c>
      <c r="E124" t="str">
        <f>"2018-12-09 12:52:09"</f>
        <v>2018-12-09 12:52:09</v>
      </c>
    </row>
    <row r="125" spans="1:5" x14ac:dyDescent="0.3">
      <c r="A125" t="s">
        <v>0</v>
      </c>
      <c r="B125" t="str">
        <f>"13105847704"</f>
        <v>13105847704</v>
      </c>
      <c r="C125" t="s">
        <v>0</v>
      </c>
      <c r="D125" t="s">
        <v>0</v>
      </c>
      <c r="E125" t="str">
        <f>"2018-12-09 12:52:07"</f>
        <v>2018-12-09 12:52:07</v>
      </c>
    </row>
    <row r="126" spans="1:5" x14ac:dyDescent="0.3">
      <c r="A126" t="s">
        <v>56</v>
      </c>
      <c r="B126" t="str">
        <f>"18387150010"</f>
        <v>18387150010</v>
      </c>
      <c r="C126" t="str">
        <f>"530125199403062722"</f>
        <v>530125199403062722</v>
      </c>
      <c r="D126" t="s">
        <v>0</v>
      </c>
      <c r="E126" t="str">
        <f>"2018-12-09 12:55:41"</f>
        <v>2018-12-09 12:55:41</v>
      </c>
    </row>
    <row r="127" spans="1:5" x14ac:dyDescent="0.3">
      <c r="A127" t="s">
        <v>0</v>
      </c>
      <c r="B127" t="str">
        <f>"18258069080"</f>
        <v>18258069080</v>
      </c>
      <c r="C127" t="s">
        <v>0</v>
      </c>
      <c r="D127" t="s">
        <v>0</v>
      </c>
      <c r="E127" t="str">
        <f>"2018-12-09 12:51:36"</f>
        <v>2018-12-09 12:51:36</v>
      </c>
    </row>
    <row r="128" spans="1:5" x14ac:dyDescent="0.3">
      <c r="A128" t="s">
        <v>57</v>
      </c>
      <c r="B128" t="str">
        <f>"13596160114"</f>
        <v>13596160114</v>
      </c>
      <c r="C128" t="str">
        <f>"220721198405174226"</f>
        <v>220721198405174226</v>
      </c>
      <c r="D128" t="s">
        <v>0</v>
      </c>
      <c r="E128" t="str">
        <f>"2018-12-09 13:03:01"</f>
        <v>2018-12-09 13:03:01</v>
      </c>
    </row>
    <row r="129" spans="1:5" x14ac:dyDescent="0.3">
      <c r="A129" t="s">
        <v>0</v>
      </c>
      <c r="B129" t="str">
        <f>"18275017530"</f>
        <v>18275017530</v>
      </c>
      <c r="C129" t="s">
        <v>0</v>
      </c>
      <c r="D129" t="s">
        <v>0</v>
      </c>
      <c r="E129" t="str">
        <f>"2018-12-09 12:51:09"</f>
        <v>2018-12-09 12:51:09</v>
      </c>
    </row>
    <row r="130" spans="1:5" x14ac:dyDescent="0.3">
      <c r="A130" t="s">
        <v>0</v>
      </c>
      <c r="B130" t="str">
        <f>"15835437190"</f>
        <v>15835437190</v>
      </c>
      <c r="C130" t="s">
        <v>0</v>
      </c>
      <c r="D130" t="s">
        <v>0</v>
      </c>
      <c r="E130" t="str">
        <f>"2018-12-09 12:50:52"</f>
        <v>2018-12-09 12:50:52</v>
      </c>
    </row>
    <row r="131" spans="1:5" x14ac:dyDescent="0.3">
      <c r="A131" t="s">
        <v>58</v>
      </c>
      <c r="B131" t="str">
        <f>"13944424537"</f>
        <v>13944424537</v>
      </c>
      <c r="C131" t="str">
        <f>"220303198702082227"</f>
        <v>220303198702082227</v>
      </c>
      <c r="D131" t="s">
        <v>0</v>
      </c>
      <c r="E131" t="str">
        <f>"2018-12-09 12:58:16"</f>
        <v>2018-12-09 12:58:16</v>
      </c>
    </row>
    <row r="132" spans="1:5" x14ac:dyDescent="0.3">
      <c r="A132" t="s">
        <v>59</v>
      </c>
      <c r="B132" t="str">
        <f>"15844207668"</f>
        <v>15844207668</v>
      </c>
      <c r="C132" t="str">
        <f>"220211199303040029"</f>
        <v>220211199303040029</v>
      </c>
      <c r="D132" t="s">
        <v>0</v>
      </c>
      <c r="E132" t="str">
        <f>"2018-12-09 12:52:39"</f>
        <v>2018-12-09 12:52:39</v>
      </c>
    </row>
    <row r="133" spans="1:5" x14ac:dyDescent="0.3">
      <c r="A133" t="s">
        <v>60</v>
      </c>
      <c r="B133" t="str">
        <f>"17628689875"</f>
        <v>17628689875</v>
      </c>
      <c r="C133" t="str">
        <f>"511702200104192034"</f>
        <v>511702200104192034</v>
      </c>
      <c r="D133" t="s">
        <v>0</v>
      </c>
      <c r="E133" t="str">
        <f>"2018-12-09 12:58:21"</f>
        <v>2018-12-09 12:58:21</v>
      </c>
    </row>
    <row r="134" spans="1:5" x14ac:dyDescent="0.3">
      <c r="A134" t="s">
        <v>61</v>
      </c>
      <c r="B134" t="str">
        <f>"15857007345"</f>
        <v>15857007345</v>
      </c>
      <c r="C134" t="str">
        <f>"33088119870825831X"</f>
        <v>33088119870825831X</v>
      </c>
      <c r="D134" t="s">
        <v>0</v>
      </c>
      <c r="E134" t="str">
        <f>"2018-12-09 12:50:00"</f>
        <v>2018-12-09 12:50:00</v>
      </c>
    </row>
    <row r="135" spans="1:5" x14ac:dyDescent="0.3">
      <c r="A135" t="s">
        <v>62</v>
      </c>
      <c r="B135" t="str">
        <f>"13962943851"</f>
        <v>13962943851</v>
      </c>
      <c r="C135" t="str">
        <f>"320683197904117157"</f>
        <v>320683197904117157</v>
      </c>
      <c r="D135" t="s">
        <v>0</v>
      </c>
      <c r="E135" t="str">
        <f>"2018-12-09 12:51:58"</f>
        <v>2018-12-09 12:51:58</v>
      </c>
    </row>
    <row r="136" spans="1:5" x14ac:dyDescent="0.3">
      <c r="A136" t="s">
        <v>0</v>
      </c>
      <c r="B136" t="str">
        <f>"18233468315"</f>
        <v>18233468315</v>
      </c>
      <c r="C136" t="s">
        <v>0</v>
      </c>
      <c r="D136" t="s">
        <v>0</v>
      </c>
      <c r="E136" t="str">
        <f>"2018-12-09 12:49:43"</f>
        <v>2018-12-09 12:49:43</v>
      </c>
    </row>
    <row r="137" spans="1:5" x14ac:dyDescent="0.3">
      <c r="A137" t="s">
        <v>63</v>
      </c>
      <c r="B137" t="str">
        <f>"15835743227"</f>
        <v>15835743227</v>
      </c>
      <c r="C137" t="str">
        <f>"142601198312277614"</f>
        <v>142601198312277614</v>
      </c>
      <c r="D137" t="s">
        <v>0</v>
      </c>
      <c r="E137" t="str">
        <f>"2018-12-09 12:49:09"</f>
        <v>2018-12-09 12:49:09</v>
      </c>
    </row>
    <row r="138" spans="1:5" x14ac:dyDescent="0.3">
      <c r="A138" t="s">
        <v>0</v>
      </c>
      <c r="B138" t="str">
        <f>"13279721652"</f>
        <v>13279721652</v>
      </c>
      <c r="C138" t="s">
        <v>0</v>
      </c>
      <c r="D138" t="s">
        <v>0</v>
      </c>
      <c r="E138" t="str">
        <f>"2018-12-09 12:49:05"</f>
        <v>2018-12-09 12:49:05</v>
      </c>
    </row>
    <row r="139" spans="1:5" x14ac:dyDescent="0.3">
      <c r="A139" t="s">
        <v>0</v>
      </c>
      <c r="B139" t="str">
        <f>"18567378750"</f>
        <v>18567378750</v>
      </c>
      <c r="C139" t="s">
        <v>0</v>
      </c>
      <c r="D139" t="s">
        <v>0</v>
      </c>
      <c r="E139" t="str">
        <f>"2018-12-09 12:50:51"</f>
        <v>2018-12-09 12:50:51</v>
      </c>
    </row>
    <row r="140" spans="1:5" x14ac:dyDescent="0.3">
      <c r="A140" t="s">
        <v>64</v>
      </c>
      <c r="B140" t="str">
        <f>"18062810501"</f>
        <v>18062810501</v>
      </c>
      <c r="C140" t="str">
        <f>"420625199202253014"</f>
        <v>420625199202253014</v>
      </c>
      <c r="D140" t="s">
        <v>0</v>
      </c>
      <c r="E140" t="str">
        <f>"2018-12-09 12:48:40"</f>
        <v>2018-12-09 12:48:40</v>
      </c>
    </row>
    <row r="141" spans="1:5" x14ac:dyDescent="0.3">
      <c r="A141" t="s">
        <v>0</v>
      </c>
      <c r="B141" t="str">
        <f>"13122165258"</f>
        <v>13122165258</v>
      </c>
      <c r="C141" t="s">
        <v>0</v>
      </c>
      <c r="D141" t="s">
        <v>0</v>
      </c>
      <c r="E141" t="str">
        <f>"2018-12-09 12:48:28"</f>
        <v>2018-12-09 12:48:28</v>
      </c>
    </row>
    <row r="142" spans="1:5" x14ac:dyDescent="0.3">
      <c r="A142" t="s">
        <v>65</v>
      </c>
      <c r="B142" t="str">
        <f>"18651208866"</f>
        <v>18651208866</v>
      </c>
      <c r="C142" t="str">
        <f>"330124198605303813"</f>
        <v>330124198605303813</v>
      </c>
      <c r="D142" t="s">
        <v>0</v>
      </c>
      <c r="E142" t="str">
        <f>"2018-12-09 12:54:21"</f>
        <v>2018-12-09 12:54:21</v>
      </c>
    </row>
    <row r="143" spans="1:5" x14ac:dyDescent="0.3">
      <c r="A143" t="s">
        <v>66</v>
      </c>
      <c r="B143" t="str">
        <f>"15806111454"</f>
        <v>15806111454</v>
      </c>
      <c r="C143" t="str">
        <f>"341226199703085528"</f>
        <v>341226199703085528</v>
      </c>
      <c r="D143" t="s">
        <v>67</v>
      </c>
      <c r="E143" t="str">
        <f>"2018-12-09 12:51:54"</f>
        <v>2018-12-09 12:51:54</v>
      </c>
    </row>
    <row r="144" spans="1:5" x14ac:dyDescent="0.3">
      <c r="A144" t="s">
        <v>68</v>
      </c>
      <c r="B144" t="str">
        <f>"18260521022"</f>
        <v>18260521022</v>
      </c>
      <c r="C144" t="str">
        <f>"340824198312013417"</f>
        <v>340824198312013417</v>
      </c>
      <c r="D144" t="s">
        <v>69</v>
      </c>
      <c r="E144" t="str">
        <f>"2018-12-09 12:47:56"</f>
        <v>2018-12-09 12:47:56</v>
      </c>
    </row>
    <row r="145" spans="1:5" x14ac:dyDescent="0.3">
      <c r="A145" t="s">
        <v>70</v>
      </c>
      <c r="B145" t="str">
        <f>"18263365850"</f>
        <v>18263365850</v>
      </c>
      <c r="C145" t="str">
        <f>"211322199111212010"</f>
        <v>211322199111212010</v>
      </c>
      <c r="D145" t="s">
        <v>0</v>
      </c>
      <c r="E145" t="str">
        <f>"2018-12-09 12:48:46"</f>
        <v>2018-12-09 12:48:46</v>
      </c>
    </row>
    <row r="146" spans="1:5" x14ac:dyDescent="0.3">
      <c r="A146" t="s">
        <v>0</v>
      </c>
      <c r="B146" t="str">
        <f>"13890735667"</f>
        <v>13890735667</v>
      </c>
      <c r="C146" t="s">
        <v>0</v>
      </c>
      <c r="D146" t="s">
        <v>0</v>
      </c>
      <c r="E146" t="str">
        <f>"2018-12-09 12:46:18"</f>
        <v>2018-12-09 12:46:18</v>
      </c>
    </row>
    <row r="147" spans="1:5" x14ac:dyDescent="0.3">
      <c r="A147" t="s">
        <v>0</v>
      </c>
      <c r="B147" t="str">
        <f>"13814021613"</f>
        <v>13814021613</v>
      </c>
      <c r="C147" t="s">
        <v>0</v>
      </c>
      <c r="D147" t="s">
        <v>0</v>
      </c>
      <c r="E147" t="str">
        <f>"2018-12-09 12:46:17"</f>
        <v>2018-12-09 12:46:17</v>
      </c>
    </row>
    <row r="148" spans="1:5" x14ac:dyDescent="0.3">
      <c r="A148" t="s">
        <v>71</v>
      </c>
      <c r="B148" t="str">
        <f>"18362168275"</f>
        <v>18362168275</v>
      </c>
      <c r="C148" t="str">
        <f>"320684199208282699"</f>
        <v>320684199208282699</v>
      </c>
      <c r="D148" t="s">
        <v>0</v>
      </c>
      <c r="E148" t="str">
        <f>"2018-12-09 12:48:47"</f>
        <v>2018-12-09 12:48:47</v>
      </c>
    </row>
    <row r="149" spans="1:5" x14ac:dyDescent="0.3">
      <c r="A149" t="s">
        <v>0</v>
      </c>
      <c r="B149" t="str">
        <f>"17377435935"</f>
        <v>17377435935</v>
      </c>
      <c r="C149" t="s">
        <v>0</v>
      </c>
      <c r="D149" t="s">
        <v>0</v>
      </c>
      <c r="E149" t="str">
        <f>"2018-12-09 12:49:27"</f>
        <v>2018-12-09 12:49:27</v>
      </c>
    </row>
    <row r="150" spans="1:5" x14ac:dyDescent="0.3">
      <c r="A150" t="s">
        <v>72</v>
      </c>
      <c r="B150" t="str">
        <f>"18750671398"</f>
        <v>18750671398</v>
      </c>
      <c r="C150" t="str">
        <f>"350524198903050557"</f>
        <v>350524198903050557</v>
      </c>
      <c r="D150" t="s">
        <v>0</v>
      </c>
      <c r="E150" t="str">
        <f>"2018-12-09 12:45:47"</f>
        <v>2018-12-09 12:45:47</v>
      </c>
    </row>
    <row r="151" spans="1:5" x14ac:dyDescent="0.3">
      <c r="A151" t="s">
        <v>0</v>
      </c>
      <c r="B151" t="str">
        <f>"18660230719"</f>
        <v>18660230719</v>
      </c>
      <c r="C151" t="s">
        <v>0</v>
      </c>
      <c r="D151" t="s">
        <v>0</v>
      </c>
      <c r="E151" t="str">
        <f>"2018-12-09 12:45:24"</f>
        <v>2018-12-09 12:45:24</v>
      </c>
    </row>
    <row r="152" spans="1:5" x14ac:dyDescent="0.3">
      <c r="A152" t="s">
        <v>0</v>
      </c>
      <c r="B152" t="str">
        <f>"17677428281"</f>
        <v>17677428281</v>
      </c>
      <c r="C152" t="s">
        <v>0</v>
      </c>
      <c r="D152" t="s">
        <v>0</v>
      </c>
      <c r="E152" t="str">
        <f>"2018-12-09 12:45:21"</f>
        <v>2018-12-09 12:45:21</v>
      </c>
    </row>
    <row r="153" spans="1:5" x14ac:dyDescent="0.3">
      <c r="A153" t="s">
        <v>0</v>
      </c>
      <c r="B153" t="str">
        <f>"13932410696"</f>
        <v>13932410696</v>
      </c>
      <c r="C153" t="s">
        <v>0</v>
      </c>
      <c r="D153" t="s">
        <v>0</v>
      </c>
      <c r="E153" t="str">
        <f>"2018-12-09 12:45:01"</f>
        <v>2018-12-09 12:45:01</v>
      </c>
    </row>
    <row r="154" spans="1:5" x14ac:dyDescent="0.3">
      <c r="A154" t="s">
        <v>0</v>
      </c>
      <c r="B154" t="str">
        <f>"17371507582"</f>
        <v>17371507582</v>
      </c>
      <c r="C154" t="s">
        <v>0</v>
      </c>
      <c r="D154" t="s">
        <v>0</v>
      </c>
      <c r="E154" t="str">
        <f>"2018-12-09 12:44:37"</f>
        <v>2018-12-09 12:44:37</v>
      </c>
    </row>
    <row r="155" spans="1:5" x14ac:dyDescent="0.3">
      <c r="A155" t="s">
        <v>0</v>
      </c>
      <c r="B155" t="str">
        <f>"15268448531"</f>
        <v>15268448531</v>
      </c>
      <c r="C155" t="s">
        <v>0</v>
      </c>
      <c r="D155" t="s">
        <v>0</v>
      </c>
      <c r="E155" t="str">
        <f>"2018-12-09 12:44:33"</f>
        <v>2018-12-09 12:44:33</v>
      </c>
    </row>
    <row r="156" spans="1:5" x14ac:dyDescent="0.3">
      <c r="A156" t="s">
        <v>0</v>
      </c>
      <c r="B156" t="str">
        <f>"18908406155"</f>
        <v>18908406155</v>
      </c>
      <c r="C156" t="s">
        <v>0</v>
      </c>
      <c r="D156" t="s">
        <v>0</v>
      </c>
      <c r="E156" t="str">
        <f>"2018-12-09 12:44:31"</f>
        <v>2018-12-09 12:44:31</v>
      </c>
    </row>
    <row r="157" spans="1:5" x14ac:dyDescent="0.3">
      <c r="A157" t="s">
        <v>0</v>
      </c>
      <c r="B157" t="str">
        <f>"15655525573"</f>
        <v>15655525573</v>
      </c>
      <c r="C157" t="s">
        <v>0</v>
      </c>
      <c r="D157" t="s">
        <v>0</v>
      </c>
      <c r="E157" t="str">
        <f>"2018-12-09 12:44:13"</f>
        <v>2018-12-09 12:44:13</v>
      </c>
    </row>
    <row r="158" spans="1:5" x14ac:dyDescent="0.3">
      <c r="A158" t="s">
        <v>0</v>
      </c>
      <c r="B158" t="str">
        <f>"18155370730"</f>
        <v>18155370730</v>
      </c>
      <c r="C158" t="s">
        <v>0</v>
      </c>
      <c r="D158" t="s">
        <v>0</v>
      </c>
      <c r="E158" t="str">
        <f>"2018-12-09 12:45:25"</f>
        <v>2018-12-09 12:45:25</v>
      </c>
    </row>
    <row r="159" spans="1:5" x14ac:dyDescent="0.3">
      <c r="A159" t="s">
        <v>73</v>
      </c>
      <c r="B159" t="str">
        <f>"18746298611"</f>
        <v>18746298611</v>
      </c>
      <c r="C159" t="str">
        <f>"230221199610282217"</f>
        <v>230221199610282217</v>
      </c>
      <c r="D159" t="s">
        <v>0</v>
      </c>
      <c r="E159" t="str">
        <f>"2018-12-09 12:59:50"</f>
        <v>2018-12-09 12:59:50</v>
      </c>
    </row>
    <row r="160" spans="1:5" x14ac:dyDescent="0.3">
      <c r="A160" t="s">
        <v>74</v>
      </c>
      <c r="B160" t="str">
        <f>"13304780377"</f>
        <v>13304780377</v>
      </c>
      <c r="C160" t="str">
        <f>"150826198507105714"</f>
        <v>150826198507105714</v>
      </c>
      <c r="D160" t="s">
        <v>0</v>
      </c>
      <c r="E160" t="str">
        <f>"2018-12-09 12:43:21"</f>
        <v>2018-12-09 12:43:21</v>
      </c>
    </row>
    <row r="161" spans="1:5" x14ac:dyDescent="0.3">
      <c r="A161" t="s">
        <v>0</v>
      </c>
      <c r="B161" t="str">
        <f>"13733890079"</f>
        <v>13733890079</v>
      </c>
      <c r="C161" t="s">
        <v>0</v>
      </c>
      <c r="D161" t="s">
        <v>0</v>
      </c>
      <c r="E161" t="str">
        <f>"2018-12-09 12:43:19"</f>
        <v>2018-12-09 12:43:19</v>
      </c>
    </row>
    <row r="162" spans="1:5" x14ac:dyDescent="0.3">
      <c r="A162" t="s">
        <v>0</v>
      </c>
      <c r="B162" t="str">
        <f>"18339940090"</f>
        <v>18339940090</v>
      </c>
      <c r="C162" t="s">
        <v>0</v>
      </c>
      <c r="D162" t="s">
        <v>0</v>
      </c>
      <c r="E162" t="str">
        <f>"2018-12-09 12:45:06"</f>
        <v>2018-12-09 12:45:06</v>
      </c>
    </row>
    <row r="163" spans="1:5" x14ac:dyDescent="0.3">
      <c r="A163" t="s">
        <v>0</v>
      </c>
      <c r="B163" t="str">
        <f>"13724260958"</f>
        <v>13724260958</v>
      </c>
      <c r="C163" t="s">
        <v>0</v>
      </c>
      <c r="D163" t="s">
        <v>0</v>
      </c>
      <c r="E163" t="str">
        <f>"2018-12-09 12:42:58"</f>
        <v>2018-12-09 12:42:58</v>
      </c>
    </row>
    <row r="164" spans="1:5" x14ac:dyDescent="0.3">
      <c r="A164" t="s">
        <v>75</v>
      </c>
      <c r="B164" t="str">
        <f>"13778968884"</f>
        <v>13778968884</v>
      </c>
      <c r="C164" t="str">
        <f>"512501197802250667"</f>
        <v>512501197802250667</v>
      </c>
      <c r="D164" t="s">
        <v>76</v>
      </c>
      <c r="E164" t="str">
        <f>"2018-12-09 12:53:22"</f>
        <v>2018-12-09 12:53:22</v>
      </c>
    </row>
    <row r="165" spans="1:5" x14ac:dyDescent="0.3">
      <c r="A165" t="s">
        <v>0</v>
      </c>
      <c r="B165" t="str">
        <f>"18639293918"</f>
        <v>18639293918</v>
      </c>
      <c r="C165" t="s">
        <v>0</v>
      </c>
      <c r="D165" t="s">
        <v>0</v>
      </c>
      <c r="E165" t="str">
        <f>"2018-12-09 12:42:49"</f>
        <v>2018-12-09 12:42:49</v>
      </c>
    </row>
    <row r="166" spans="1:5" x14ac:dyDescent="0.3">
      <c r="A166" t="s">
        <v>0</v>
      </c>
      <c r="B166" t="str">
        <f>"13245530544"</f>
        <v>13245530544</v>
      </c>
      <c r="C166" t="s">
        <v>0</v>
      </c>
      <c r="D166" t="s">
        <v>0</v>
      </c>
      <c r="E166" t="str">
        <f>"2018-12-09 12:42:44"</f>
        <v>2018-12-09 12:42:44</v>
      </c>
    </row>
    <row r="167" spans="1:5" x14ac:dyDescent="0.3">
      <c r="A167" t="s">
        <v>0</v>
      </c>
      <c r="B167" t="str">
        <f>"13101085774"</f>
        <v>13101085774</v>
      </c>
      <c r="C167" t="s">
        <v>0</v>
      </c>
      <c r="D167" t="s">
        <v>0</v>
      </c>
      <c r="E167" t="str">
        <f>"2018-12-09 12:43:33"</f>
        <v>2018-12-09 12:43:33</v>
      </c>
    </row>
    <row r="168" spans="1:5" x14ac:dyDescent="0.3">
      <c r="A168" t="s">
        <v>77</v>
      </c>
      <c r="B168" t="str">
        <f>"18815999551"</f>
        <v>18815999551</v>
      </c>
      <c r="C168" t="str">
        <f>"350500199202165523"</f>
        <v>350500199202165523</v>
      </c>
      <c r="D168" t="s">
        <v>0</v>
      </c>
      <c r="E168" t="str">
        <f>"2018-12-09 12:44:01"</f>
        <v>2018-12-09 12:44:01</v>
      </c>
    </row>
    <row r="169" spans="1:5" x14ac:dyDescent="0.3">
      <c r="A169" t="s">
        <v>78</v>
      </c>
      <c r="B169" t="str">
        <f>"18842623118"</f>
        <v>18842623118</v>
      </c>
      <c r="C169" t="str">
        <f>"230623200104180031"</f>
        <v>230623200104180031</v>
      </c>
      <c r="D169" t="s">
        <v>0</v>
      </c>
      <c r="E169" t="str">
        <f>"2018-12-09 12:42:25"</f>
        <v>2018-12-09 12:42:25</v>
      </c>
    </row>
    <row r="170" spans="1:5" x14ac:dyDescent="0.3">
      <c r="A170" t="s">
        <v>79</v>
      </c>
      <c r="B170" t="str">
        <f>"18231132003"</f>
        <v>18231132003</v>
      </c>
      <c r="C170" t="str">
        <f>"130133199001241512"</f>
        <v>130133199001241512</v>
      </c>
      <c r="D170" t="s">
        <v>0</v>
      </c>
      <c r="E170" t="str">
        <f>"2018-12-09 12:40:39"</f>
        <v>2018-12-09 12:40:39</v>
      </c>
    </row>
    <row r="171" spans="1:5" x14ac:dyDescent="0.3">
      <c r="A171" t="s">
        <v>0</v>
      </c>
      <c r="B171" t="str">
        <f>"18705050183"</f>
        <v>18705050183</v>
      </c>
      <c r="C171" t="s">
        <v>0</v>
      </c>
      <c r="D171" t="s">
        <v>0</v>
      </c>
      <c r="E171" t="str">
        <f>"2018-12-09 12:40:01"</f>
        <v>2018-12-09 12:40:01</v>
      </c>
    </row>
    <row r="172" spans="1:5" x14ac:dyDescent="0.3">
      <c r="A172" t="s">
        <v>0</v>
      </c>
      <c r="B172" t="str">
        <f>"13381808387"</f>
        <v>13381808387</v>
      </c>
      <c r="C172" t="s">
        <v>0</v>
      </c>
      <c r="D172" t="s">
        <v>0</v>
      </c>
      <c r="E172" t="str">
        <f>"2018-12-09 13:05:59"</f>
        <v>2018-12-09 13:05:59</v>
      </c>
    </row>
    <row r="173" spans="1:5" x14ac:dyDescent="0.3">
      <c r="A173" t="s">
        <v>0</v>
      </c>
      <c r="B173" t="str">
        <f>"13477849041"</f>
        <v>13477849041</v>
      </c>
      <c r="C173" t="s">
        <v>0</v>
      </c>
      <c r="D173" t="s">
        <v>0</v>
      </c>
      <c r="E173" t="str">
        <f>"2018-12-09 12:39:59"</f>
        <v>2018-12-09 12:39:59</v>
      </c>
    </row>
    <row r="174" spans="1:5" x14ac:dyDescent="0.3">
      <c r="A174" t="s">
        <v>0</v>
      </c>
      <c r="B174" t="str">
        <f>"15252787070"</f>
        <v>15252787070</v>
      </c>
      <c r="C174" t="s">
        <v>0</v>
      </c>
      <c r="D174" t="s">
        <v>0</v>
      </c>
      <c r="E174" t="str">
        <f>"2018-12-09 12:39:46"</f>
        <v>2018-12-09 12:39:46</v>
      </c>
    </row>
    <row r="175" spans="1:5" x14ac:dyDescent="0.3">
      <c r="A175" t="s">
        <v>80</v>
      </c>
      <c r="B175" t="str">
        <f>"18727298700"</f>
        <v>18727298700</v>
      </c>
      <c r="C175" t="str">
        <f>"420503197906295519"</f>
        <v>420503197906295519</v>
      </c>
      <c r="D175" t="s">
        <v>0</v>
      </c>
      <c r="E175" t="str">
        <f>"2018-12-09 12:41:01"</f>
        <v>2018-12-09 12:41:01</v>
      </c>
    </row>
    <row r="176" spans="1:5" x14ac:dyDescent="0.3">
      <c r="A176" t="s">
        <v>81</v>
      </c>
      <c r="B176" t="str">
        <f>"15227259793"</f>
        <v>15227259793</v>
      </c>
      <c r="C176" t="str">
        <f>"130321198906104716"</f>
        <v>130321198906104716</v>
      </c>
      <c r="D176" t="s">
        <v>0</v>
      </c>
      <c r="E176" t="str">
        <f>"2018-12-09 12:39:32"</f>
        <v>2018-12-09 12:39:32</v>
      </c>
    </row>
    <row r="177" spans="1:5" x14ac:dyDescent="0.3">
      <c r="A177" t="s">
        <v>82</v>
      </c>
      <c r="B177" t="str">
        <f>"18301034353"</f>
        <v>18301034353</v>
      </c>
      <c r="C177" t="str">
        <f>"150303198111232547"</f>
        <v>150303198111232547</v>
      </c>
      <c r="D177" t="s">
        <v>83</v>
      </c>
      <c r="E177" t="str">
        <f>"2018-12-09 12:55:03"</f>
        <v>2018-12-09 12:55:03</v>
      </c>
    </row>
    <row r="178" spans="1:5" x14ac:dyDescent="0.3">
      <c r="A178" t="s">
        <v>84</v>
      </c>
      <c r="B178" t="str">
        <f>"13575656251"</f>
        <v>13575656251</v>
      </c>
      <c r="C178" t="str">
        <f>"330824198412300016"</f>
        <v>330824198412300016</v>
      </c>
      <c r="D178" t="s">
        <v>0</v>
      </c>
      <c r="E178" t="str">
        <f>"2018-12-09 12:38:49"</f>
        <v>2018-12-09 12:38:49</v>
      </c>
    </row>
    <row r="179" spans="1:5" x14ac:dyDescent="0.3">
      <c r="A179" t="s">
        <v>85</v>
      </c>
      <c r="B179" t="str">
        <f>"13946974339"</f>
        <v>13946974339</v>
      </c>
      <c r="C179" t="str">
        <f>"230602198908113617"</f>
        <v>230602198908113617</v>
      </c>
      <c r="D179" t="s">
        <v>0</v>
      </c>
      <c r="E179" t="str">
        <f>"2018-12-09 13:01:06"</f>
        <v>2018-12-09 13:01:06</v>
      </c>
    </row>
    <row r="180" spans="1:5" x14ac:dyDescent="0.3">
      <c r="A180" t="s">
        <v>0</v>
      </c>
      <c r="B180" t="str">
        <f>"17736207900"</f>
        <v>17736207900</v>
      </c>
      <c r="C180" t="s">
        <v>0</v>
      </c>
      <c r="D180" t="s">
        <v>0</v>
      </c>
      <c r="E180" t="str">
        <f>"2018-12-09 12:38:13"</f>
        <v>2018-12-09 12:38:13</v>
      </c>
    </row>
    <row r="181" spans="1:5" x14ac:dyDescent="0.3">
      <c r="A181" t="s">
        <v>0</v>
      </c>
      <c r="B181" t="str">
        <f>"13759590949"</f>
        <v>13759590949</v>
      </c>
      <c r="C181" t="s">
        <v>0</v>
      </c>
      <c r="D181" t="s">
        <v>0</v>
      </c>
      <c r="E181" t="str">
        <f>"2018-12-09 12:41:26"</f>
        <v>2018-12-09 12:41:26</v>
      </c>
    </row>
    <row r="182" spans="1:5" x14ac:dyDescent="0.3">
      <c r="A182" t="s">
        <v>86</v>
      </c>
      <c r="B182" t="str">
        <f>"13622990667"</f>
        <v>13622990667</v>
      </c>
      <c r="C182" t="str">
        <f>"44132319841128001X"</f>
        <v>44132319841128001X</v>
      </c>
      <c r="D182" t="s">
        <v>0</v>
      </c>
      <c r="E182" t="str">
        <f>"2018-12-09 12:37:59"</f>
        <v>2018-12-09 12:37:59</v>
      </c>
    </row>
    <row r="183" spans="1:5" x14ac:dyDescent="0.3">
      <c r="A183" t="s">
        <v>0</v>
      </c>
      <c r="B183" t="str">
        <f>"18912061538"</f>
        <v>18912061538</v>
      </c>
      <c r="C183" t="s">
        <v>0</v>
      </c>
      <c r="D183" t="s">
        <v>0</v>
      </c>
      <c r="E183" t="str">
        <f>"2018-12-09 12:38:41"</f>
        <v>2018-12-09 12:38:41</v>
      </c>
    </row>
    <row r="184" spans="1:5" x14ac:dyDescent="0.3">
      <c r="A184" t="s">
        <v>0</v>
      </c>
      <c r="B184" t="str">
        <f>"13402676897"</f>
        <v>13402676897</v>
      </c>
      <c r="C184" t="s">
        <v>0</v>
      </c>
      <c r="D184" t="s">
        <v>0</v>
      </c>
      <c r="E184" t="str">
        <f>"2018-12-09 12:37:32"</f>
        <v>2018-12-09 12:37:32</v>
      </c>
    </row>
    <row r="185" spans="1:5" x14ac:dyDescent="0.3">
      <c r="A185" t="s">
        <v>0</v>
      </c>
      <c r="B185" t="str">
        <f>"17607508562"</f>
        <v>17607508562</v>
      </c>
      <c r="C185" t="s">
        <v>0</v>
      </c>
      <c r="D185" t="s">
        <v>0</v>
      </c>
      <c r="E185" t="str">
        <f>"2018-12-09 12:37:28"</f>
        <v>2018-12-09 12:37:28</v>
      </c>
    </row>
    <row r="186" spans="1:5" x14ac:dyDescent="0.3">
      <c r="A186" t="s">
        <v>0</v>
      </c>
      <c r="B186" t="str">
        <f>"15043606395"</f>
        <v>15043606395</v>
      </c>
      <c r="C186" t="s">
        <v>0</v>
      </c>
      <c r="D186" t="s">
        <v>0</v>
      </c>
      <c r="E186" t="str">
        <f>"2018-12-09 12:37:10"</f>
        <v>2018-12-09 12:37:10</v>
      </c>
    </row>
    <row r="187" spans="1:5" x14ac:dyDescent="0.3">
      <c r="A187" t="s">
        <v>87</v>
      </c>
      <c r="B187" t="str">
        <f>"13458409696"</f>
        <v>13458409696</v>
      </c>
      <c r="C187" t="str">
        <f>"511303199607012655"</f>
        <v>511303199607012655</v>
      </c>
      <c r="D187" t="s">
        <v>88</v>
      </c>
      <c r="E187" t="str">
        <f>"2018-12-09 12:38:10"</f>
        <v>2018-12-09 12:38:10</v>
      </c>
    </row>
    <row r="188" spans="1:5" x14ac:dyDescent="0.3">
      <c r="A188" t="s">
        <v>0</v>
      </c>
      <c r="B188" t="str">
        <f>"15113229196"</f>
        <v>15113229196</v>
      </c>
      <c r="C188" t="s">
        <v>0</v>
      </c>
      <c r="D188" t="s">
        <v>0</v>
      </c>
      <c r="E188" t="str">
        <f>"2018-12-09 12:36:43"</f>
        <v>2018-12-09 12:36:43</v>
      </c>
    </row>
    <row r="189" spans="1:5" x14ac:dyDescent="0.3">
      <c r="A189" t="s">
        <v>0</v>
      </c>
      <c r="B189" t="str">
        <f>"13022304244"</f>
        <v>13022304244</v>
      </c>
      <c r="C189" t="s">
        <v>0</v>
      </c>
      <c r="D189" t="s">
        <v>0</v>
      </c>
      <c r="E189" t="str">
        <f>"2018-12-09 12:36:28"</f>
        <v>2018-12-09 12:36:28</v>
      </c>
    </row>
    <row r="190" spans="1:5" x14ac:dyDescent="0.3">
      <c r="A190" t="s">
        <v>0</v>
      </c>
      <c r="B190" t="str">
        <f>"15138617154"</f>
        <v>15138617154</v>
      </c>
      <c r="C190" t="s">
        <v>0</v>
      </c>
      <c r="D190" t="s">
        <v>0</v>
      </c>
      <c r="E190" t="str">
        <f>"2018-12-09 12:37:55"</f>
        <v>2018-12-09 12:37:55</v>
      </c>
    </row>
    <row r="191" spans="1:5" x14ac:dyDescent="0.3">
      <c r="A191" t="s">
        <v>0</v>
      </c>
      <c r="B191" t="str">
        <f>"15912476911"</f>
        <v>15912476911</v>
      </c>
      <c r="C191" t="s">
        <v>0</v>
      </c>
      <c r="D191" t="s">
        <v>0</v>
      </c>
      <c r="E191" t="str">
        <f>"2018-12-09 12:35:56"</f>
        <v>2018-12-09 12:35:56</v>
      </c>
    </row>
    <row r="192" spans="1:5" x14ac:dyDescent="0.3">
      <c r="A192" t="s">
        <v>0</v>
      </c>
      <c r="B192" t="str">
        <f>"15079983075"</f>
        <v>15079983075</v>
      </c>
      <c r="C192" t="s">
        <v>0</v>
      </c>
      <c r="D192" t="s">
        <v>0</v>
      </c>
      <c r="E192" t="str">
        <f>"2018-12-09 12:41:10"</f>
        <v>2018-12-09 12:41:10</v>
      </c>
    </row>
    <row r="193" spans="1:5" x14ac:dyDescent="0.3">
      <c r="A193" t="s">
        <v>0</v>
      </c>
      <c r="B193" t="str">
        <f>"18451363133"</f>
        <v>18451363133</v>
      </c>
      <c r="C193" t="s">
        <v>0</v>
      </c>
      <c r="D193" t="s">
        <v>0</v>
      </c>
      <c r="E193" t="str">
        <f>"2018-12-09 12:35:06"</f>
        <v>2018-12-09 12:35:06</v>
      </c>
    </row>
    <row r="194" spans="1:5" x14ac:dyDescent="0.3">
      <c r="A194" t="s">
        <v>0</v>
      </c>
      <c r="B194" t="str">
        <f>"15599119567"</f>
        <v>15599119567</v>
      </c>
      <c r="C194" t="s">
        <v>0</v>
      </c>
      <c r="D194" t="s">
        <v>0</v>
      </c>
      <c r="E194" t="str">
        <f>"2018-12-09 12:35:03"</f>
        <v>2018-12-09 12:35:03</v>
      </c>
    </row>
    <row r="195" spans="1:5" x14ac:dyDescent="0.3">
      <c r="A195" t="s">
        <v>89</v>
      </c>
      <c r="B195" t="str">
        <f>"13768606930"</f>
        <v>13768606930</v>
      </c>
      <c r="C195" t="str">
        <f>"452122199012130014"</f>
        <v>452122199012130014</v>
      </c>
      <c r="D195" t="s">
        <v>0</v>
      </c>
      <c r="E195" t="str">
        <f>"2018-12-09 13:12:13"</f>
        <v>2018-12-09 13:12:13</v>
      </c>
    </row>
    <row r="196" spans="1:5" x14ac:dyDescent="0.3">
      <c r="A196" t="s">
        <v>0</v>
      </c>
      <c r="B196" t="str">
        <f>"13989616551"</f>
        <v>13989616551</v>
      </c>
      <c r="C196" t="s">
        <v>0</v>
      </c>
      <c r="D196" t="s">
        <v>0</v>
      </c>
      <c r="E196" t="str">
        <f>"2018-12-09 12:34:51"</f>
        <v>2018-12-09 12:34:51</v>
      </c>
    </row>
    <row r="197" spans="1:5" x14ac:dyDescent="0.3">
      <c r="A197" t="s">
        <v>90</v>
      </c>
      <c r="B197" t="str">
        <f>"15668188666"</f>
        <v>15668188666</v>
      </c>
      <c r="C197" t="str">
        <f>"370882198902213215"</f>
        <v>370882198902213215</v>
      </c>
      <c r="D197" t="s">
        <v>91</v>
      </c>
      <c r="E197" t="str">
        <f>"2018-12-09 12:36:38"</f>
        <v>2018-12-09 12:36:38</v>
      </c>
    </row>
    <row r="198" spans="1:5" x14ac:dyDescent="0.3">
      <c r="A198" t="s">
        <v>0</v>
      </c>
      <c r="B198" t="str">
        <f>"18609433658"</f>
        <v>18609433658</v>
      </c>
      <c r="C198" t="s">
        <v>0</v>
      </c>
      <c r="D198" t="s">
        <v>0</v>
      </c>
      <c r="E198" t="str">
        <f>"2018-12-09 12:34:36"</f>
        <v>2018-12-09 12:34:36</v>
      </c>
    </row>
    <row r="199" spans="1:5" x14ac:dyDescent="0.3">
      <c r="A199" t="s">
        <v>0</v>
      </c>
      <c r="B199" t="str">
        <f>"13214918948"</f>
        <v>13214918948</v>
      </c>
      <c r="C199" t="s">
        <v>0</v>
      </c>
      <c r="D199" t="s">
        <v>0</v>
      </c>
      <c r="E199" t="str">
        <f>"2018-12-09 12:38:07"</f>
        <v>2018-12-09 12:38:07</v>
      </c>
    </row>
    <row r="200" spans="1:5" x14ac:dyDescent="0.3">
      <c r="A200" t="s">
        <v>0</v>
      </c>
      <c r="B200" t="str">
        <f>"13591199094"</f>
        <v>13591199094</v>
      </c>
      <c r="C200" t="s">
        <v>0</v>
      </c>
      <c r="D200" t="s">
        <v>0</v>
      </c>
      <c r="E200" t="str">
        <f>"2018-12-09 12:35:18"</f>
        <v>2018-12-09 12:35:18</v>
      </c>
    </row>
    <row r="201" spans="1:5" x14ac:dyDescent="0.3">
      <c r="A201" t="s">
        <v>0</v>
      </c>
      <c r="B201" t="str">
        <f>"15333025378"</f>
        <v>15333025378</v>
      </c>
      <c r="C201" t="s">
        <v>0</v>
      </c>
      <c r="D201" t="s">
        <v>0</v>
      </c>
      <c r="E201" t="str">
        <f>"2018-12-09 12:57:01"</f>
        <v>2018-12-09 12:57:01</v>
      </c>
    </row>
    <row r="202" spans="1:5" x14ac:dyDescent="0.3">
      <c r="A202" t="s">
        <v>92</v>
      </c>
      <c r="B202" t="str">
        <f>"15309679850"</f>
        <v>15309679850</v>
      </c>
      <c r="C202" t="str">
        <f>"341621200303013213"</f>
        <v>341621200303013213</v>
      </c>
      <c r="D202" t="s">
        <v>0</v>
      </c>
      <c r="E202" t="str">
        <f>"2018-12-09 12:33:38"</f>
        <v>2018-12-09 12:33:38</v>
      </c>
    </row>
    <row r="203" spans="1:5" x14ac:dyDescent="0.3">
      <c r="A203" t="s">
        <v>93</v>
      </c>
      <c r="B203" t="str">
        <f>"15327012651"</f>
        <v>15327012651</v>
      </c>
      <c r="C203" t="str">
        <f>"422827198712290019"</f>
        <v>422827198712290019</v>
      </c>
      <c r="D203" t="s">
        <v>0</v>
      </c>
      <c r="E203" t="str">
        <f>"2018-12-09 12:33:30"</f>
        <v>2018-12-09 12:33:30</v>
      </c>
    </row>
    <row r="204" spans="1:5" x14ac:dyDescent="0.3">
      <c r="A204" t="s">
        <v>94</v>
      </c>
      <c r="B204" t="str">
        <f>"15193098909"</f>
        <v>15193098909</v>
      </c>
      <c r="C204" t="str">
        <f>"620421199005044177"</f>
        <v>620421199005044177</v>
      </c>
      <c r="D204" t="s">
        <v>0</v>
      </c>
      <c r="E204" t="str">
        <f>"2018-12-09 12:32:47"</f>
        <v>2018-12-09 12:32:47</v>
      </c>
    </row>
    <row r="205" spans="1:5" x14ac:dyDescent="0.3">
      <c r="A205" t="s">
        <v>95</v>
      </c>
      <c r="B205" t="str">
        <f>"13943888699"</f>
        <v>13943888699</v>
      </c>
      <c r="C205" t="str">
        <f>"222324196703046011"</f>
        <v>222324196703046011</v>
      </c>
      <c r="D205" t="s">
        <v>0</v>
      </c>
      <c r="E205" t="str">
        <f>"2018-12-09 12:36:03"</f>
        <v>2018-12-09 12:36:03</v>
      </c>
    </row>
    <row r="206" spans="1:5" x14ac:dyDescent="0.3">
      <c r="A206" t="s">
        <v>96</v>
      </c>
      <c r="B206" t="str">
        <f>"18262300039"</f>
        <v>18262300039</v>
      </c>
      <c r="C206" t="str">
        <f>"321284199605302445"</f>
        <v>321284199605302445</v>
      </c>
      <c r="D206" t="s">
        <v>0</v>
      </c>
      <c r="E206" t="str">
        <f>"2018-12-09 12:31:24"</f>
        <v>2018-12-09 12:31:24</v>
      </c>
    </row>
    <row r="207" spans="1:5" x14ac:dyDescent="0.3">
      <c r="A207" t="s">
        <v>0</v>
      </c>
      <c r="B207" t="str">
        <f>"15851668967"</f>
        <v>15851668967</v>
      </c>
      <c r="C207" t="s">
        <v>0</v>
      </c>
      <c r="D207" t="s">
        <v>0</v>
      </c>
      <c r="E207" t="str">
        <f>"2018-12-09 12:31:19"</f>
        <v>2018-12-09 12:31:19</v>
      </c>
    </row>
    <row r="208" spans="1:5" x14ac:dyDescent="0.3">
      <c r="A208" t="s">
        <v>0</v>
      </c>
      <c r="B208" t="str">
        <f>"13631665128"</f>
        <v>13631665128</v>
      </c>
      <c r="C208" t="s">
        <v>0</v>
      </c>
      <c r="D208" t="s">
        <v>0</v>
      </c>
      <c r="E208" t="str">
        <f>"2018-12-09 12:31:19"</f>
        <v>2018-12-09 12:31:19</v>
      </c>
    </row>
    <row r="209" spans="1:5" x14ac:dyDescent="0.3">
      <c r="A209" t="s">
        <v>97</v>
      </c>
      <c r="B209" t="str">
        <f>"15267193802"</f>
        <v>15267193802</v>
      </c>
      <c r="C209" t="str">
        <f>"330124199110051129"</f>
        <v>330124199110051129</v>
      </c>
      <c r="D209" t="s">
        <v>0</v>
      </c>
      <c r="E209" t="str">
        <f>"2018-12-09 12:31:07"</f>
        <v>2018-12-09 12:31:07</v>
      </c>
    </row>
    <row r="210" spans="1:5" x14ac:dyDescent="0.3">
      <c r="A210" t="s">
        <v>0</v>
      </c>
      <c r="B210" t="str">
        <f>"15216899076"</f>
        <v>15216899076</v>
      </c>
      <c r="C210" t="s">
        <v>0</v>
      </c>
      <c r="D210" t="s">
        <v>0</v>
      </c>
      <c r="E210" t="str">
        <f>"2018-12-09 12:31:03"</f>
        <v>2018-12-09 12:31:03</v>
      </c>
    </row>
    <row r="211" spans="1:5" x14ac:dyDescent="0.3">
      <c r="A211" t="s">
        <v>98</v>
      </c>
      <c r="B211" t="str">
        <f>"13088809958"</f>
        <v>13088809958</v>
      </c>
      <c r="C211" t="str">
        <f>"440921198807026519"</f>
        <v>440921198807026519</v>
      </c>
      <c r="D211" t="s">
        <v>0</v>
      </c>
      <c r="E211" t="str">
        <f>"2018-12-09 12:43:24"</f>
        <v>2018-12-09 12:43:24</v>
      </c>
    </row>
    <row r="212" spans="1:5" x14ac:dyDescent="0.3">
      <c r="A212" t="s">
        <v>99</v>
      </c>
      <c r="B212" t="str">
        <f>"18574390586"</f>
        <v>18574390586</v>
      </c>
      <c r="C212" t="str">
        <f>"430581200202102016"</f>
        <v>430581200202102016</v>
      </c>
      <c r="D212" t="s">
        <v>0</v>
      </c>
      <c r="E212" t="str">
        <f>"2018-12-09 12:31:16"</f>
        <v>2018-12-09 12:31:16</v>
      </c>
    </row>
    <row r="213" spans="1:5" x14ac:dyDescent="0.3">
      <c r="A213" t="s">
        <v>0</v>
      </c>
      <c r="B213" t="str">
        <f>"18322336009"</f>
        <v>18322336009</v>
      </c>
      <c r="C213" t="s">
        <v>0</v>
      </c>
      <c r="D213" t="s">
        <v>0</v>
      </c>
      <c r="E213" t="str">
        <f>"2018-12-09 12:30:04"</f>
        <v>2018-12-09 12:30:04</v>
      </c>
    </row>
    <row r="214" spans="1:5" x14ac:dyDescent="0.3">
      <c r="A214" t="s">
        <v>0</v>
      </c>
      <c r="B214" t="str">
        <f>"15500545733"</f>
        <v>15500545733</v>
      </c>
      <c r="C214" t="s">
        <v>0</v>
      </c>
      <c r="D214" t="s">
        <v>0</v>
      </c>
      <c r="E214" t="str">
        <f>"2018-12-09 12:29:45"</f>
        <v>2018-12-09 12:29:45</v>
      </c>
    </row>
    <row r="215" spans="1:5" x14ac:dyDescent="0.3">
      <c r="A215" t="s">
        <v>0</v>
      </c>
      <c r="B215" t="str">
        <f>"18575748614"</f>
        <v>18575748614</v>
      </c>
      <c r="C215" t="s">
        <v>0</v>
      </c>
      <c r="D215" t="s">
        <v>0</v>
      </c>
      <c r="E215" t="str">
        <f>"2018-12-09 12:30:28"</f>
        <v>2018-12-09 12:30:28</v>
      </c>
    </row>
    <row r="216" spans="1:5" x14ac:dyDescent="0.3">
      <c r="A216" t="s">
        <v>0</v>
      </c>
      <c r="B216" t="str">
        <f>"18771900558"</f>
        <v>18771900558</v>
      </c>
      <c r="C216" t="s">
        <v>0</v>
      </c>
      <c r="D216" t="s">
        <v>0</v>
      </c>
      <c r="E216" t="str">
        <f>"2018-12-09 12:29:26"</f>
        <v>2018-12-09 12:29:26</v>
      </c>
    </row>
    <row r="217" spans="1:5" x14ac:dyDescent="0.3">
      <c r="A217" t="s">
        <v>0</v>
      </c>
      <c r="B217" t="str">
        <f>"15554792351"</f>
        <v>15554792351</v>
      </c>
      <c r="C217" t="s">
        <v>0</v>
      </c>
      <c r="D217" t="s">
        <v>0</v>
      </c>
      <c r="E217" t="str">
        <f>"2018-12-09 12:29:24"</f>
        <v>2018-12-09 12:29:24</v>
      </c>
    </row>
    <row r="218" spans="1:5" x14ac:dyDescent="0.3">
      <c r="A218" t="s">
        <v>100</v>
      </c>
      <c r="B218" t="str">
        <f>"15974179796"</f>
        <v>15974179796</v>
      </c>
      <c r="C218" t="str">
        <f>"430122199409150325"</f>
        <v>430122199409150325</v>
      </c>
      <c r="D218" t="s">
        <v>0</v>
      </c>
      <c r="E218" t="str">
        <f>"2018-12-09 12:31:25"</f>
        <v>2018-12-09 12:31:25</v>
      </c>
    </row>
    <row r="219" spans="1:5" x14ac:dyDescent="0.3">
      <c r="A219" t="s">
        <v>101</v>
      </c>
      <c r="B219" t="str">
        <f>"13035094007"</f>
        <v>13035094007</v>
      </c>
      <c r="C219" t="str">
        <f>"342901199010064312"</f>
        <v>342901199010064312</v>
      </c>
      <c r="D219" t="s">
        <v>0</v>
      </c>
      <c r="E219" t="str">
        <f>"2018-12-09 12:31:06"</f>
        <v>2018-12-09 12:31:06</v>
      </c>
    </row>
    <row r="220" spans="1:5" x14ac:dyDescent="0.3">
      <c r="A220" t="s">
        <v>0</v>
      </c>
      <c r="B220" t="str">
        <f>"13044742999"</f>
        <v>13044742999</v>
      </c>
      <c r="C220" t="s">
        <v>0</v>
      </c>
      <c r="D220" t="s">
        <v>0</v>
      </c>
      <c r="E220" t="str">
        <f>"2018-12-09 12:29:16"</f>
        <v>2018-12-09 12:29:16</v>
      </c>
    </row>
    <row r="221" spans="1:5" x14ac:dyDescent="0.3">
      <c r="A221" t="s">
        <v>0</v>
      </c>
      <c r="B221" t="str">
        <f>"17344577629"</f>
        <v>17344577629</v>
      </c>
      <c r="C221" t="s">
        <v>0</v>
      </c>
      <c r="D221" t="s">
        <v>0</v>
      </c>
      <c r="E221" t="str">
        <f>"2018-12-09 12:30:50"</f>
        <v>2018-12-09 12:30:50</v>
      </c>
    </row>
    <row r="222" spans="1:5" x14ac:dyDescent="0.3">
      <c r="A222" t="s">
        <v>102</v>
      </c>
      <c r="B222" t="str">
        <f>"15240838825"</f>
        <v>15240838825</v>
      </c>
      <c r="C222" t="str">
        <f>"532101199110241410"</f>
        <v>532101199110241410</v>
      </c>
      <c r="D222" t="s">
        <v>0</v>
      </c>
      <c r="E222" t="str">
        <f>"2018-12-09 12:28:51"</f>
        <v>2018-12-09 12:28:51</v>
      </c>
    </row>
    <row r="223" spans="1:5" x14ac:dyDescent="0.3">
      <c r="A223" t="s">
        <v>103</v>
      </c>
      <c r="B223" t="str">
        <f>"15175798977"</f>
        <v>15175798977</v>
      </c>
      <c r="C223" t="str">
        <f>"130682199011071670"</f>
        <v>130682199011071670</v>
      </c>
      <c r="D223" t="s">
        <v>0</v>
      </c>
      <c r="E223" t="str">
        <f>"2018-12-09 12:28:58"</f>
        <v>2018-12-09 12:28:58</v>
      </c>
    </row>
    <row r="224" spans="1:5" x14ac:dyDescent="0.3">
      <c r="A224" t="s">
        <v>104</v>
      </c>
      <c r="B224" t="str">
        <f>"18853389512"</f>
        <v>18853389512</v>
      </c>
      <c r="C224" t="str">
        <f>"370303199903163127"</f>
        <v>370303199903163127</v>
      </c>
      <c r="D224" t="s">
        <v>0</v>
      </c>
      <c r="E224" t="str">
        <f>"2018-12-09 12:29:01"</f>
        <v>2018-12-09 12:29:01</v>
      </c>
    </row>
    <row r="225" spans="1:5" x14ac:dyDescent="0.3">
      <c r="A225" t="s">
        <v>0</v>
      </c>
      <c r="B225" t="str">
        <f>"17855809889"</f>
        <v>17855809889</v>
      </c>
      <c r="C225" t="s">
        <v>0</v>
      </c>
      <c r="D225" t="s">
        <v>0</v>
      </c>
      <c r="E225" t="str">
        <f>"2018-12-09 12:30:16"</f>
        <v>2018-12-09 12:30:16</v>
      </c>
    </row>
    <row r="226" spans="1:5" x14ac:dyDescent="0.3">
      <c r="A226" t="s">
        <v>0</v>
      </c>
      <c r="B226" t="str">
        <f>"18382075992"</f>
        <v>18382075992</v>
      </c>
      <c r="C226" t="s">
        <v>0</v>
      </c>
      <c r="D226" t="s">
        <v>0</v>
      </c>
      <c r="E226" t="str">
        <f>"2018-12-09 12:27:48"</f>
        <v>2018-12-09 12:27:48</v>
      </c>
    </row>
    <row r="227" spans="1:5" x14ac:dyDescent="0.3">
      <c r="A227" t="s">
        <v>105</v>
      </c>
      <c r="B227" t="str">
        <f>"15088668142"</f>
        <v>15088668142</v>
      </c>
      <c r="C227" t="str">
        <f>"510623198612080819"</f>
        <v>510623198612080819</v>
      </c>
      <c r="D227" t="s">
        <v>0</v>
      </c>
      <c r="E227" t="str">
        <f>"2018-12-09 12:28:52"</f>
        <v>2018-12-09 12:28:52</v>
      </c>
    </row>
    <row r="228" spans="1:5" x14ac:dyDescent="0.3">
      <c r="A228" t="s">
        <v>0</v>
      </c>
      <c r="B228" t="str">
        <f>"15090308032"</f>
        <v>15090308032</v>
      </c>
      <c r="C228" t="s">
        <v>0</v>
      </c>
      <c r="D228" t="s">
        <v>0</v>
      </c>
      <c r="E228" t="str">
        <f>"2018-12-09 12:28:49"</f>
        <v>2018-12-09 12:28:49</v>
      </c>
    </row>
    <row r="229" spans="1:5" x14ac:dyDescent="0.3">
      <c r="A229" t="s">
        <v>106</v>
      </c>
      <c r="B229" t="str">
        <f>"18762240914"</f>
        <v>18762240914</v>
      </c>
      <c r="C229" t="str">
        <f>"320381199103062168"</f>
        <v>320381199103062168</v>
      </c>
      <c r="D229" t="s">
        <v>0</v>
      </c>
      <c r="E229" t="str">
        <f>"2018-12-09 12:28:33"</f>
        <v>2018-12-09 12:28:33</v>
      </c>
    </row>
    <row r="230" spans="1:5" x14ac:dyDescent="0.3">
      <c r="A230" t="s">
        <v>0</v>
      </c>
      <c r="B230" t="str">
        <f>"18713867808"</f>
        <v>18713867808</v>
      </c>
      <c r="C230" t="s">
        <v>0</v>
      </c>
      <c r="D230" t="s">
        <v>0</v>
      </c>
      <c r="E230" t="str">
        <f>"2018-12-09 12:26:44"</f>
        <v>2018-12-09 12:26:44</v>
      </c>
    </row>
    <row r="231" spans="1:5" x14ac:dyDescent="0.3">
      <c r="A231" t="s">
        <v>107</v>
      </c>
      <c r="B231" t="str">
        <f>"13611370722"</f>
        <v>13611370722</v>
      </c>
      <c r="C231" t="str">
        <f>"210423198808030037"</f>
        <v>210423198808030037</v>
      </c>
      <c r="D231" t="s">
        <v>0</v>
      </c>
      <c r="E231" t="str">
        <f>"2018-12-09 12:26:34"</f>
        <v>2018-12-09 12:26:34</v>
      </c>
    </row>
    <row r="232" spans="1:5" x14ac:dyDescent="0.3">
      <c r="A232" t="s">
        <v>108</v>
      </c>
      <c r="B232" t="str">
        <f>"15335321691"</f>
        <v>15335321691</v>
      </c>
      <c r="C232" t="str">
        <f>"370883198301203413"</f>
        <v>370883198301203413</v>
      </c>
      <c r="D232" t="s">
        <v>0</v>
      </c>
      <c r="E232" t="str">
        <f>"2018-12-09 12:29:36"</f>
        <v>2018-12-09 12:29:36</v>
      </c>
    </row>
    <row r="233" spans="1:5" x14ac:dyDescent="0.3">
      <c r="A233" t="s">
        <v>0</v>
      </c>
      <c r="B233" t="str">
        <f>"13520672373"</f>
        <v>13520672373</v>
      </c>
      <c r="C233" t="s">
        <v>0</v>
      </c>
      <c r="D233" t="s">
        <v>0</v>
      </c>
      <c r="E233" t="str">
        <f>"2018-12-09 12:25:39"</f>
        <v>2018-12-09 12:25:39</v>
      </c>
    </row>
    <row r="234" spans="1:5" x14ac:dyDescent="0.3">
      <c r="A234" t="s">
        <v>109</v>
      </c>
      <c r="B234" t="str">
        <f>"13878776331"</f>
        <v>13878776331</v>
      </c>
      <c r="C234" t="str">
        <f>"450105197911211523"</f>
        <v>450105197911211523</v>
      </c>
      <c r="D234" t="s">
        <v>0</v>
      </c>
      <c r="E234" t="str">
        <f>"2018-12-09 12:24:25"</f>
        <v>2018-12-09 12:24:25</v>
      </c>
    </row>
    <row r="235" spans="1:5" x14ac:dyDescent="0.3">
      <c r="A235" t="s">
        <v>110</v>
      </c>
      <c r="B235" t="str">
        <f>"15673243908"</f>
        <v>15673243908</v>
      </c>
      <c r="C235" t="str">
        <f>"430302199808043055"</f>
        <v>430302199808043055</v>
      </c>
      <c r="D235" t="s">
        <v>0</v>
      </c>
      <c r="E235" t="str">
        <f>"2018-12-09 12:30:08"</f>
        <v>2018-12-09 12:30:08</v>
      </c>
    </row>
    <row r="236" spans="1:5" x14ac:dyDescent="0.3">
      <c r="A236" t="s">
        <v>111</v>
      </c>
      <c r="B236" t="str">
        <f>"15526101609"</f>
        <v>15526101609</v>
      </c>
      <c r="C236" t="str">
        <f>"431221199801054047"</f>
        <v>431221199801054047</v>
      </c>
      <c r="D236" t="s">
        <v>0</v>
      </c>
      <c r="E236" t="str">
        <f>"2018-12-09 12:25:23"</f>
        <v>2018-12-09 12:25:23</v>
      </c>
    </row>
    <row r="237" spans="1:5" x14ac:dyDescent="0.3">
      <c r="A237" t="s">
        <v>112</v>
      </c>
      <c r="B237" t="str">
        <f>"15262385350"</f>
        <v>15262385350</v>
      </c>
      <c r="C237" t="str">
        <f>"622123199402260664"</f>
        <v>622123199402260664</v>
      </c>
      <c r="D237" t="s">
        <v>0</v>
      </c>
      <c r="E237" t="str">
        <f>"2018-12-09 12:25:58"</f>
        <v>2018-12-09 12:25:58</v>
      </c>
    </row>
    <row r="238" spans="1:5" x14ac:dyDescent="0.3">
      <c r="A238" t="s">
        <v>0</v>
      </c>
      <c r="B238" t="str">
        <f>"15674105700"</f>
        <v>15674105700</v>
      </c>
      <c r="C238" t="s">
        <v>0</v>
      </c>
      <c r="D238" t="s">
        <v>0</v>
      </c>
      <c r="E238" t="str">
        <f>"2018-12-09 12:23:30"</f>
        <v>2018-12-09 12:23:30</v>
      </c>
    </row>
    <row r="239" spans="1:5" x14ac:dyDescent="0.3">
      <c r="A239" t="s">
        <v>113</v>
      </c>
      <c r="B239" t="str">
        <f>"18950353380"</f>
        <v>18950353380</v>
      </c>
      <c r="C239" t="str">
        <f>"350111195508190317"</f>
        <v>350111195508190317</v>
      </c>
      <c r="D239" t="s">
        <v>114</v>
      </c>
      <c r="E239" t="str">
        <f>"2018-12-09 12:25:49"</f>
        <v>2018-12-09 12:25:49</v>
      </c>
    </row>
    <row r="240" spans="1:5" x14ac:dyDescent="0.3">
      <c r="A240" t="s">
        <v>0</v>
      </c>
      <c r="B240" t="str">
        <f>"17639618872"</f>
        <v>17639618872</v>
      </c>
      <c r="C240" t="s">
        <v>0</v>
      </c>
      <c r="D240" t="s">
        <v>0</v>
      </c>
      <c r="E240" t="str">
        <f>"2018-12-09 12:25:50"</f>
        <v>2018-12-09 12:25:50</v>
      </c>
    </row>
    <row r="241" spans="1:5" x14ac:dyDescent="0.3">
      <c r="A241" t="s">
        <v>0</v>
      </c>
      <c r="B241" t="str">
        <f>"15211069485"</f>
        <v>15211069485</v>
      </c>
      <c r="C241" t="s">
        <v>0</v>
      </c>
      <c r="D241" t="s">
        <v>0</v>
      </c>
      <c r="E241" t="str">
        <f>"2018-12-09 12:23:10"</f>
        <v>2018-12-09 12:23:10</v>
      </c>
    </row>
    <row r="242" spans="1:5" x14ac:dyDescent="0.3">
      <c r="A242" t="s">
        <v>115</v>
      </c>
      <c r="B242" t="str">
        <f>"13735907735"</f>
        <v>13735907735</v>
      </c>
      <c r="C242" t="str">
        <f>"332528197804181016"</f>
        <v>332528197804181016</v>
      </c>
      <c r="D242" t="s">
        <v>0</v>
      </c>
      <c r="E242" t="str">
        <f>"2018-12-09 12:22:36"</f>
        <v>2018-12-09 12:22:36</v>
      </c>
    </row>
    <row r="243" spans="1:5" x14ac:dyDescent="0.3">
      <c r="A243" t="s">
        <v>0</v>
      </c>
      <c r="B243" t="str">
        <f>"15813697704"</f>
        <v>15813697704</v>
      </c>
      <c r="C243" t="s">
        <v>0</v>
      </c>
      <c r="D243" t="s">
        <v>0</v>
      </c>
      <c r="E243" t="str">
        <f>"2018-12-09 12:22:34"</f>
        <v>2018-12-09 12:22:34</v>
      </c>
    </row>
    <row r="244" spans="1:5" x14ac:dyDescent="0.3">
      <c r="A244" t="s">
        <v>116</v>
      </c>
      <c r="B244" t="str">
        <f>"18607979749"</f>
        <v>18607979749</v>
      </c>
      <c r="C244" t="str">
        <f>"360721199112138710"</f>
        <v>360721199112138710</v>
      </c>
      <c r="D244" t="s">
        <v>0</v>
      </c>
      <c r="E244" t="str">
        <f>"2018-12-09 12:22:33"</f>
        <v>2018-12-09 12:22:33</v>
      </c>
    </row>
    <row r="245" spans="1:5" x14ac:dyDescent="0.3">
      <c r="A245" t="s">
        <v>117</v>
      </c>
      <c r="B245" t="str">
        <f>"13610881399"</f>
        <v>13610881399</v>
      </c>
      <c r="C245" t="str">
        <f>"210123198202071217"</f>
        <v>210123198202071217</v>
      </c>
      <c r="D245" t="s">
        <v>0</v>
      </c>
      <c r="E245" t="str">
        <f>"2018-12-09 12:22:17"</f>
        <v>2018-12-09 12:22:17</v>
      </c>
    </row>
    <row r="246" spans="1:5" x14ac:dyDescent="0.3">
      <c r="A246" t="s">
        <v>118</v>
      </c>
      <c r="B246" t="str">
        <f>"17744544842"</f>
        <v>17744544842</v>
      </c>
      <c r="C246" t="str">
        <f>"11022819951130385X"</f>
        <v>11022819951130385X</v>
      </c>
      <c r="D246" t="s">
        <v>0</v>
      </c>
      <c r="E246" t="str">
        <f>"2018-12-09 12:25:53"</f>
        <v>2018-12-09 12:25:53</v>
      </c>
    </row>
    <row r="247" spans="1:5" x14ac:dyDescent="0.3">
      <c r="A247" t="s">
        <v>119</v>
      </c>
      <c r="B247" t="str">
        <f>"18813511482"</f>
        <v>18813511482</v>
      </c>
      <c r="C247" t="str">
        <f>"432826197912283017"</f>
        <v>432826197912283017</v>
      </c>
      <c r="D247" t="s">
        <v>0</v>
      </c>
      <c r="E247" t="str">
        <f>"2018-12-09 13:00:48"</f>
        <v>2018-12-09 13:00:48</v>
      </c>
    </row>
    <row r="248" spans="1:5" x14ac:dyDescent="0.3">
      <c r="A248" t="s">
        <v>0</v>
      </c>
      <c r="B248" t="str">
        <f>"18715681191"</f>
        <v>18715681191</v>
      </c>
      <c r="C248" t="s">
        <v>0</v>
      </c>
      <c r="D248" t="s">
        <v>0</v>
      </c>
      <c r="E248" t="str">
        <f>"2018-12-09 12:21:40"</f>
        <v>2018-12-09 12:21:40</v>
      </c>
    </row>
    <row r="249" spans="1:5" x14ac:dyDescent="0.3">
      <c r="A249" t="s">
        <v>120</v>
      </c>
      <c r="B249" t="str">
        <f>"13604590753"</f>
        <v>13604590753</v>
      </c>
      <c r="C249" t="str">
        <f>"230622198902051051"</f>
        <v>230622198902051051</v>
      </c>
      <c r="D249" t="s">
        <v>0</v>
      </c>
      <c r="E249" t="str">
        <f>"2018-12-09 12:22:25"</f>
        <v>2018-12-09 12:22:25</v>
      </c>
    </row>
    <row r="250" spans="1:5" x14ac:dyDescent="0.3">
      <c r="A250" t="s">
        <v>121</v>
      </c>
      <c r="B250" t="str">
        <f>"17560732067"</f>
        <v>17560732067</v>
      </c>
      <c r="C250" t="str">
        <f>"370830199612017214"</f>
        <v>370830199612017214</v>
      </c>
      <c r="D250" t="s">
        <v>0</v>
      </c>
      <c r="E250" t="str">
        <f>"2018-12-09 12:21:04"</f>
        <v>2018-12-09 12:21:04</v>
      </c>
    </row>
    <row r="251" spans="1:5" x14ac:dyDescent="0.3">
      <c r="A251" t="s">
        <v>0</v>
      </c>
      <c r="B251" t="str">
        <f>"15334316695"</f>
        <v>15334316695</v>
      </c>
      <c r="C251" t="s">
        <v>0</v>
      </c>
      <c r="D251" t="s">
        <v>0</v>
      </c>
      <c r="E251" t="str">
        <f>"2018-12-09 12:26:40"</f>
        <v>2018-12-09 12:26:40</v>
      </c>
    </row>
    <row r="252" spans="1:5" x14ac:dyDescent="0.3">
      <c r="A252" t="s">
        <v>122</v>
      </c>
      <c r="B252" t="str">
        <f>"13830626683"</f>
        <v>13830626683</v>
      </c>
      <c r="C252" t="str">
        <f>"622201198611027546"</f>
        <v>622201198611027546</v>
      </c>
      <c r="D252" t="s">
        <v>0</v>
      </c>
      <c r="E252" t="str">
        <f>"2018-12-09 12:24:23"</f>
        <v>2018-12-09 12:24:23</v>
      </c>
    </row>
    <row r="253" spans="1:5" x14ac:dyDescent="0.3">
      <c r="A253" t="s">
        <v>123</v>
      </c>
      <c r="B253" t="str">
        <f>"15525129927"</f>
        <v>15525129927</v>
      </c>
      <c r="C253" t="str">
        <f>"142622199110110054"</f>
        <v>142622199110110054</v>
      </c>
      <c r="D253" t="s">
        <v>0</v>
      </c>
      <c r="E253" t="str">
        <f>"2018-12-09 12:22:05"</f>
        <v>2018-12-09 12:22:05</v>
      </c>
    </row>
    <row r="254" spans="1:5" x14ac:dyDescent="0.3">
      <c r="A254" t="s">
        <v>0</v>
      </c>
      <c r="B254" t="str">
        <f>"17603662240"</f>
        <v>17603662240</v>
      </c>
      <c r="C254" t="s">
        <v>0</v>
      </c>
      <c r="D254" t="s">
        <v>0</v>
      </c>
      <c r="E254" t="str">
        <f>"2018-12-09 12:21:03"</f>
        <v>2018-12-09 12:21:03</v>
      </c>
    </row>
    <row r="255" spans="1:5" x14ac:dyDescent="0.3">
      <c r="A255" t="s">
        <v>124</v>
      </c>
      <c r="B255" t="str">
        <f>"15191328399"</f>
        <v>15191328399</v>
      </c>
      <c r="C255" t="str">
        <f>"610528199509050034"</f>
        <v>610528199509050034</v>
      </c>
      <c r="D255" t="s">
        <v>125</v>
      </c>
      <c r="E255" t="str">
        <f>"2018-12-09 12:28:54"</f>
        <v>2018-12-09 12:28:54</v>
      </c>
    </row>
    <row r="256" spans="1:5" x14ac:dyDescent="0.3">
      <c r="A256" t="s">
        <v>126</v>
      </c>
      <c r="B256" t="str">
        <f>"18283376459"</f>
        <v>18283376459</v>
      </c>
      <c r="C256" t="str">
        <f>"513436198608293620"</f>
        <v>513436198608293620</v>
      </c>
      <c r="D256" t="s">
        <v>0</v>
      </c>
      <c r="E256" t="str">
        <f>"2018-12-09 12:29:30"</f>
        <v>2018-12-09 12:29:30</v>
      </c>
    </row>
    <row r="257" spans="1:5" x14ac:dyDescent="0.3">
      <c r="A257" t="s">
        <v>0</v>
      </c>
      <c r="B257" t="str">
        <f>"17385524379"</f>
        <v>17385524379</v>
      </c>
      <c r="C257" t="s">
        <v>0</v>
      </c>
      <c r="D257" t="s">
        <v>0</v>
      </c>
      <c r="E257" t="str">
        <f>"2018-12-09 12:19:16"</f>
        <v>2018-12-09 12:19:16</v>
      </c>
    </row>
    <row r="258" spans="1:5" x14ac:dyDescent="0.3">
      <c r="A258" t="s">
        <v>127</v>
      </c>
      <c r="B258" t="str">
        <f>"13977725814"</f>
        <v>13977725814</v>
      </c>
      <c r="C258" t="str">
        <f>"450703199108022116"</f>
        <v>450703199108022116</v>
      </c>
      <c r="D258" t="s">
        <v>0</v>
      </c>
      <c r="E258" t="str">
        <f>"2018-12-09 12:19:11"</f>
        <v>2018-12-09 12:19:11</v>
      </c>
    </row>
    <row r="259" spans="1:5" x14ac:dyDescent="0.3">
      <c r="A259" t="s">
        <v>0</v>
      </c>
      <c r="B259" t="str">
        <f>"18750781265"</f>
        <v>18750781265</v>
      </c>
      <c r="C259" t="s">
        <v>0</v>
      </c>
      <c r="D259" t="s">
        <v>0</v>
      </c>
      <c r="E259" t="str">
        <f>"2018-12-09 12:18:51"</f>
        <v>2018-12-09 12:18:51</v>
      </c>
    </row>
    <row r="260" spans="1:5" x14ac:dyDescent="0.3">
      <c r="A260" t="s">
        <v>0</v>
      </c>
      <c r="B260" t="str">
        <f>"18172616055"</f>
        <v>18172616055</v>
      </c>
      <c r="C260" t="s">
        <v>0</v>
      </c>
      <c r="D260" t="s">
        <v>0</v>
      </c>
      <c r="E260" t="str">
        <f>"2018-12-09 12:18:21"</f>
        <v>2018-12-09 12:18:21</v>
      </c>
    </row>
    <row r="261" spans="1:5" x14ac:dyDescent="0.3">
      <c r="A261" t="s">
        <v>0</v>
      </c>
      <c r="B261" t="str">
        <f>"13738056192"</f>
        <v>13738056192</v>
      </c>
      <c r="C261" t="s">
        <v>0</v>
      </c>
      <c r="D261" t="s">
        <v>0</v>
      </c>
      <c r="E261" t="str">
        <f>"2018-12-09 12:21:21"</f>
        <v>2018-12-09 12:21:21</v>
      </c>
    </row>
    <row r="262" spans="1:5" x14ac:dyDescent="0.3">
      <c r="A262" t="s">
        <v>128</v>
      </c>
      <c r="B262" t="str">
        <f>"13232482850"</f>
        <v>13232482850</v>
      </c>
      <c r="C262" t="str">
        <f>"441802199802031432"</f>
        <v>441802199802031432</v>
      </c>
      <c r="D262" t="s">
        <v>0</v>
      </c>
      <c r="E262" t="str">
        <f>"2018-12-09 12:30:32"</f>
        <v>2018-12-09 12:30:32</v>
      </c>
    </row>
    <row r="263" spans="1:5" x14ac:dyDescent="0.3">
      <c r="A263" t="s">
        <v>129</v>
      </c>
      <c r="B263" t="str">
        <f>"13093672797"</f>
        <v>13093672797</v>
      </c>
      <c r="C263" t="str">
        <f>"340322199206124636"</f>
        <v>340322199206124636</v>
      </c>
      <c r="D263" t="s">
        <v>0</v>
      </c>
      <c r="E263" t="str">
        <f>"2018-12-09 13:07:50"</f>
        <v>2018-12-09 13:07:50</v>
      </c>
    </row>
    <row r="264" spans="1:5" x14ac:dyDescent="0.3">
      <c r="A264" t="s">
        <v>0</v>
      </c>
      <c r="B264" t="str">
        <f>"18777587640"</f>
        <v>18777587640</v>
      </c>
      <c r="C264" t="s">
        <v>0</v>
      </c>
      <c r="D264" t="s">
        <v>0</v>
      </c>
      <c r="E264" t="str">
        <f>"2018-12-09 12:18:34"</f>
        <v>2018-12-09 12:18:34</v>
      </c>
    </row>
    <row r="265" spans="1:5" x14ac:dyDescent="0.3">
      <c r="A265" t="s">
        <v>0</v>
      </c>
      <c r="B265" t="str">
        <f>"17699233231"</f>
        <v>17699233231</v>
      </c>
      <c r="C265" t="s">
        <v>0</v>
      </c>
      <c r="D265" t="s">
        <v>0</v>
      </c>
      <c r="E265" t="str">
        <f>"2018-12-09 12:17:05"</f>
        <v>2018-12-09 12:17:05</v>
      </c>
    </row>
    <row r="266" spans="1:5" x14ac:dyDescent="0.3">
      <c r="A266" t="s">
        <v>130</v>
      </c>
      <c r="B266" t="str">
        <f>"13560977446"</f>
        <v>13560977446</v>
      </c>
      <c r="C266" t="str">
        <f>"350702198210226831"</f>
        <v>350702198210226831</v>
      </c>
      <c r="D266" t="s">
        <v>0</v>
      </c>
      <c r="E266" t="str">
        <f>"2018-12-09 12:16:48"</f>
        <v>2018-12-09 12:16:48</v>
      </c>
    </row>
    <row r="267" spans="1:5" x14ac:dyDescent="0.3">
      <c r="A267" t="s">
        <v>131</v>
      </c>
      <c r="B267" t="str">
        <f>"13997038671"</f>
        <v>13997038671</v>
      </c>
      <c r="C267" t="str">
        <f>"630105197510250015"</f>
        <v>630105197510250015</v>
      </c>
      <c r="D267" t="s">
        <v>0</v>
      </c>
      <c r="E267" t="str">
        <f>"2018-12-09 12:18:47"</f>
        <v>2018-12-09 12:18:47</v>
      </c>
    </row>
    <row r="268" spans="1:5" x14ac:dyDescent="0.3">
      <c r="A268" t="s">
        <v>0</v>
      </c>
      <c r="B268" t="str">
        <f>"15278582766"</f>
        <v>15278582766</v>
      </c>
      <c r="C268" t="s">
        <v>0</v>
      </c>
      <c r="D268" t="s">
        <v>0</v>
      </c>
      <c r="E268" t="str">
        <f>"2018-12-09 12:16:34"</f>
        <v>2018-12-09 12:16:34</v>
      </c>
    </row>
    <row r="269" spans="1:5" x14ac:dyDescent="0.3">
      <c r="A269" t="s">
        <v>0</v>
      </c>
      <c r="B269" t="str">
        <f>"17759239726"</f>
        <v>17759239726</v>
      </c>
      <c r="C269" t="s">
        <v>0</v>
      </c>
      <c r="D269" t="s">
        <v>0</v>
      </c>
      <c r="E269" t="str">
        <f>"2018-12-09 12:18:08"</f>
        <v>2018-12-09 12:18:08</v>
      </c>
    </row>
    <row r="270" spans="1:5" x14ac:dyDescent="0.3">
      <c r="A270" t="s">
        <v>0</v>
      </c>
      <c r="B270" t="str">
        <f>"18672324833"</f>
        <v>18672324833</v>
      </c>
      <c r="C270" t="s">
        <v>0</v>
      </c>
      <c r="D270" t="s">
        <v>0</v>
      </c>
      <c r="E270" t="str">
        <f>"2018-12-09 12:16:28"</f>
        <v>2018-12-09 12:16:28</v>
      </c>
    </row>
    <row r="271" spans="1:5" x14ac:dyDescent="0.3">
      <c r="A271" t="s">
        <v>0</v>
      </c>
      <c r="B271" t="str">
        <f>"18250906652"</f>
        <v>18250906652</v>
      </c>
      <c r="C271" t="s">
        <v>0</v>
      </c>
      <c r="D271" t="s">
        <v>0</v>
      </c>
      <c r="E271" t="str">
        <f>"2018-12-09 12:15:23"</f>
        <v>2018-12-09 12:15:23</v>
      </c>
    </row>
    <row r="272" spans="1:5" x14ac:dyDescent="0.3">
      <c r="A272" t="s">
        <v>132</v>
      </c>
      <c r="B272" t="str">
        <f>"18370496200"</f>
        <v>18370496200</v>
      </c>
      <c r="C272" t="str">
        <f>"360724200002170036"</f>
        <v>360724200002170036</v>
      </c>
      <c r="D272" t="s">
        <v>0</v>
      </c>
      <c r="E272" t="str">
        <f>"2018-12-09 12:15:51"</f>
        <v>2018-12-09 12:15:51</v>
      </c>
    </row>
    <row r="273" spans="1:5" x14ac:dyDescent="0.3">
      <c r="A273" t="s">
        <v>0</v>
      </c>
      <c r="B273" t="str">
        <f>"15297025246"</f>
        <v>15297025246</v>
      </c>
      <c r="C273" t="s">
        <v>0</v>
      </c>
      <c r="D273" t="s">
        <v>0</v>
      </c>
      <c r="E273" t="str">
        <f>"2018-12-09 12:14:56"</f>
        <v>2018-12-09 12:14:56</v>
      </c>
    </row>
    <row r="274" spans="1:5" x14ac:dyDescent="0.3">
      <c r="A274" t="s">
        <v>133</v>
      </c>
      <c r="B274" t="str">
        <f>"13944140041"</f>
        <v>13944140041</v>
      </c>
      <c r="C274" t="str">
        <f>"220103199605180646"</f>
        <v>220103199605180646</v>
      </c>
      <c r="D274" t="s">
        <v>0</v>
      </c>
      <c r="E274" t="str">
        <f>"2018-12-09 12:19:26"</f>
        <v>2018-12-09 12:19:26</v>
      </c>
    </row>
    <row r="275" spans="1:5" x14ac:dyDescent="0.3">
      <c r="A275" t="s">
        <v>0</v>
      </c>
      <c r="B275" t="str">
        <f>"15203667053"</f>
        <v>15203667053</v>
      </c>
      <c r="C275" t="s">
        <v>0</v>
      </c>
      <c r="D275" t="s">
        <v>0</v>
      </c>
      <c r="E275" t="str">
        <f>"2018-12-09 12:59:54"</f>
        <v>2018-12-09 12:59:54</v>
      </c>
    </row>
    <row r="276" spans="1:5" x14ac:dyDescent="0.3">
      <c r="A276" t="s">
        <v>134</v>
      </c>
      <c r="B276" t="str">
        <f>"18630125242"</f>
        <v>18630125242</v>
      </c>
      <c r="C276" t="str">
        <f>"130121199706212433"</f>
        <v>130121199706212433</v>
      </c>
      <c r="D276" t="s">
        <v>0</v>
      </c>
      <c r="E276" t="str">
        <f>"2018-12-09 12:15:06"</f>
        <v>2018-12-09 12:15:06</v>
      </c>
    </row>
    <row r="277" spans="1:5" x14ac:dyDescent="0.3">
      <c r="A277" t="s">
        <v>135</v>
      </c>
      <c r="B277" t="str">
        <f>"18343731292"</f>
        <v>18343731292</v>
      </c>
      <c r="C277" t="str">
        <f>"220422199303024117"</f>
        <v>220422199303024117</v>
      </c>
      <c r="D277" t="s">
        <v>0</v>
      </c>
      <c r="E277" t="str">
        <f>"2018-12-09 12:14:27"</f>
        <v>2018-12-09 12:14:27</v>
      </c>
    </row>
    <row r="278" spans="1:5" x14ac:dyDescent="0.3">
      <c r="A278" t="s">
        <v>0</v>
      </c>
      <c r="B278" t="str">
        <f>"18509526552"</f>
        <v>18509526552</v>
      </c>
      <c r="C278" t="s">
        <v>0</v>
      </c>
      <c r="D278" t="s">
        <v>0</v>
      </c>
      <c r="E278" t="str">
        <f>"2018-12-09 12:14:09"</f>
        <v>2018-12-09 12:14:09</v>
      </c>
    </row>
    <row r="279" spans="1:5" x14ac:dyDescent="0.3">
      <c r="A279" t="s">
        <v>136</v>
      </c>
      <c r="B279" t="str">
        <f>"13818697192"</f>
        <v>13818697192</v>
      </c>
      <c r="C279" t="str">
        <f>"413026198603106015"</f>
        <v>413026198603106015</v>
      </c>
      <c r="D279" t="s">
        <v>0</v>
      </c>
      <c r="E279" t="str">
        <f>"2018-12-09 12:13:39"</f>
        <v>2018-12-09 12:13:39</v>
      </c>
    </row>
    <row r="280" spans="1:5" x14ac:dyDescent="0.3">
      <c r="A280" t="s">
        <v>0</v>
      </c>
      <c r="B280" t="str">
        <f>"18672886177"</f>
        <v>18672886177</v>
      </c>
      <c r="C280" t="s">
        <v>0</v>
      </c>
      <c r="D280" t="s">
        <v>0</v>
      </c>
      <c r="E280" t="str">
        <f>"2018-12-09 12:13:38"</f>
        <v>2018-12-09 12:13:38</v>
      </c>
    </row>
    <row r="281" spans="1:5" x14ac:dyDescent="0.3">
      <c r="A281" t="s">
        <v>137</v>
      </c>
      <c r="B281" t="str">
        <f>"13068114242"</f>
        <v>13068114242</v>
      </c>
      <c r="C281" t="str">
        <f>"441825199006190015"</f>
        <v>441825199006190015</v>
      </c>
      <c r="D281" t="s">
        <v>0</v>
      </c>
      <c r="E281" t="str">
        <f>"2018-12-09 12:18:10"</f>
        <v>2018-12-09 12:18:10</v>
      </c>
    </row>
    <row r="282" spans="1:5" x14ac:dyDescent="0.3">
      <c r="A282" t="s">
        <v>0</v>
      </c>
      <c r="B282" t="str">
        <f>"13415765634"</f>
        <v>13415765634</v>
      </c>
      <c r="C282" t="s">
        <v>0</v>
      </c>
      <c r="D282" t="s">
        <v>0</v>
      </c>
      <c r="E282" t="str">
        <f>"2018-12-09 12:16:59"</f>
        <v>2018-12-09 12:16:59</v>
      </c>
    </row>
    <row r="283" spans="1:5" x14ac:dyDescent="0.3">
      <c r="A283" t="s">
        <v>138</v>
      </c>
      <c r="B283" t="str">
        <f>"18170518977"</f>
        <v>18170518977</v>
      </c>
      <c r="C283" t="str">
        <f>"362201198302183023"</f>
        <v>362201198302183023</v>
      </c>
      <c r="D283" t="s">
        <v>0</v>
      </c>
      <c r="E283" t="str">
        <f>"2018-12-09 12:12:12"</f>
        <v>2018-12-09 12:12:12</v>
      </c>
    </row>
    <row r="284" spans="1:5" x14ac:dyDescent="0.3">
      <c r="A284" t="s">
        <v>0</v>
      </c>
      <c r="B284" t="str">
        <f>"18757887370"</f>
        <v>18757887370</v>
      </c>
      <c r="C284" t="s">
        <v>0</v>
      </c>
      <c r="D284" t="s">
        <v>0</v>
      </c>
      <c r="E284" t="str">
        <f>"2018-12-09 12:12:01"</f>
        <v>2018-12-09 12:12:01</v>
      </c>
    </row>
    <row r="285" spans="1:5" x14ac:dyDescent="0.3">
      <c r="A285" t="s">
        <v>139</v>
      </c>
      <c r="B285" t="str">
        <f>"15868982900"</f>
        <v>15868982900</v>
      </c>
      <c r="C285" t="str">
        <f>"330782198905054325"</f>
        <v>330782198905054325</v>
      </c>
      <c r="D285" t="s">
        <v>0</v>
      </c>
      <c r="E285" t="str">
        <f>"2018-12-09 12:16:51"</f>
        <v>2018-12-09 12:16:51</v>
      </c>
    </row>
    <row r="286" spans="1:5" x14ac:dyDescent="0.3">
      <c r="A286" t="s">
        <v>140</v>
      </c>
      <c r="B286" t="str">
        <f>"18298548320"</f>
        <v>18298548320</v>
      </c>
      <c r="C286" t="str">
        <f>"622301198309036738"</f>
        <v>622301198309036738</v>
      </c>
      <c r="D286" t="s">
        <v>0</v>
      </c>
      <c r="E286" t="str">
        <f>"2018-12-09 12:11:38"</f>
        <v>2018-12-09 12:11:38</v>
      </c>
    </row>
    <row r="287" spans="1:5" x14ac:dyDescent="0.3">
      <c r="A287" t="s">
        <v>141</v>
      </c>
      <c r="B287" t="str">
        <f>"15152920396"</f>
        <v>15152920396</v>
      </c>
      <c r="C287" t="str">
        <f>"330182198807050723"</f>
        <v>330182198807050723</v>
      </c>
      <c r="D287" t="s">
        <v>0</v>
      </c>
      <c r="E287" t="str">
        <f>"2018-12-09 12:15:25"</f>
        <v>2018-12-09 12:15:25</v>
      </c>
    </row>
    <row r="288" spans="1:5" x14ac:dyDescent="0.3">
      <c r="A288" t="s">
        <v>0</v>
      </c>
      <c r="B288" t="str">
        <f>"18738420340"</f>
        <v>18738420340</v>
      </c>
      <c r="C288" t="s">
        <v>0</v>
      </c>
      <c r="D288" t="s">
        <v>0</v>
      </c>
      <c r="E288" t="str">
        <f>"2018-12-09 12:13:03"</f>
        <v>2018-12-09 12:13:03</v>
      </c>
    </row>
    <row r="289" spans="1:5" x14ac:dyDescent="0.3">
      <c r="A289" t="s">
        <v>142</v>
      </c>
      <c r="B289" t="str">
        <f>"13760880489"</f>
        <v>13760880489</v>
      </c>
      <c r="C289" t="str">
        <f>"440105198509170615"</f>
        <v>440105198509170615</v>
      </c>
      <c r="D289" t="s">
        <v>0</v>
      </c>
      <c r="E289" t="str">
        <f>"2018-12-09 12:27:25"</f>
        <v>2018-12-09 12:27:25</v>
      </c>
    </row>
    <row r="290" spans="1:5" x14ac:dyDescent="0.3">
      <c r="A290" t="s">
        <v>0</v>
      </c>
      <c r="B290" t="str">
        <f>"17776351547"</f>
        <v>17776351547</v>
      </c>
      <c r="C290" t="s">
        <v>0</v>
      </c>
      <c r="D290" t="s">
        <v>0</v>
      </c>
      <c r="E290" t="str">
        <f>"2018-12-09 12:13:06"</f>
        <v>2018-12-09 12:13:06</v>
      </c>
    </row>
    <row r="291" spans="1:5" x14ac:dyDescent="0.3">
      <c r="A291" t="s">
        <v>0</v>
      </c>
      <c r="B291" t="str">
        <f>"13303263488"</f>
        <v>13303263488</v>
      </c>
      <c r="C291" t="s">
        <v>0</v>
      </c>
      <c r="D291" t="s">
        <v>0</v>
      </c>
      <c r="E291" t="str">
        <f>"2018-12-09 12:11:01"</f>
        <v>2018-12-09 12:11:01</v>
      </c>
    </row>
    <row r="292" spans="1:5" x14ac:dyDescent="0.3">
      <c r="A292" t="s">
        <v>143</v>
      </c>
      <c r="B292" t="str">
        <f>"13043619406"</f>
        <v>13043619406</v>
      </c>
      <c r="C292" t="str">
        <f>"421125199001244932"</f>
        <v>421125199001244932</v>
      </c>
      <c r="D292" t="s">
        <v>0</v>
      </c>
      <c r="E292" t="str">
        <f>"2018-12-09 12:12:04"</f>
        <v>2018-12-09 12:12:04</v>
      </c>
    </row>
    <row r="293" spans="1:5" x14ac:dyDescent="0.3">
      <c r="A293" t="s">
        <v>144</v>
      </c>
      <c r="B293" t="str">
        <f>"13017112541"</f>
        <v>13017112541</v>
      </c>
      <c r="C293" t="str">
        <f>"430524199411217431"</f>
        <v>430524199411217431</v>
      </c>
      <c r="D293" t="s">
        <v>0</v>
      </c>
      <c r="E293" t="str">
        <f>"2018-12-09 12:18:05"</f>
        <v>2018-12-09 12:18:05</v>
      </c>
    </row>
    <row r="294" spans="1:5" x14ac:dyDescent="0.3">
      <c r="A294" t="s">
        <v>0</v>
      </c>
      <c r="B294" t="str">
        <f>"18482344483"</f>
        <v>18482344483</v>
      </c>
      <c r="C294" t="s">
        <v>0</v>
      </c>
      <c r="D294" t="s">
        <v>0</v>
      </c>
      <c r="E294" t="str">
        <f>"2018-12-09 12:10:26"</f>
        <v>2018-12-09 12:10:26</v>
      </c>
    </row>
    <row r="295" spans="1:5" x14ac:dyDescent="0.3">
      <c r="A295" t="s">
        <v>0</v>
      </c>
      <c r="B295" t="str">
        <f>"18271565428"</f>
        <v>18271565428</v>
      </c>
      <c r="C295" t="s">
        <v>0</v>
      </c>
      <c r="D295" t="s">
        <v>0</v>
      </c>
      <c r="E295" t="str">
        <f>"2018-12-09 12:10:17"</f>
        <v>2018-12-09 12:10:17</v>
      </c>
    </row>
    <row r="296" spans="1:5" x14ac:dyDescent="0.3">
      <c r="A296" t="s">
        <v>0</v>
      </c>
      <c r="B296" t="str">
        <f>"13390104109"</f>
        <v>13390104109</v>
      </c>
      <c r="C296" t="s">
        <v>0</v>
      </c>
      <c r="D296" t="s">
        <v>0</v>
      </c>
      <c r="E296" t="str">
        <f>"2018-12-09 12:10:10"</f>
        <v>2018-12-09 12:10:10</v>
      </c>
    </row>
    <row r="297" spans="1:5" x14ac:dyDescent="0.3">
      <c r="A297" t="s">
        <v>145</v>
      </c>
      <c r="B297" t="str">
        <f>"13958318165"</f>
        <v>13958318165</v>
      </c>
      <c r="C297" t="str">
        <f>"61052419931222201X"</f>
        <v>61052419931222201X</v>
      </c>
      <c r="D297" t="s">
        <v>0</v>
      </c>
      <c r="E297" t="str">
        <f>"2018-12-09 12:13:39"</f>
        <v>2018-12-09 12:13:39</v>
      </c>
    </row>
    <row r="298" spans="1:5" x14ac:dyDescent="0.3">
      <c r="A298" t="s">
        <v>0</v>
      </c>
      <c r="B298" t="str">
        <f>"15686225949"</f>
        <v>15686225949</v>
      </c>
      <c r="C298" t="s">
        <v>0</v>
      </c>
      <c r="D298" t="s">
        <v>0</v>
      </c>
      <c r="E298" t="str">
        <f>"2018-12-09 12:13:14"</f>
        <v>2018-12-09 12:13:14</v>
      </c>
    </row>
    <row r="299" spans="1:5" x14ac:dyDescent="0.3">
      <c r="A299" t="s">
        <v>146</v>
      </c>
      <c r="B299" t="str">
        <f>"15201463293"</f>
        <v>15201463293</v>
      </c>
      <c r="C299" t="str">
        <f>"110104199801112035"</f>
        <v>110104199801112035</v>
      </c>
      <c r="D299" t="s">
        <v>0</v>
      </c>
      <c r="E299" t="str">
        <f>"2018-12-09 12:11:03"</f>
        <v>2018-12-09 12:11:03</v>
      </c>
    </row>
    <row r="300" spans="1:5" x14ac:dyDescent="0.3">
      <c r="A300" t="s">
        <v>147</v>
      </c>
      <c r="B300" t="str">
        <f>"13459602479"</f>
        <v>13459602479</v>
      </c>
      <c r="C300" t="str">
        <f>"362201198904014868"</f>
        <v>362201198904014868</v>
      </c>
      <c r="D300" t="s">
        <v>0</v>
      </c>
      <c r="E300" t="str">
        <f>"2018-12-09 12:12:14"</f>
        <v>2018-12-09 12:12:14</v>
      </c>
    </row>
    <row r="301" spans="1:5" x14ac:dyDescent="0.3">
      <c r="A301" t="s">
        <v>147</v>
      </c>
      <c r="B301" t="str">
        <f>"13459602479"</f>
        <v>13459602479</v>
      </c>
      <c r="C301" t="str">
        <f>"362201198904014868"</f>
        <v>362201198904014868</v>
      </c>
      <c r="D301" t="s">
        <v>0</v>
      </c>
      <c r="E301" t="str">
        <f>"2018-12-09 12:12:14"</f>
        <v>2018-12-09 12:12:14</v>
      </c>
    </row>
    <row r="302" spans="1:5" x14ac:dyDescent="0.3">
      <c r="A302" t="s">
        <v>148</v>
      </c>
      <c r="B302" t="str">
        <f>"15177535430"</f>
        <v>15177535430</v>
      </c>
      <c r="C302" t="str">
        <f>"450923198707263052"</f>
        <v>450923198707263052</v>
      </c>
      <c r="D302" t="s">
        <v>0</v>
      </c>
      <c r="E302" t="str">
        <f>"2018-12-09 12:11:29"</f>
        <v>2018-12-09 12:11:29</v>
      </c>
    </row>
    <row r="303" spans="1:5" x14ac:dyDescent="0.3">
      <c r="A303" t="s">
        <v>149</v>
      </c>
      <c r="B303" t="str">
        <f>"13668071995"</f>
        <v>13668071995</v>
      </c>
      <c r="C303" t="str">
        <f>"500101199510218079"</f>
        <v>500101199510218079</v>
      </c>
      <c r="D303" t="s">
        <v>0</v>
      </c>
      <c r="E303" t="str">
        <f>"2018-12-09 12:10:17"</f>
        <v>2018-12-09 12:10:17</v>
      </c>
    </row>
    <row r="304" spans="1:5" x14ac:dyDescent="0.3">
      <c r="A304" t="s">
        <v>0</v>
      </c>
      <c r="B304" t="str">
        <f>"18841731599"</f>
        <v>18841731599</v>
      </c>
      <c r="C304" t="s">
        <v>0</v>
      </c>
      <c r="D304" t="s">
        <v>0</v>
      </c>
      <c r="E304" t="str">
        <f>"2018-12-09 12:08:54"</f>
        <v>2018-12-09 12:08:54</v>
      </c>
    </row>
    <row r="305" spans="1:5" x14ac:dyDescent="0.3">
      <c r="A305" t="s">
        <v>0</v>
      </c>
      <c r="B305" t="str">
        <f>"18781000053"</f>
        <v>18781000053</v>
      </c>
      <c r="C305" t="s">
        <v>0</v>
      </c>
      <c r="D305" t="s">
        <v>0</v>
      </c>
      <c r="E305" t="str">
        <f>"2018-12-09 12:08:48"</f>
        <v>2018-12-09 12:08:48</v>
      </c>
    </row>
    <row r="306" spans="1:5" x14ac:dyDescent="0.3">
      <c r="A306" t="s">
        <v>0</v>
      </c>
      <c r="B306" t="str">
        <f>"15247380353"</f>
        <v>15247380353</v>
      </c>
      <c r="C306" t="s">
        <v>0</v>
      </c>
      <c r="D306" t="s">
        <v>0</v>
      </c>
      <c r="E306" t="str">
        <f>"2018-12-09 12:08:40"</f>
        <v>2018-12-09 12:08:40</v>
      </c>
    </row>
    <row r="307" spans="1:5" x14ac:dyDescent="0.3">
      <c r="A307" t="s">
        <v>150</v>
      </c>
      <c r="B307" t="str">
        <f>"18047184259"</f>
        <v>18047184259</v>
      </c>
      <c r="C307" t="str">
        <f>"150121199405217226"</f>
        <v>150121199405217226</v>
      </c>
      <c r="D307" t="s">
        <v>151</v>
      </c>
      <c r="E307" t="str">
        <f>"2018-12-09 12:58:27"</f>
        <v>2018-12-09 12:58:27</v>
      </c>
    </row>
    <row r="308" spans="1:5" x14ac:dyDescent="0.3">
      <c r="A308" t="s">
        <v>152</v>
      </c>
      <c r="B308" t="str">
        <f>"18330825906"</f>
        <v>18330825906</v>
      </c>
      <c r="C308" t="str">
        <f>"220822199411100019"</f>
        <v>220822199411100019</v>
      </c>
      <c r="D308" t="s">
        <v>0</v>
      </c>
      <c r="E308" t="str">
        <f>"2018-12-09 12:08:14"</f>
        <v>2018-12-09 12:08:14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2018-12-09T05:31:15Z</dcterms:created>
  <dcterms:modified xsi:type="dcterms:W3CDTF">2018-12-09T05:31:45Z</dcterms:modified>
</cp:coreProperties>
</file>