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D:\workroom\send_data\青春\"/>
    </mc:Choice>
  </mc:AlternateContent>
  <xr:revisionPtr revIDLastSave="0" documentId="8_{8B1CA5D9-9430-42AD-A287-EA7DC36B3DD2}" xr6:coauthVersionLast="36" xr6:coauthVersionMax="36" xr10:uidLastSave="{00000000-0000-0000-0000-000000000000}"/>
  <bookViews>
    <workbookView xWindow="0" yWindow="0" windowWidth="24360" windowHeight="10245" xr2:uid="{8A4F61FA-AF7D-4CF3-8BD4-01AEE642EEFC}"/>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00" i="1" l="1"/>
  <c r="C300" i="1"/>
  <c r="B300" i="1"/>
  <c r="G299" i="1"/>
  <c r="C299" i="1"/>
  <c r="B299" i="1"/>
  <c r="G298" i="1"/>
  <c r="C298" i="1"/>
  <c r="B298" i="1"/>
  <c r="G297" i="1"/>
  <c r="C297" i="1"/>
  <c r="B297" i="1"/>
  <c r="G296" i="1"/>
  <c r="B296" i="1"/>
  <c r="G295" i="1"/>
  <c r="C295" i="1"/>
  <c r="B295" i="1"/>
  <c r="G294" i="1"/>
  <c r="B294" i="1"/>
  <c r="G293" i="1"/>
  <c r="B293" i="1"/>
  <c r="G292" i="1"/>
  <c r="C292" i="1"/>
  <c r="B292" i="1"/>
  <c r="G291" i="1"/>
  <c r="C291" i="1"/>
  <c r="B291" i="1"/>
  <c r="G290" i="1"/>
  <c r="B290" i="1"/>
  <c r="G289" i="1"/>
  <c r="C289" i="1"/>
  <c r="B289" i="1"/>
  <c r="G288" i="1"/>
  <c r="C288" i="1"/>
  <c r="B288" i="1"/>
  <c r="G287" i="1"/>
  <c r="B287" i="1"/>
  <c r="G286" i="1"/>
  <c r="C286" i="1"/>
  <c r="B286" i="1"/>
  <c r="G285" i="1"/>
  <c r="C285" i="1"/>
  <c r="B285" i="1"/>
  <c r="G284" i="1"/>
  <c r="B284" i="1"/>
  <c r="G283" i="1"/>
  <c r="C283" i="1"/>
  <c r="B283" i="1"/>
  <c r="G282" i="1"/>
  <c r="B282" i="1"/>
  <c r="G281" i="1"/>
  <c r="B281" i="1"/>
  <c r="G280" i="1"/>
  <c r="C280" i="1"/>
  <c r="B280" i="1"/>
  <c r="G279" i="1"/>
  <c r="C279" i="1"/>
  <c r="B279" i="1"/>
  <c r="G278" i="1"/>
  <c r="B278" i="1"/>
  <c r="G277" i="1"/>
  <c r="C277" i="1"/>
  <c r="B277" i="1"/>
  <c r="G276" i="1"/>
  <c r="C276" i="1"/>
  <c r="B276" i="1"/>
  <c r="G275" i="1"/>
  <c r="C275" i="1"/>
  <c r="B275" i="1"/>
  <c r="G274" i="1"/>
  <c r="B274" i="1"/>
  <c r="G273" i="1"/>
  <c r="C273" i="1"/>
  <c r="B273" i="1"/>
  <c r="G272" i="1"/>
  <c r="C272" i="1"/>
  <c r="B272" i="1"/>
  <c r="G271" i="1"/>
  <c r="C271" i="1"/>
  <c r="B271" i="1"/>
  <c r="G270" i="1"/>
  <c r="C270" i="1"/>
  <c r="B270" i="1"/>
  <c r="G269" i="1"/>
  <c r="B269" i="1"/>
  <c r="G268" i="1"/>
  <c r="C268" i="1"/>
  <c r="B268" i="1"/>
  <c r="G267" i="1"/>
  <c r="B267" i="1"/>
  <c r="G266" i="1"/>
  <c r="B266" i="1"/>
  <c r="G265" i="1"/>
  <c r="C265" i="1"/>
  <c r="B265" i="1"/>
  <c r="G264" i="1"/>
  <c r="C264" i="1"/>
  <c r="B264" i="1"/>
  <c r="G263" i="1"/>
  <c r="C263" i="1"/>
  <c r="B263" i="1"/>
  <c r="G262" i="1"/>
  <c r="C262" i="1"/>
  <c r="B262" i="1"/>
  <c r="G261" i="1"/>
  <c r="B261" i="1"/>
  <c r="G260" i="1"/>
  <c r="C260" i="1"/>
  <c r="B260" i="1"/>
  <c r="G259" i="1"/>
  <c r="C259" i="1"/>
  <c r="B259" i="1"/>
  <c r="G258" i="1"/>
  <c r="C258" i="1"/>
  <c r="B258" i="1"/>
  <c r="G257" i="1"/>
  <c r="B257" i="1"/>
  <c r="G256" i="1"/>
  <c r="C256" i="1"/>
  <c r="B256" i="1"/>
  <c r="G255" i="1"/>
  <c r="B255" i="1"/>
  <c r="G254" i="1"/>
  <c r="B254" i="1"/>
  <c r="G253" i="1"/>
  <c r="B253" i="1"/>
  <c r="G252" i="1"/>
  <c r="B252" i="1"/>
  <c r="G251" i="1"/>
  <c r="B251" i="1"/>
  <c r="G250" i="1"/>
  <c r="C250" i="1"/>
  <c r="B250" i="1"/>
  <c r="G249" i="1"/>
  <c r="C249" i="1"/>
  <c r="B249" i="1"/>
  <c r="G248" i="1"/>
  <c r="B248" i="1"/>
  <c r="G247" i="1"/>
  <c r="C247" i="1"/>
  <c r="B247" i="1"/>
  <c r="G246" i="1"/>
  <c r="C246" i="1"/>
  <c r="B246" i="1"/>
  <c r="G245" i="1"/>
  <c r="C245" i="1"/>
  <c r="B245" i="1"/>
  <c r="G244" i="1"/>
  <c r="C244" i="1"/>
  <c r="B244" i="1"/>
  <c r="G243" i="1"/>
  <c r="B243" i="1"/>
  <c r="G242" i="1"/>
  <c r="C242" i="1"/>
  <c r="B242" i="1"/>
  <c r="G241" i="1"/>
  <c r="C241" i="1"/>
  <c r="B241" i="1"/>
  <c r="G240" i="1"/>
  <c r="C240" i="1"/>
  <c r="B240" i="1"/>
  <c r="G239" i="1"/>
  <c r="C239" i="1"/>
  <c r="B239" i="1"/>
  <c r="G238" i="1"/>
  <c r="C238" i="1"/>
  <c r="B238" i="1"/>
  <c r="G237" i="1"/>
  <c r="C237" i="1"/>
  <c r="B237" i="1"/>
  <c r="G236" i="1"/>
  <c r="C236" i="1"/>
  <c r="B236" i="1"/>
  <c r="G235" i="1"/>
  <c r="C235" i="1"/>
  <c r="B235" i="1"/>
  <c r="G234" i="1"/>
  <c r="C234" i="1"/>
  <c r="B234" i="1"/>
  <c r="G233" i="1"/>
  <c r="C233" i="1"/>
  <c r="B233" i="1"/>
  <c r="G232" i="1"/>
  <c r="C232" i="1"/>
  <c r="B232" i="1"/>
  <c r="G231" i="1"/>
  <c r="C231" i="1"/>
  <c r="B231" i="1"/>
  <c r="G230" i="1"/>
  <c r="C230" i="1"/>
  <c r="B230" i="1"/>
  <c r="G229" i="1"/>
  <c r="C229" i="1"/>
  <c r="B229" i="1"/>
  <c r="G228" i="1"/>
  <c r="C228" i="1"/>
  <c r="B228" i="1"/>
  <c r="G227" i="1"/>
  <c r="C227" i="1"/>
  <c r="B227" i="1"/>
  <c r="G226" i="1"/>
  <c r="B226" i="1"/>
  <c r="G225" i="1"/>
  <c r="B225" i="1"/>
  <c r="G224" i="1"/>
  <c r="C224" i="1"/>
  <c r="B224" i="1"/>
  <c r="G223" i="1"/>
  <c r="C223" i="1"/>
  <c r="B223" i="1"/>
  <c r="G222" i="1"/>
  <c r="C222" i="1"/>
  <c r="B222" i="1"/>
  <c r="G221" i="1"/>
  <c r="C221" i="1"/>
  <c r="B221" i="1"/>
  <c r="G220" i="1"/>
  <c r="C220" i="1"/>
  <c r="B220" i="1"/>
  <c r="G219" i="1"/>
  <c r="C219" i="1"/>
  <c r="B219" i="1"/>
  <c r="G218" i="1"/>
  <c r="B218" i="1"/>
  <c r="G217" i="1"/>
  <c r="B217" i="1"/>
  <c r="G216" i="1"/>
  <c r="B216" i="1"/>
  <c r="G215" i="1"/>
  <c r="C215" i="1"/>
  <c r="B215" i="1"/>
  <c r="G214" i="1"/>
  <c r="C214" i="1"/>
  <c r="B214" i="1"/>
  <c r="G213" i="1"/>
  <c r="C213" i="1"/>
  <c r="B213" i="1"/>
  <c r="G212" i="1"/>
  <c r="C212" i="1"/>
  <c r="B212" i="1"/>
  <c r="G211" i="1"/>
  <c r="B211" i="1"/>
  <c r="G210" i="1"/>
  <c r="C210" i="1"/>
  <c r="B210" i="1"/>
  <c r="G209" i="1"/>
  <c r="C209" i="1"/>
  <c r="B209" i="1"/>
  <c r="G208" i="1"/>
  <c r="C208" i="1"/>
  <c r="B208" i="1"/>
  <c r="G207" i="1"/>
  <c r="B207" i="1"/>
  <c r="G206" i="1"/>
  <c r="C206" i="1"/>
  <c r="B206" i="1"/>
  <c r="G205" i="1"/>
  <c r="C205" i="1"/>
  <c r="B205" i="1"/>
  <c r="G204" i="1"/>
  <c r="C204" i="1"/>
  <c r="B204" i="1"/>
  <c r="G203" i="1"/>
  <c r="C203" i="1"/>
  <c r="B203" i="1"/>
  <c r="G202" i="1"/>
  <c r="C202" i="1"/>
  <c r="B202" i="1"/>
  <c r="G201" i="1"/>
  <c r="B201" i="1"/>
  <c r="G200" i="1"/>
  <c r="B200" i="1"/>
  <c r="G199" i="1"/>
  <c r="C199" i="1"/>
  <c r="B199" i="1"/>
  <c r="G198" i="1"/>
  <c r="C198" i="1"/>
  <c r="B198" i="1"/>
  <c r="G197" i="1"/>
  <c r="C197" i="1"/>
  <c r="B197" i="1"/>
  <c r="G196" i="1"/>
  <c r="C196" i="1"/>
  <c r="B196" i="1"/>
  <c r="G195" i="1"/>
  <c r="C195" i="1"/>
  <c r="B195" i="1"/>
  <c r="G194" i="1"/>
  <c r="B194" i="1"/>
  <c r="G193" i="1"/>
  <c r="C193" i="1"/>
  <c r="B193" i="1"/>
  <c r="G192" i="1"/>
  <c r="B192" i="1"/>
  <c r="G191" i="1"/>
  <c r="C191" i="1"/>
  <c r="B191" i="1"/>
  <c r="G190" i="1"/>
  <c r="C190" i="1"/>
  <c r="B190" i="1"/>
  <c r="G189" i="1"/>
  <c r="B189" i="1"/>
  <c r="G188" i="1"/>
  <c r="C188" i="1"/>
  <c r="B188" i="1"/>
  <c r="G187" i="1"/>
  <c r="B187" i="1"/>
  <c r="G186" i="1"/>
  <c r="C186" i="1"/>
  <c r="B186" i="1"/>
  <c r="G185" i="1"/>
  <c r="B185" i="1"/>
  <c r="G184" i="1"/>
  <c r="B184" i="1"/>
  <c r="G183" i="1"/>
  <c r="C183" i="1"/>
  <c r="B183" i="1"/>
  <c r="G182" i="1"/>
  <c r="C182" i="1"/>
  <c r="B182" i="1"/>
  <c r="G181" i="1"/>
  <c r="C181" i="1"/>
  <c r="B181" i="1"/>
  <c r="G180" i="1"/>
  <c r="B180" i="1"/>
  <c r="G179" i="1"/>
  <c r="C179" i="1"/>
  <c r="B179" i="1"/>
  <c r="G178" i="1"/>
  <c r="C178" i="1"/>
  <c r="B178" i="1"/>
  <c r="G177" i="1"/>
  <c r="C177" i="1"/>
  <c r="B177" i="1"/>
  <c r="G176" i="1"/>
  <c r="C176" i="1"/>
  <c r="B176" i="1"/>
  <c r="G175" i="1"/>
  <c r="C175" i="1"/>
  <c r="B175" i="1"/>
  <c r="G174" i="1"/>
  <c r="B174" i="1"/>
  <c r="G173" i="1"/>
  <c r="C173" i="1"/>
  <c r="B173" i="1"/>
  <c r="G172" i="1"/>
  <c r="C172" i="1"/>
  <c r="B172" i="1"/>
  <c r="G171" i="1"/>
  <c r="C171" i="1"/>
  <c r="B171" i="1"/>
  <c r="G170" i="1"/>
  <c r="C170" i="1"/>
  <c r="B170" i="1"/>
  <c r="G169" i="1"/>
  <c r="C169" i="1"/>
  <c r="B169" i="1"/>
  <c r="G168" i="1"/>
  <c r="C168" i="1"/>
  <c r="B168" i="1"/>
  <c r="G167" i="1"/>
  <c r="B167" i="1"/>
  <c r="G166" i="1"/>
  <c r="C166" i="1"/>
  <c r="B166" i="1"/>
  <c r="G165" i="1"/>
  <c r="B165" i="1"/>
  <c r="G164" i="1"/>
  <c r="C164" i="1"/>
  <c r="B164" i="1"/>
  <c r="G163" i="1"/>
  <c r="B163" i="1"/>
  <c r="G162" i="1"/>
  <c r="B162" i="1"/>
  <c r="G161" i="1"/>
  <c r="C161" i="1"/>
  <c r="B161" i="1"/>
  <c r="G160" i="1"/>
  <c r="C160" i="1"/>
  <c r="B160" i="1"/>
  <c r="G159" i="1"/>
  <c r="B159" i="1"/>
  <c r="G158" i="1"/>
  <c r="C158" i="1"/>
  <c r="B158" i="1"/>
  <c r="G157" i="1"/>
  <c r="C157" i="1"/>
  <c r="B157" i="1"/>
  <c r="G156" i="1"/>
  <c r="C156" i="1"/>
  <c r="B156" i="1"/>
  <c r="G155" i="1"/>
  <c r="C155" i="1"/>
  <c r="B155" i="1"/>
  <c r="G154" i="1"/>
  <c r="C154" i="1"/>
  <c r="B154" i="1"/>
  <c r="G153" i="1"/>
  <c r="B153" i="1"/>
  <c r="G152" i="1"/>
  <c r="C152" i="1"/>
  <c r="B152" i="1"/>
  <c r="G151" i="1"/>
  <c r="C151" i="1"/>
  <c r="B151" i="1"/>
  <c r="G150" i="1"/>
  <c r="C150" i="1"/>
  <c r="B150" i="1"/>
  <c r="G149" i="1"/>
  <c r="C149" i="1"/>
  <c r="B149" i="1"/>
  <c r="G148" i="1"/>
  <c r="C148" i="1"/>
  <c r="B148" i="1"/>
  <c r="G147" i="1"/>
  <c r="C147" i="1"/>
  <c r="B147" i="1"/>
  <c r="G146" i="1"/>
  <c r="C146" i="1"/>
  <c r="B146" i="1"/>
  <c r="G145" i="1"/>
  <c r="C145" i="1"/>
  <c r="B145" i="1"/>
  <c r="G144" i="1"/>
  <c r="C144" i="1"/>
  <c r="B144" i="1"/>
  <c r="G143" i="1"/>
  <c r="C143" i="1"/>
  <c r="B143" i="1"/>
  <c r="G142" i="1"/>
  <c r="C142" i="1"/>
  <c r="B142" i="1"/>
  <c r="G141" i="1"/>
  <c r="C141" i="1"/>
  <c r="B141" i="1"/>
  <c r="G140" i="1"/>
  <c r="B140" i="1"/>
  <c r="G139" i="1"/>
  <c r="B139" i="1"/>
  <c r="G138" i="1"/>
  <c r="C138" i="1"/>
  <c r="B138" i="1"/>
  <c r="G137" i="1"/>
  <c r="C137" i="1"/>
  <c r="B137" i="1"/>
  <c r="G136" i="1"/>
  <c r="B136" i="1"/>
  <c r="G135" i="1"/>
  <c r="C135" i="1"/>
  <c r="B135" i="1"/>
  <c r="G134" i="1"/>
  <c r="C134" i="1"/>
  <c r="B134" i="1"/>
  <c r="G133" i="1"/>
  <c r="C133" i="1"/>
  <c r="B133" i="1"/>
  <c r="G132" i="1"/>
  <c r="B132" i="1"/>
  <c r="G131" i="1"/>
  <c r="B131" i="1"/>
  <c r="G130" i="1"/>
  <c r="C130" i="1"/>
  <c r="B130" i="1"/>
  <c r="G129" i="1"/>
  <c r="C129" i="1"/>
  <c r="B129" i="1"/>
  <c r="G128" i="1"/>
  <c r="C128" i="1"/>
  <c r="B128" i="1"/>
  <c r="G127" i="1"/>
  <c r="C127" i="1"/>
  <c r="B127" i="1"/>
  <c r="G126" i="1"/>
  <c r="B126" i="1"/>
  <c r="G125" i="1"/>
  <c r="B125" i="1"/>
  <c r="G124" i="1"/>
  <c r="B124" i="1"/>
  <c r="G123" i="1"/>
  <c r="C123" i="1"/>
  <c r="B123" i="1"/>
  <c r="G122" i="1"/>
  <c r="B122" i="1"/>
  <c r="G121" i="1"/>
  <c r="C121" i="1"/>
  <c r="B121" i="1"/>
  <c r="G120" i="1"/>
  <c r="B120" i="1"/>
  <c r="G119" i="1"/>
  <c r="B119" i="1"/>
  <c r="G118" i="1"/>
  <c r="B118" i="1"/>
  <c r="G117" i="1"/>
  <c r="B117" i="1"/>
  <c r="G116" i="1"/>
  <c r="C116" i="1"/>
  <c r="B116" i="1"/>
  <c r="G115" i="1"/>
  <c r="B115" i="1"/>
  <c r="G114" i="1"/>
  <c r="B114" i="1"/>
  <c r="G113" i="1"/>
  <c r="C113" i="1"/>
  <c r="B113" i="1"/>
  <c r="G112" i="1"/>
  <c r="B112" i="1"/>
  <c r="G111" i="1"/>
  <c r="C111" i="1"/>
  <c r="B111" i="1"/>
  <c r="G110" i="1"/>
  <c r="B110" i="1"/>
  <c r="G109" i="1"/>
  <c r="C109" i="1"/>
  <c r="B109" i="1"/>
  <c r="G108" i="1"/>
  <c r="C108" i="1"/>
  <c r="B108" i="1"/>
  <c r="G107" i="1"/>
  <c r="B107" i="1"/>
  <c r="G106" i="1"/>
  <c r="B106" i="1"/>
  <c r="G105" i="1"/>
  <c r="B105" i="1"/>
  <c r="G104" i="1"/>
  <c r="C104" i="1"/>
  <c r="B104" i="1"/>
  <c r="G103" i="1"/>
  <c r="C103" i="1"/>
  <c r="B103" i="1"/>
  <c r="G102" i="1"/>
  <c r="C102" i="1"/>
  <c r="B102" i="1"/>
  <c r="G101" i="1"/>
  <c r="B101" i="1"/>
  <c r="G100" i="1"/>
  <c r="C100" i="1"/>
  <c r="B100" i="1"/>
  <c r="G99" i="1"/>
  <c r="C99" i="1"/>
  <c r="B99" i="1"/>
  <c r="G98" i="1"/>
  <c r="C98" i="1"/>
  <c r="B98" i="1"/>
  <c r="G97" i="1"/>
  <c r="C97" i="1"/>
  <c r="B97" i="1"/>
  <c r="G96" i="1"/>
  <c r="C96" i="1"/>
  <c r="B96" i="1"/>
  <c r="G95" i="1"/>
  <c r="B95" i="1"/>
  <c r="G94" i="1"/>
  <c r="B94" i="1"/>
  <c r="G93" i="1"/>
  <c r="C93" i="1"/>
  <c r="B93" i="1"/>
  <c r="G92" i="1"/>
  <c r="C92" i="1"/>
  <c r="B92" i="1"/>
  <c r="G91" i="1"/>
  <c r="C91" i="1"/>
  <c r="B91" i="1"/>
  <c r="G90" i="1"/>
  <c r="B90" i="1"/>
  <c r="G89" i="1"/>
  <c r="C89" i="1"/>
  <c r="B89" i="1"/>
  <c r="G88" i="1"/>
  <c r="B88" i="1"/>
  <c r="G87" i="1"/>
  <c r="B87" i="1"/>
  <c r="G86" i="1"/>
  <c r="C86" i="1"/>
  <c r="B86" i="1"/>
  <c r="G85" i="1"/>
  <c r="C85" i="1"/>
  <c r="B85" i="1"/>
  <c r="G84" i="1"/>
  <c r="B84" i="1"/>
  <c r="G83" i="1"/>
  <c r="C83" i="1"/>
  <c r="B83" i="1"/>
  <c r="G82" i="1"/>
  <c r="C82" i="1"/>
  <c r="B82" i="1"/>
  <c r="G81" i="1"/>
  <c r="C81" i="1"/>
  <c r="B81" i="1"/>
  <c r="G80" i="1"/>
  <c r="C80" i="1"/>
  <c r="B80" i="1"/>
  <c r="G79" i="1"/>
  <c r="C79" i="1"/>
  <c r="B79" i="1"/>
  <c r="G78" i="1"/>
  <c r="C78" i="1"/>
  <c r="B78" i="1"/>
  <c r="G77" i="1"/>
  <c r="C77" i="1"/>
  <c r="B77" i="1"/>
  <c r="G76" i="1"/>
  <c r="C76" i="1"/>
  <c r="B76" i="1"/>
  <c r="G75" i="1"/>
  <c r="C75" i="1"/>
  <c r="B75" i="1"/>
  <c r="G74" i="1"/>
  <c r="C74" i="1"/>
  <c r="B74" i="1"/>
  <c r="G73" i="1"/>
  <c r="B73" i="1"/>
  <c r="G72" i="1"/>
  <c r="C72" i="1"/>
  <c r="B72" i="1"/>
  <c r="G71" i="1"/>
  <c r="C71" i="1"/>
  <c r="B71" i="1"/>
  <c r="G70" i="1"/>
  <c r="C70" i="1"/>
  <c r="B70" i="1"/>
  <c r="G69" i="1"/>
  <c r="B69" i="1"/>
  <c r="G68" i="1"/>
  <c r="B68" i="1"/>
  <c r="G67" i="1"/>
  <c r="B67" i="1"/>
  <c r="G66" i="1"/>
  <c r="B66" i="1"/>
  <c r="G65" i="1"/>
  <c r="C65" i="1"/>
  <c r="B65" i="1"/>
  <c r="G64" i="1"/>
  <c r="C64" i="1"/>
  <c r="B64" i="1"/>
  <c r="G63" i="1"/>
  <c r="C63" i="1"/>
  <c r="B63" i="1"/>
  <c r="G62" i="1"/>
  <c r="C62" i="1"/>
  <c r="B62" i="1"/>
  <c r="G61" i="1"/>
  <c r="C61" i="1"/>
  <c r="B61" i="1"/>
  <c r="G60" i="1"/>
  <c r="B60" i="1"/>
  <c r="G59" i="1"/>
  <c r="C59" i="1"/>
  <c r="B59" i="1"/>
  <c r="G58" i="1"/>
  <c r="C58" i="1"/>
  <c r="B58" i="1"/>
  <c r="G57" i="1"/>
  <c r="B57" i="1"/>
  <c r="G56" i="1"/>
  <c r="C56" i="1"/>
  <c r="B56" i="1"/>
  <c r="G55" i="1"/>
  <c r="C55" i="1"/>
  <c r="B55" i="1"/>
  <c r="G54" i="1"/>
  <c r="C54" i="1"/>
  <c r="B54" i="1"/>
  <c r="G53" i="1"/>
  <c r="C53" i="1"/>
  <c r="B53" i="1"/>
  <c r="G52" i="1"/>
  <c r="C52" i="1"/>
  <c r="B52" i="1"/>
  <c r="G51" i="1"/>
  <c r="B51" i="1"/>
  <c r="G50" i="1"/>
  <c r="B50" i="1"/>
  <c r="G49" i="1"/>
  <c r="C49" i="1"/>
  <c r="B49" i="1"/>
  <c r="G48" i="1"/>
  <c r="C48" i="1"/>
  <c r="B48" i="1"/>
  <c r="G47" i="1"/>
  <c r="C47" i="1"/>
  <c r="B47" i="1"/>
  <c r="G46" i="1"/>
  <c r="C46" i="1"/>
  <c r="B46" i="1"/>
  <c r="G45" i="1"/>
  <c r="C45" i="1"/>
  <c r="B45" i="1"/>
  <c r="G44" i="1"/>
  <c r="C44" i="1"/>
  <c r="B44" i="1"/>
  <c r="G43" i="1"/>
  <c r="C43" i="1"/>
  <c r="B43" i="1"/>
  <c r="G42" i="1"/>
  <c r="C42" i="1"/>
  <c r="B42" i="1"/>
  <c r="G41" i="1"/>
  <c r="C41" i="1"/>
  <c r="B41" i="1"/>
  <c r="G40" i="1"/>
  <c r="B40" i="1"/>
  <c r="G39" i="1"/>
  <c r="C39" i="1"/>
  <c r="B39" i="1"/>
  <c r="G38" i="1"/>
  <c r="C38" i="1"/>
  <c r="B38" i="1"/>
  <c r="G37" i="1"/>
  <c r="C37" i="1"/>
  <c r="B37" i="1"/>
  <c r="G36" i="1"/>
  <c r="C36" i="1"/>
  <c r="B36" i="1"/>
  <c r="G35" i="1"/>
  <c r="C35" i="1"/>
  <c r="B35" i="1"/>
  <c r="G34" i="1"/>
  <c r="B34" i="1"/>
  <c r="G33" i="1"/>
  <c r="B33" i="1"/>
  <c r="G32" i="1"/>
  <c r="C32" i="1"/>
  <c r="B32" i="1"/>
  <c r="G31" i="1"/>
  <c r="C31" i="1"/>
  <c r="B31" i="1"/>
  <c r="G30" i="1"/>
  <c r="C30" i="1"/>
  <c r="B30" i="1"/>
  <c r="G29" i="1"/>
  <c r="C29" i="1"/>
  <c r="B29" i="1"/>
  <c r="G28" i="1"/>
  <c r="C28" i="1"/>
  <c r="B28" i="1"/>
  <c r="G27" i="1"/>
  <c r="B27" i="1"/>
  <c r="G26" i="1"/>
  <c r="B26" i="1"/>
  <c r="G25" i="1"/>
  <c r="C25" i="1"/>
  <c r="B25" i="1"/>
  <c r="G24" i="1"/>
  <c r="B24" i="1"/>
  <c r="G23" i="1"/>
  <c r="B23" i="1"/>
  <c r="G22" i="1"/>
  <c r="B22" i="1"/>
  <c r="G21" i="1"/>
  <c r="B21" i="1"/>
  <c r="G20" i="1"/>
  <c r="B20" i="1"/>
  <c r="G19" i="1"/>
  <c r="C19" i="1"/>
  <c r="B19" i="1"/>
  <c r="G18" i="1"/>
  <c r="C18" i="1"/>
  <c r="B18" i="1"/>
  <c r="G17" i="1"/>
  <c r="C17" i="1"/>
  <c r="B17" i="1"/>
  <c r="G16" i="1"/>
  <c r="B16" i="1"/>
  <c r="G15" i="1"/>
  <c r="B15" i="1"/>
  <c r="G14" i="1"/>
  <c r="C14" i="1"/>
  <c r="B14" i="1"/>
  <c r="G13" i="1"/>
  <c r="C13" i="1"/>
  <c r="B13" i="1"/>
  <c r="G12" i="1"/>
  <c r="B12" i="1"/>
  <c r="G11" i="1"/>
  <c r="C11" i="1"/>
  <c r="B11" i="1"/>
  <c r="G10" i="1"/>
  <c r="B10" i="1"/>
  <c r="G9" i="1"/>
  <c r="C9" i="1"/>
  <c r="B9" i="1"/>
  <c r="G8" i="1"/>
  <c r="C8" i="1"/>
  <c r="B8" i="1"/>
  <c r="G7" i="1"/>
  <c r="B7" i="1"/>
  <c r="G6" i="1"/>
  <c r="C6" i="1"/>
  <c r="B6" i="1"/>
  <c r="G5" i="1"/>
  <c r="C5" i="1"/>
  <c r="B5" i="1"/>
  <c r="G4" i="1"/>
  <c r="C4" i="1"/>
  <c r="B4" i="1"/>
  <c r="G3" i="1"/>
  <c r="B3" i="1"/>
  <c r="G2" i="1"/>
  <c r="B2" i="1"/>
  <c r="G1" i="1"/>
  <c r="B1" i="1"/>
</calcChain>
</file>

<file path=xl/sharedStrings.xml><?xml version="1.0" encoding="utf-8"?>
<sst xmlns="http://schemas.openxmlformats.org/spreadsheetml/2006/main" count="1299" uniqueCount="291">
  <si>
    <t>-</t>
  </si>
  <si>
    <t>是</t>
  </si>
  <si>
    <t>吴祥</t>
  </si>
  <si>
    <t>蒋瑞娟</t>
  </si>
  <si>
    <t>安徽省芜湖市镜湖区刘营村</t>
  </si>
  <si>
    <t>安徽省合肥市包河区塘沽区</t>
  </si>
  <si>
    <t>王秦鉴</t>
  </si>
  <si>
    <t>贾莎</t>
  </si>
  <si>
    <t>郑成龙</t>
  </si>
  <si>
    <t>李图章</t>
  </si>
  <si>
    <t>马鹏</t>
  </si>
  <si>
    <t>陕西省榆林市榆阳区榆阳区高新技术产业园区汽车产业园区博源路13号</t>
  </si>
  <si>
    <t>陕西省榆林市榆阳区榆阳区人名路阳光家园5号楼2单园203室</t>
  </si>
  <si>
    <t>吴鹏</t>
  </si>
  <si>
    <t>任会康</t>
  </si>
  <si>
    <t>郭久铭</t>
  </si>
  <si>
    <t>胡嘉兴</t>
  </si>
  <si>
    <t>汪胜文</t>
  </si>
  <si>
    <t>余虎</t>
  </si>
  <si>
    <t>重庆市重庆市渝北区加卅花园A6栋25一1室</t>
  </si>
  <si>
    <t>重庆市重庆市渝北区劲力五星城自由地6栋26一6室</t>
  </si>
  <si>
    <t>雷雯</t>
  </si>
  <si>
    <t>安徽省合肥市包河区银川市兴庆区</t>
  </si>
  <si>
    <t>杨春杰</t>
  </si>
  <si>
    <t>刘青松</t>
  </si>
  <si>
    <t>陈洋</t>
  </si>
  <si>
    <t>马彩玲</t>
  </si>
  <si>
    <t>北京市北京市丰台区方庄芳群园5号楼底商506</t>
  </si>
  <si>
    <t>北京市北京市东城区方庄芳星园小区4号楼805</t>
  </si>
  <si>
    <t>龚静</t>
  </si>
  <si>
    <t>上海市上海市静安区中山北路470号5-310</t>
  </si>
  <si>
    <t>上海市上海市闵行区银都路3118弄10去7号302</t>
  </si>
  <si>
    <t>吴忠伟</t>
  </si>
  <si>
    <t>于祥礼</t>
  </si>
  <si>
    <t>江苏省徐州市泉山区徐州市九里山批发市场215号</t>
  </si>
  <si>
    <t>江苏省徐州市沛县张庄镇张庄808号</t>
  </si>
  <si>
    <t>刘泉汐</t>
  </si>
  <si>
    <t>杨昌奋</t>
  </si>
  <si>
    <t>温玲燕</t>
  </si>
  <si>
    <t>邓尚裕</t>
  </si>
  <si>
    <t>刘国稳</t>
  </si>
  <si>
    <t>罗建筹</t>
  </si>
  <si>
    <t>安徽省合肥市包河区公民主题体体明明你明明</t>
  </si>
  <si>
    <t>安徽省合肥市包河区送您拗口令你OK6斤明明</t>
  </si>
  <si>
    <t>张华兴</t>
  </si>
  <si>
    <t>陕西省西安市新城区长乐西路1号朝阳新世界17楼1711</t>
  </si>
  <si>
    <t>贵州省黔南布依族苗族自治州都匀市小围寨城南新家园3栋402</t>
  </si>
  <si>
    <t>李君</t>
  </si>
  <si>
    <t>湖北省恩施土家族苗族自治州恩施市恩施工农路71号</t>
  </si>
  <si>
    <t>湖北省恩施土家族苗族自治州恩施市芭蕉侗族乡马路口村四方坪组8组</t>
  </si>
  <si>
    <t>徐炎林</t>
  </si>
  <si>
    <t>湖北省神农架仙桃市仙源大道45号</t>
  </si>
  <si>
    <t>湖北省神农架仙桃市仙桃市钱沟南路新城壹号小区三栋408室</t>
  </si>
  <si>
    <t>郝跃松</t>
  </si>
  <si>
    <t>童亚峰</t>
  </si>
  <si>
    <t>湖北省武汉市新洲区双柳街挖沟村</t>
  </si>
  <si>
    <t>湖北省武汉市新洲区双柳街挖沟村一组童家大湾36号</t>
  </si>
  <si>
    <t>彭龙龙</t>
  </si>
  <si>
    <t>龙宇</t>
  </si>
  <si>
    <t>高能战</t>
  </si>
  <si>
    <t>王立兹</t>
  </si>
  <si>
    <t>揭英桓</t>
  </si>
  <si>
    <t>安徽省合肥市包河区金谷市场南门</t>
  </si>
  <si>
    <t>安徽省合肥市包河区金谷市场北门</t>
  </si>
  <si>
    <t>杨水华</t>
  </si>
  <si>
    <t>云南省红河哈尼族彝族自治州石屏县石屏县异龙镇55号</t>
  </si>
  <si>
    <t>云南省红河州石屏县牛街镇尼腊村三组23</t>
  </si>
  <si>
    <t>郭彬彬</t>
  </si>
  <si>
    <t>天津市天津市滨海新区173</t>
  </si>
  <si>
    <t>天津市天津市滨海新区天津市宁河县东寄坨镇西寄坨村3排17号</t>
  </si>
  <si>
    <t>刘广宇</t>
  </si>
  <si>
    <t>张启银</t>
  </si>
  <si>
    <t>王晓英</t>
  </si>
  <si>
    <t>夏静</t>
  </si>
  <si>
    <t>上海市上海市徐汇区东安路562号</t>
  </si>
  <si>
    <t>上海市上海市静安区康定路841号301室。</t>
  </si>
  <si>
    <t>肖瑶</t>
  </si>
  <si>
    <t>张伟兵</t>
  </si>
  <si>
    <t>李小涛</t>
  </si>
  <si>
    <t>周莉芸</t>
  </si>
  <si>
    <t>啜晔文</t>
  </si>
  <si>
    <t>内蒙古锡林郭勒盟苏尼特左旗巴彦塔拉街步行街对面</t>
  </si>
  <si>
    <t>内蒙古锡林郭勒盟苏尼特左旗满达小区10号楼三单元501</t>
  </si>
  <si>
    <t>程远红</t>
  </si>
  <si>
    <t>刘家亮</t>
  </si>
  <si>
    <t>陈玉强</t>
  </si>
  <si>
    <t>刘超</t>
  </si>
  <si>
    <t>程毅</t>
  </si>
  <si>
    <t>罗远筱</t>
  </si>
  <si>
    <t>杨杰</t>
  </si>
  <si>
    <t>李秀昞</t>
  </si>
  <si>
    <t>赵志福</t>
  </si>
  <si>
    <t>魏爱家</t>
  </si>
  <si>
    <t>杜姗</t>
  </si>
  <si>
    <t>张妍</t>
  </si>
  <si>
    <t>黑龙江省牡丹江市阳明区光华街179号</t>
  </si>
  <si>
    <t>黑龙江省牡丹江市西安区西二平安街平安嘉园3-3-701</t>
  </si>
  <si>
    <t>王军</t>
  </si>
  <si>
    <t>刘帅</t>
  </si>
  <si>
    <t>杨轩娇</t>
  </si>
  <si>
    <t>刘文涛</t>
  </si>
  <si>
    <t>章程</t>
  </si>
  <si>
    <t>王洪发</t>
  </si>
  <si>
    <t>傅红波</t>
  </si>
  <si>
    <t>浙江省绍兴市诸暨市店口镇湄池振兴路12号</t>
  </si>
  <si>
    <t>浙江省绍兴市诸暨市店口镇潭头村富民路53号</t>
  </si>
  <si>
    <t>赵曙彤</t>
  </si>
  <si>
    <t>林陈斌</t>
  </si>
  <si>
    <t>朱小愉</t>
  </si>
  <si>
    <t>蔡豪</t>
  </si>
  <si>
    <t>王占军</t>
  </si>
  <si>
    <t>陈亚军</t>
  </si>
  <si>
    <t>蒋罗木</t>
  </si>
  <si>
    <t>岳春芬</t>
  </si>
  <si>
    <t>四川省成都市龙泉驿区驿都大道中路337号</t>
  </si>
  <si>
    <t>四川省成都市龙泉驿区驿都城一期6栋2单元2006</t>
  </si>
  <si>
    <t>张坤</t>
  </si>
  <si>
    <t>姜容</t>
  </si>
  <si>
    <t>江苏省苏州市吴中区甪直镇宝强路8号</t>
  </si>
  <si>
    <t>江苏省苏州市吴中区甪直镇</t>
  </si>
  <si>
    <t>彭补泉</t>
  </si>
  <si>
    <t>赵文荣</t>
  </si>
  <si>
    <t>山西省临汾市尧都区鼓楼北安宇花园C区1号楼</t>
  </si>
  <si>
    <t>山西省临汾市尧都区党家楼社区居委会新村2路1号</t>
  </si>
  <si>
    <t>吴专专</t>
  </si>
  <si>
    <t>福建省泉州市石狮市南洋路祥泰大厦</t>
  </si>
  <si>
    <t>福建省泉州市石狮市南洋路新城商住区商会大厦11楼5号</t>
  </si>
  <si>
    <t>吴华</t>
  </si>
  <si>
    <t>贵州省贵阳市南明区望城坡288号</t>
  </si>
  <si>
    <t>贵州省贵阳市南明区望城坡登峰巷57号</t>
  </si>
  <si>
    <t>景云鹏</t>
  </si>
  <si>
    <t>郭海龙</t>
  </si>
  <si>
    <t>陈凌</t>
  </si>
  <si>
    <t>谭喜坤</t>
  </si>
  <si>
    <t>肖玄</t>
  </si>
  <si>
    <t>杜健康</t>
  </si>
  <si>
    <t>刘远志</t>
  </si>
  <si>
    <t>胡仁凤</t>
  </si>
  <si>
    <t>王嘉文</t>
  </si>
  <si>
    <t>马龙江</t>
  </si>
  <si>
    <t>黑龙江省双鸭山市尖山区双选路64号</t>
  </si>
  <si>
    <t>黑龙江省双鸭山市尖山区时代新城1号楼1单元703</t>
  </si>
  <si>
    <t>曹金权</t>
  </si>
  <si>
    <t>李晓波</t>
  </si>
  <si>
    <t>赵增坤</t>
  </si>
  <si>
    <t>河北省沧州市黄骅市学院西路金都郡府写字楼1012</t>
  </si>
  <si>
    <t>河北省沧州市黄骅市黄骅镇大街北村</t>
  </si>
  <si>
    <t>陈前兵</t>
  </si>
  <si>
    <t>黄思华</t>
  </si>
  <si>
    <t>徐礼磊</t>
  </si>
  <si>
    <t>杨石坤</t>
  </si>
  <si>
    <t>靳进</t>
  </si>
  <si>
    <t>王亚兵</t>
  </si>
  <si>
    <t>颜勇</t>
  </si>
  <si>
    <t>王双泉</t>
  </si>
  <si>
    <t>罗修强</t>
  </si>
  <si>
    <t>李洋</t>
  </si>
  <si>
    <t>仲怀玉</t>
  </si>
  <si>
    <t>江鹏鹏</t>
  </si>
  <si>
    <t>重庆市重庆市江北区寸滩街道曙光工业园区</t>
  </si>
  <si>
    <t>重庆市重庆市江北区海尔路兰溪社区24栋1单元7-4</t>
  </si>
  <si>
    <t>许林军</t>
  </si>
  <si>
    <t>方儒迎</t>
  </si>
  <si>
    <t>王攀</t>
  </si>
  <si>
    <t>湖北省襄阳市襄州区航空路403号</t>
  </si>
  <si>
    <t>湖北省襄阳市襄州区老河口市袁冲乡纪洪村</t>
  </si>
  <si>
    <t>郝华</t>
  </si>
  <si>
    <t>陕西省西安市长安区航天西路289号</t>
  </si>
  <si>
    <t>陕西省西安市长安区吉泰路天沣园748栋304室</t>
  </si>
  <si>
    <t>马梓桐</t>
  </si>
  <si>
    <t>祝凯</t>
  </si>
  <si>
    <t>张永才</t>
  </si>
  <si>
    <t>许哲江</t>
  </si>
  <si>
    <t>吴少平</t>
  </si>
  <si>
    <t>陈芳</t>
  </si>
  <si>
    <t>范庆湖</t>
  </si>
  <si>
    <t>胡佳丽</t>
  </si>
  <si>
    <t>浙江省金华市武义县武武阳中路126号</t>
  </si>
  <si>
    <t>浙江省金华市武义县胡宅垄村革新路26号</t>
  </si>
  <si>
    <t>王小杰</t>
  </si>
  <si>
    <t>陈耀南</t>
  </si>
  <si>
    <t>刘鹏志</t>
  </si>
  <si>
    <t>罗晓斌</t>
  </si>
  <si>
    <t>廖传发</t>
  </si>
  <si>
    <t>福建省泉州市惠安县螺城镇城北工业区</t>
  </si>
  <si>
    <t>朱哲东</t>
  </si>
  <si>
    <t>王德海</t>
  </si>
  <si>
    <t>叶兴超</t>
  </si>
  <si>
    <t>骆泽喜</t>
  </si>
  <si>
    <t>杨江猛</t>
  </si>
  <si>
    <t>李希望</t>
  </si>
  <si>
    <t>河北省张家口市桥西区南瓦大街一号</t>
  </si>
  <si>
    <t>河北省张家口市桥西区瓦盆窑大街6号金鼎世纪城3号楼一单元401</t>
  </si>
  <si>
    <t>何亚亚</t>
  </si>
  <si>
    <t>谢兰兰</t>
  </si>
  <si>
    <t>杨星宇</t>
  </si>
  <si>
    <t>赖娟</t>
  </si>
  <si>
    <t>孙既瀚</t>
  </si>
  <si>
    <t>杨玉敏</t>
  </si>
  <si>
    <t>李晓红</t>
  </si>
  <si>
    <t>广东省揭阳市榕城区东山建阳路中段</t>
  </si>
  <si>
    <t>广东省揭阳市榕城区东山二奶街豪峰宾馆正对面301</t>
  </si>
  <si>
    <t>陈家良</t>
  </si>
  <si>
    <t>广东省广州市越秀区中山五路219</t>
  </si>
  <si>
    <t>广东省广州市海珠区宝岗大道97号</t>
  </si>
  <si>
    <t>刘广辉</t>
  </si>
  <si>
    <t>杨春国</t>
  </si>
  <si>
    <t>许二伟</t>
  </si>
  <si>
    <t>贺永磊</t>
  </si>
  <si>
    <t>潘健昌</t>
  </si>
  <si>
    <t>吴小甜</t>
  </si>
  <si>
    <t>胡伟民</t>
  </si>
  <si>
    <t>周赛</t>
  </si>
  <si>
    <t>何金明</t>
  </si>
  <si>
    <t>河南省郑州市管城回族区西大街205号7楼</t>
  </si>
  <si>
    <t>河南省郑州市管城回族区未来路888号发展南郡1号楼1单元11楼261室</t>
  </si>
  <si>
    <t>魏保平</t>
  </si>
  <si>
    <t>王丽</t>
  </si>
  <si>
    <t>孙勇</t>
  </si>
  <si>
    <t>朱江</t>
  </si>
  <si>
    <t>宣卫</t>
  </si>
  <si>
    <t>江苏省苏州市张家港市张家港市长兴路22</t>
  </si>
  <si>
    <t>江苏省苏州市张家港市江苏省张家港市锦丰镇西界港村</t>
  </si>
  <si>
    <t>张永</t>
  </si>
  <si>
    <t>陈福恩</t>
  </si>
  <si>
    <t>梁渝</t>
  </si>
  <si>
    <t>廖小平</t>
  </si>
  <si>
    <t>李楠</t>
  </si>
  <si>
    <t>范敏杰</t>
  </si>
  <si>
    <t>钟文杰</t>
  </si>
  <si>
    <t>李媛媛</t>
  </si>
  <si>
    <t>余雪锋</t>
  </si>
  <si>
    <t>张志</t>
  </si>
  <si>
    <t>郭佳倩</t>
  </si>
  <si>
    <t>李俊</t>
  </si>
  <si>
    <t>游兵</t>
  </si>
  <si>
    <t>白俊浪</t>
  </si>
  <si>
    <t>内蒙古鄂尔多斯市准格尔旗怀远壕赖沟</t>
  </si>
  <si>
    <t>陕西省榆林市定边县定边县安边镇</t>
  </si>
  <si>
    <t>徐娟</t>
  </si>
  <si>
    <t>张玉鹏</t>
  </si>
  <si>
    <t>朱佳</t>
  </si>
  <si>
    <t>王茂宇</t>
  </si>
  <si>
    <t>吴磊</t>
  </si>
  <si>
    <t>王永民</t>
  </si>
  <si>
    <t>林华辉</t>
  </si>
  <si>
    <t>广东省湛江市廉江市廉江大道南37号</t>
  </si>
  <si>
    <t>广东省湛江市廉江市安铺镇上三墩村52号</t>
  </si>
  <si>
    <t>孙万春</t>
  </si>
  <si>
    <t>袁秀霞</t>
  </si>
  <si>
    <t>李帆</t>
  </si>
  <si>
    <t>王叙静</t>
  </si>
  <si>
    <t>宋清林</t>
  </si>
  <si>
    <t>涂建林</t>
  </si>
  <si>
    <t>韩超</t>
  </si>
  <si>
    <t>姜忠利</t>
  </si>
  <si>
    <t>黑龙江省牡丹江市东安区牡丹江光华街669号</t>
  </si>
  <si>
    <t>黑龙江省鸡西市鸡冠区鸡西市鸡冠区和平北大街665号</t>
  </si>
  <si>
    <t>张飞飞</t>
  </si>
  <si>
    <t>满林</t>
  </si>
  <si>
    <t>金振雄</t>
  </si>
  <si>
    <t>李树海</t>
  </si>
  <si>
    <t>河北省邯郸市丛台区祥凤大厦A座2301</t>
  </si>
  <si>
    <t>河北省邯郸市丛台区和平里小区6-1-8</t>
  </si>
  <si>
    <t>黄梦菊</t>
  </si>
  <si>
    <t>解文萍</t>
  </si>
  <si>
    <t>钟颖</t>
  </si>
  <si>
    <t>温荣芳</t>
  </si>
  <si>
    <t>翟其禹</t>
  </si>
  <si>
    <t>何静</t>
  </si>
  <si>
    <t>张子玉</t>
  </si>
  <si>
    <t>周家艳</t>
  </si>
  <si>
    <t>贵州省六盘水市钟山区贵州省六盘水市钟山经济开发区红桥新区红山路</t>
  </si>
  <si>
    <t>贵州省六盘水市钟山区上城印象C栋1606室</t>
  </si>
  <si>
    <t>陈晓凯</t>
  </si>
  <si>
    <t>湖南省怀化市中方县泸阳镇下坪村六组</t>
  </si>
  <si>
    <t>湖南省怀化市中方县泸阳镇五里村冯家组</t>
  </si>
  <si>
    <t>马照为</t>
  </si>
  <si>
    <t>赵越</t>
  </si>
  <si>
    <t>兰阀</t>
  </si>
  <si>
    <t>洪博</t>
  </si>
  <si>
    <t>肖会</t>
  </si>
  <si>
    <t>王建</t>
  </si>
  <si>
    <t>云南省保山市隆阳区永昌路关爱学校旁383号</t>
  </si>
  <si>
    <t>云南省保山市隆阳区320国道锦绣乐苑B区7栋3单元1002</t>
  </si>
  <si>
    <t>王宇</t>
  </si>
  <si>
    <t>北京市北京市朝阳区来广营国创产业园内</t>
  </si>
  <si>
    <t>北京市北京市顺义区南法信东亚首航国际1-3-604</t>
  </si>
  <si>
    <t>张秀飞</t>
  </si>
  <si>
    <t>甘肃省庆阳市庆城县庆城县北大街</t>
  </si>
  <si>
    <t>甘肃省庆阳市庆城县甘肃省庆阳市庆城县南庄乡何塬村孟塬自然村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</si>
</sst>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7CE69-5ACC-4780-AE74-00CED7052A12}">
  <dimension ref="A1:G300"/>
  <sheetViews>
    <sheetView tabSelected="1" workbookViewId="0">
      <selection sqref="A1:XFD300"/>
    </sheetView>
  </sheetViews>
  <sheetFormatPr defaultRowHeight="14.25" x14ac:dyDescent="0.2"/>
  <sheetData>
    <row r="1" spans="1:7" x14ac:dyDescent="0.2">
      <c r="A1" t="s">
        <v>0</v>
      </c>
      <c r="B1" t="str">
        <f>"13278790909"</f>
        <v>13278790909</v>
      </c>
      <c r="C1" t="s">
        <v>0</v>
      </c>
      <c r="D1" t="s">
        <v>0</v>
      </c>
      <c r="E1" t="s">
        <v>0</v>
      </c>
      <c r="F1" t="s">
        <v>1</v>
      </c>
      <c r="G1" t="str">
        <f>"2018-11-19 17:15:52"</f>
        <v>2018-11-19 17:15:52</v>
      </c>
    </row>
    <row r="2" spans="1:7" x14ac:dyDescent="0.2">
      <c r="A2" t="s">
        <v>0</v>
      </c>
      <c r="B2" t="str">
        <f>"18437813374"</f>
        <v>18437813374</v>
      </c>
      <c r="C2" t="s">
        <v>0</v>
      </c>
      <c r="D2" t="s">
        <v>0</v>
      </c>
      <c r="E2" t="s">
        <v>0</v>
      </c>
      <c r="F2" t="s">
        <v>1</v>
      </c>
      <c r="G2" t="str">
        <f>"2018-11-19 17:15:35"</f>
        <v>2018-11-19 17:15:35</v>
      </c>
    </row>
    <row r="3" spans="1:7" x14ac:dyDescent="0.2">
      <c r="A3" t="s">
        <v>0</v>
      </c>
      <c r="B3" t="str">
        <f>"18533954462"</f>
        <v>18533954462</v>
      </c>
      <c r="C3" t="s">
        <v>0</v>
      </c>
      <c r="D3" t="s">
        <v>0</v>
      </c>
      <c r="E3" t="s">
        <v>0</v>
      </c>
      <c r="F3" t="s">
        <v>1</v>
      </c>
      <c r="G3" t="str">
        <f>"2018-11-19 17:15:32"</f>
        <v>2018-11-19 17:15:32</v>
      </c>
    </row>
    <row r="4" spans="1:7" x14ac:dyDescent="0.2">
      <c r="A4" t="s">
        <v>2</v>
      </c>
      <c r="B4" t="str">
        <f>"15113181115"</f>
        <v>15113181115</v>
      </c>
      <c r="C4" t="str">
        <f>"431230198405053319"</f>
        <v>431230198405053319</v>
      </c>
      <c r="D4" t="s">
        <v>0</v>
      </c>
      <c r="E4" t="s">
        <v>0</v>
      </c>
      <c r="F4" t="s">
        <v>1</v>
      </c>
      <c r="G4" t="str">
        <f>"2018-11-19 17:14:57"</f>
        <v>2018-11-19 17:14:57</v>
      </c>
    </row>
    <row r="5" spans="1:7" x14ac:dyDescent="0.2">
      <c r="A5" t="s">
        <v>3</v>
      </c>
      <c r="B5" t="str">
        <f>"18830926498"</f>
        <v>18830926498</v>
      </c>
      <c r="C5" t="str">
        <f>"130532198511156044"</f>
        <v>130532198511156044</v>
      </c>
      <c r="D5" t="s">
        <v>4</v>
      </c>
      <c r="E5" t="s">
        <v>5</v>
      </c>
      <c r="F5" t="s">
        <v>1</v>
      </c>
      <c r="G5" t="str">
        <f>"2018-11-19 17:14:33"</f>
        <v>2018-11-19 17:14:33</v>
      </c>
    </row>
    <row r="6" spans="1:7" x14ac:dyDescent="0.2">
      <c r="A6" t="s">
        <v>6</v>
      </c>
      <c r="B6" t="str">
        <f>"13510949464"</f>
        <v>13510949464</v>
      </c>
      <c r="C6" t="str">
        <f>"441522199610215973"</f>
        <v>441522199610215973</v>
      </c>
      <c r="D6" t="s">
        <v>0</v>
      </c>
      <c r="E6" t="s">
        <v>0</v>
      </c>
      <c r="F6" t="s">
        <v>1</v>
      </c>
      <c r="G6" t="str">
        <f>"2018-11-19 17:14:19"</f>
        <v>2018-11-19 17:14:19</v>
      </c>
    </row>
    <row r="7" spans="1:7" x14ac:dyDescent="0.2">
      <c r="A7" t="s">
        <v>0</v>
      </c>
      <c r="B7" t="str">
        <f>"13599800249"</f>
        <v>13599800249</v>
      </c>
      <c r="C7" t="s">
        <v>0</v>
      </c>
      <c r="D7" t="s">
        <v>0</v>
      </c>
      <c r="E7" t="s">
        <v>0</v>
      </c>
      <c r="F7" t="s">
        <v>1</v>
      </c>
      <c r="G7" t="str">
        <f>"2018-11-19 17:13:58"</f>
        <v>2018-11-19 17:13:58</v>
      </c>
    </row>
    <row r="8" spans="1:7" x14ac:dyDescent="0.2">
      <c r="A8" t="s">
        <v>7</v>
      </c>
      <c r="B8" t="str">
        <f>"18832216955"</f>
        <v>18832216955</v>
      </c>
      <c r="C8" t="str">
        <f>"130624198805274228"</f>
        <v>130624198805274228</v>
      </c>
      <c r="D8" t="s">
        <v>0</v>
      </c>
      <c r="E8" t="s">
        <v>0</v>
      </c>
      <c r="F8" t="s">
        <v>1</v>
      </c>
      <c r="G8" t="str">
        <f>"2018-11-19 17:13:45"</f>
        <v>2018-11-19 17:13:45</v>
      </c>
    </row>
    <row r="9" spans="1:7" x14ac:dyDescent="0.2">
      <c r="A9" t="s">
        <v>8</v>
      </c>
      <c r="B9" t="str">
        <f>"17390106722"</f>
        <v>17390106722</v>
      </c>
      <c r="C9" t="str">
        <f>"51070319870722001X"</f>
        <v>51070319870722001X</v>
      </c>
      <c r="D9" t="s">
        <v>0</v>
      </c>
      <c r="E9" t="s">
        <v>0</v>
      </c>
      <c r="F9" t="s">
        <v>1</v>
      </c>
      <c r="G9" t="str">
        <f>"2018-11-19 17:13:39"</f>
        <v>2018-11-19 17:13:39</v>
      </c>
    </row>
    <row r="10" spans="1:7" x14ac:dyDescent="0.2">
      <c r="A10" t="s">
        <v>0</v>
      </c>
      <c r="B10" t="str">
        <f>"17602211246"</f>
        <v>17602211246</v>
      </c>
      <c r="C10" t="s">
        <v>0</v>
      </c>
      <c r="D10" t="s">
        <v>0</v>
      </c>
      <c r="E10" t="s">
        <v>0</v>
      </c>
      <c r="F10" t="s">
        <v>1</v>
      </c>
      <c r="G10" t="str">
        <f>"2018-11-19 17:13:32"</f>
        <v>2018-11-19 17:13:32</v>
      </c>
    </row>
    <row r="11" spans="1:7" x14ac:dyDescent="0.2">
      <c r="A11" t="s">
        <v>9</v>
      </c>
      <c r="B11" t="str">
        <f>"17620443460"</f>
        <v>17620443460</v>
      </c>
      <c r="C11" t="str">
        <f>"420116199708162730"</f>
        <v>420116199708162730</v>
      </c>
      <c r="D11" t="s">
        <v>0</v>
      </c>
      <c r="E11" t="s">
        <v>0</v>
      </c>
      <c r="F11" t="s">
        <v>1</v>
      </c>
      <c r="G11" t="str">
        <f>"2018-11-19 17:13:07"</f>
        <v>2018-11-19 17:13:07</v>
      </c>
    </row>
    <row r="12" spans="1:7" x14ac:dyDescent="0.2">
      <c r="A12" t="s">
        <v>0</v>
      </c>
      <c r="B12" t="str">
        <f>"13428573316"</f>
        <v>13428573316</v>
      </c>
      <c r="C12" t="s">
        <v>0</v>
      </c>
      <c r="D12" t="s">
        <v>0</v>
      </c>
      <c r="E12" t="s">
        <v>0</v>
      </c>
      <c r="F12" t="s">
        <v>1</v>
      </c>
      <c r="G12" t="str">
        <f>"2018-11-19 17:12:39"</f>
        <v>2018-11-19 17:12:39</v>
      </c>
    </row>
    <row r="13" spans="1:7" x14ac:dyDescent="0.2">
      <c r="A13" t="s">
        <v>10</v>
      </c>
      <c r="B13" t="str">
        <f>"18691213081"</f>
        <v>18691213081</v>
      </c>
      <c r="C13" t="str">
        <f>"612722199102232113"</f>
        <v>612722199102232113</v>
      </c>
      <c r="D13" t="s">
        <v>11</v>
      </c>
      <c r="E13" t="s">
        <v>12</v>
      </c>
      <c r="F13" t="s">
        <v>1</v>
      </c>
      <c r="G13" t="str">
        <f>"2018-11-19 17:12:15"</f>
        <v>2018-11-19 17:12:15</v>
      </c>
    </row>
    <row r="14" spans="1:7" x14ac:dyDescent="0.2">
      <c r="A14" t="s">
        <v>13</v>
      </c>
      <c r="B14" t="str">
        <f>"18685310486"</f>
        <v>18685310486</v>
      </c>
      <c r="C14" t="str">
        <f>"522725199206043517"</f>
        <v>522725199206043517</v>
      </c>
      <c r="D14" t="s">
        <v>0</v>
      </c>
      <c r="E14" t="s">
        <v>0</v>
      </c>
      <c r="F14" t="s">
        <v>1</v>
      </c>
      <c r="G14" t="str">
        <f>"2018-11-19 17:12:12"</f>
        <v>2018-11-19 17:12:12</v>
      </c>
    </row>
    <row r="15" spans="1:7" x14ac:dyDescent="0.2">
      <c r="A15" t="s">
        <v>0</v>
      </c>
      <c r="B15" t="str">
        <f>"13661231433"</f>
        <v>13661231433</v>
      </c>
      <c r="C15" t="s">
        <v>0</v>
      </c>
      <c r="D15" t="s">
        <v>0</v>
      </c>
      <c r="E15" t="s">
        <v>0</v>
      </c>
      <c r="F15" t="s">
        <v>1</v>
      </c>
      <c r="G15" t="str">
        <f>"2018-11-19 17:12:11"</f>
        <v>2018-11-19 17:12:11</v>
      </c>
    </row>
    <row r="16" spans="1:7" x14ac:dyDescent="0.2">
      <c r="A16" t="s">
        <v>0</v>
      </c>
      <c r="B16" t="str">
        <f>"18629367049"</f>
        <v>18629367049</v>
      </c>
      <c r="C16" t="s">
        <v>0</v>
      </c>
      <c r="D16" t="s">
        <v>0</v>
      </c>
      <c r="E16" t="s">
        <v>0</v>
      </c>
      <c r="F16" t="s">
        <v>1</v>
      </c>
      <c r="G16" t="str">
        <f>"2018-11-19 17:12:05"</f>
        <v>2018-11-19 17:12:05</v>
      </c>
    </row>
    <row r="17" spans="1:7" x14ac:dyDescent="0.2">
      <c r="A17" t="s">
        <v>14</v>
      </c>
      <c r="B17" t="str">
        <f>"18332032119"</f>
        <v>18332032119</v>
      </c>
      <c r="C17" t="str">
        <f>"130123198905196315"</f>
        <v>130123198905196315</v>
      </c>
      <c r="D17" t="s">
        <v>0</v>
      </c>
      <c r="E17" t="s">
        <v>0</v>
      </c>
      <c r="F17" t="s">
        <v>1</v>
      </c>
      <c r="G17" t="str">
        <f>"2018-11-19 17:11:56"</f>
        <v>2018-11-19 17:11:56</v>
      </c>
    </row>
    <row r="18" spans="1:7" x14ac:dyDescent="0.2">
      <c r="A18" t="s">
        <v>15</v>
      </c>
      <c r="B18" t="str">
        <f>"15648404288"</f>
        <v>15648404288</v>
      </c>
      <c r="C18" t="str">
        <f>"220523199307260119"</f>
        <v>220523199307260119</v>
      </c>
      <c r="D18" t="s">
        <v>0</v>
      </c>
      <c r="E18" t="s">
        <v>0</v>
      </c>
      <c r="F18" t="s">
        <v>1</v>
      </c>
      <c r="G18" t="str">
        <f>"2018-11-19 17:11:44"</f>
        <v>2018-11-19 17:11:44</v>
      </c>
    </row>
    <row r="19" spans="1:7" x14ac:dyDescent="0.2">
      <c r="A19" t="s">
        <v>16</v>
      </c>
      <c r="B19" t="str">
        <f>"17328770892"</f>
        <v>17328770892</v>
      </c>
      <c r="C19" t="str">
        <f>"431024199810260051"</f>
        <v>431024199810260051</v>
      </c>
      <c r="D19" t="s">
        <v>0</v>
      </c>
      <c r="E19" t="s">
        <v>0</v>
      </c>
      <c r="F19" t="s">
        <v>1</v>
      </c>
      <c r="G19" t="str">
        <f>"2018-11-19 17:11:43"</f>
        <v>2018-11-19 17:11:43</v>
      </c>
    </row>
    <row r="20" spans="1:7" x14ac:dyDescent="0.2">
      <c r="A20" t="s">
        <v>0</v>
      </c>
      <c r="B20" t="str">
        <f>"15517310028"</f>
        <v>15517310028</v>
      </c>
      <c r="C20" t="s">
        <v>0</v>
      </c>
      <c r="D20" t="s">
        <v>0</v>
      </c>
      <c r="E20" t="s">
        <v>0</v>
      </c>
      <c r="F20" t="s">
        <v>1</v>
      </c>
      <c r="G20" t="str">
        <f>"2018-11-19 17:11:43"</f>
        <v>2018-11-19 17:11:43</v>
      </c>
    </row>
    <row r="21" spans="1:7" x14ac:dyDescent="0.2">
      <c r="A21" t="s">
        <v>0</v>
      </c>
      <c r="B21" t="str">
        <f>"13847443911"</f>
        <v>13847443911</v>
      </c>
      <c r="C21" t="s">
        <v>0</v>
      </c>
      <c r="D21" t="s">
        <v>0</v>
      </c>
      <c r="E21" t="s">
        <v>0</v>
      </c>
      <c r="F21" t="s">
        <v>1</v>
      </c>
      <c r="G21" t="str">
        <f>"2018-11-19 17:11:29"</f>
        <v>2018-11-19 17:11:29</v>
      </c>
    </row>
    <row r="22" spans="1:7" x14ac:dyDescent="0.2">
      <c r="A22" t="s">
        <v>0</v>
      </c>
      <c r="B22" t="str">
        <f>"13560468807"</f>
        <v>13560468807</v>
      </c>
      <c r="C22" t="s">
        <v>0</v>
      </c>
      <c r="D22" t="s">
        <v>0</v>
      </c>
      <c r="E22" t="s">
        <v>0</v>
      </c>
      <c r="F22" t="s">
        <v>1</v>
      </c>
      <c r="G22" t="str">
        <f>"2018-11-19 17:11:19"</f>
        <v>2018-11-19 17:11:19</v>
      </c>
    </row>
    <row r="23" spans="1:7" x14ac:dyDescent="0.2">
      <c r="A23" t="s">
        <v>0</v>
      </c>
      <c r="B23" t="str">
        <f>"18208466638"</f>
        <v>18208466638</v>
      </c>
      <c r="C23" t="s">
        <v>0</v>
      </c>
      <c r="D23" t="s">
        <v>0</v>
      </c>
      <c r="E23" t="s">
        <v>0</v>
      </c>
      <c r="F23" t="s">
        <v>1</v>
      </c>
      <c r="G23" t="str">
        <f>"2018-11-19 17:10:40"</f>
        <v>2018-11-19 17:10:40</v>
      </c>
    </row>
    <row r="24" spans="1:7" x14ac:dyDescent="0.2">
      <c r="A24" t="s">
        <v>0</v>
      </c>
      <c r="B24" t="str">
        <f>"13985897774"</f>
        <v>13985897774</v>
      </c>
      <c r="C24" t="s">
        <v>0</v>
      </c>
      <c r="D24" t="s">
        <v>0</v>
      </c>
      <c r="E24" t="s">
        <v>0</v>
      </c>
      <c r="F24" t="s">
        <v>1</v>
      </c>
      <c r="G24" t="str">
        <f>"2018-11-19 17:10:33"</f>
        <v>2018-11-19 17:10:33</v>
      </c>
    </row>
    <row r="25" spans="1:7" x14ac:dyDescent="0.2">
      <c r="A25" t="s">
        <v>17</v>
      </c>
      <c r="B25" t="str">
        <f>"13806093717"</f>
        <v>13806093717</v>
      </c>
      <c r="C25" t="str">
        <f>"422825198905062730"</f>
        <v>422825198905062730</v>
      </c>
      <c r="D25" t="s">
        <v>0</v>
      </c>
      <c r="E25" t="s">
        <v>0</v>
      </c>
      <c r="F25" t="s">
        <v>1</v>
      </c>
      <c r="G25" t="str">
        <f>"2018-11-19 17:10:32"</f>
        <v>2018-11-19 17:10:32</v>
      </c>
    </row>
    <row r="26" spans="1:7" x14ac:dyDescent="0.2">
      <c r="A26" t="s">
        <v>0</v>
      </c>
      <c r="B26" t="str">
        <f>"18701706924"</f>
        <v>18701706924</v>
      </c>
      <c r="C26" t="s">
        <v>0</v>
      </c>
      <c r="D26" t="s">
        <v>0</v>
      </c>
      <c r="E26" t="s">
        <v>0</v>
      </c>
      <c r="F26" t="s">
        <v>1</v>
      </c>
      <c r="G26" t="str">
        <f>"2018-11-19 17:09:36"</f>
        <v>2018-11-19 17:09:36</v>
      </c>
    </row>
    <row r="27" spans="1:7" x14ac:dyDescent="0.2">
      <c r="A27" t="s">
        <v>0</v>
      </c>
      <c r="B27" t="str">
        <f>"17387728260"</f>
        <v>17387728260</v>
      </c>
      <c r="C27" t="s">
        <v>0</v>
      </c>
      <c r="D27" t="s">
        <v>0</v>
      </c>
      <c r="E27" t="s">
        <v>0</v>
      </c>
      <c r="F27" t="s">
        <v>1</v>
      </c>
      <c r="G27" t="str">
        <f>"2018-11-19 17:09:30"</f>
        <v>2018-11-19 17:09:30</v>
      </c>
    </row>
    <row r="28" spans="1:7" x14ac:dyDescent="0.2">
      <c r="A28" t="s">
        <v>18</v>
      </c>
      <c r="B28" t="str">
        <f>"13983722226"</f>
        <v>13983722226</v>
      </c>
      <c r="C28" t="str">
        <f>"510202197005203516"</f>
        <v>510202197005203516</v>
      </c>
      <c r="D28" t="s">
        <v>19</v>
      </c>
      <c r="E28" t="s">
        <v>20</v>
      </c>
      <c r="F28" t="s">
        <v>1</v>
      </c>
      <c r="G28" t="str">
        <f>"2018-11-19 17:08:47"</f>
        <v>2018-11-19 17:08:47</v>
      </c>
    </row>
    <row r="29" spans="1:7" x14ac:dyDescent="0.2">
      <c r="A29" t="s">
        <v>21</v>
      </c>
      <c r="B29" t="str">
        <f>"18309538805"</f>
        <v>18309538805</v>
      </c>
      <c r="C29" t="str">
        <f>"640302199002200022"</f>
        <v>640302199002200022</v>
      </c>
      <c r="D29" t="s">
        <v>22</v>
      </c>
      <c r="E29" t="s">
        <v>22</v>
      </c>
      <c r="F29" t="s">
        <v>1</v>
      </c>
      <c r="G29" t="str">
        <f>"2018-11-19 17:08:29"</f>
        <v>2018-11-19 17:08:29</v>
      </c>
    </row>
    <row r="30" spans="1:7" x14ac:dyDescent="0.2">
      <c r="A30" t="s">
        <v>23</v>
      </c>
      <c r="B30" t="str">
        <f>"15110033320"</f>
        <v>15110033320</v>
      </c>
      <c r="C30" t="str">
        <f>"13022919841012505X"</f>
        <v>13022919841012505X</v>
      </c>
      <c r="D30" t="s">
        <v>0</v>
      </c>
      <c r="E30" t="s">
        <v>0</v>
      </c>
      <c r="F30" t="s">
        <v>1</v>
      </c>
      <c r="G30" t="str">
        <f>"2018-11-19 17:08:04"</f>
        <v>2018-11-19 17:08:04</v>
      </c>
    </row>
    <row r="31" spans="1:7" x14ac:dyDescent="0.2">
      <c r="A31" t="s">
        <v>24</v>
      </c>
      <c r="B31" t="str">
        <f>"15094038512"</f>
        <v>15094038512</v>
      </c>
      <c r="C31" t="str">
        <f>"610122199706104951"</f>
        <v>610122199706104951</v>
      </c>
      <c r="D31" t="s">
        <v>0</v>
      </c>
      <c r="E31" t="s">
        <v>0</v>
      </c>
      <c r="F31" t="s">
        <v>1</v>
      </c>
      <c r="G31" t="str">
        <f>"2018-11-19 17:07:22"</f>
        <v>2018-11-19 17:07:22</v>
      </c>
    </row>
    <row r="32" spans="1:7" x14ac:dyDescent="0.2">
      <c r="A32" t="s">
        <v>25</v>
      </c>
      <c r="B32" t="str">
        <f>"18111107377"</f>
        <v>18111107377</v>
      </c>
      <c r="C32" t="str">
        <f>"513901199504280616"</f>
        <v>513901199504280616</v>
      </c>
      <c r="D32" t="s">
        <v>0</v>
      </c>
      <c r="E32" t="s">
        <v>0</v>
      </c>
      <c r="F32" t="s">
        <v>1</v>
      </c>
      <c r="G32" t="str">
        <f>"2018-11-19 17:07:06"</f>
        <v>2018-11-19 17:07:06</v>
      </c>
    </row>
    <row r="33" spans="1:7" x14ac:dyDescent="0.2">
      <c r="A33" t="s">
        <v>0</v>
      </c>
      <c r="B33" t="str">
        <f>"15241912066"</f>
        <v>15241912066</v>
      </c>
      <c r="C33" t="s">
        <v>0</v>
      </c>
      <c r="D33" t="s">
        <v>0</v>
      </c>
      <c r="E33" t="s">
        <v>0</v>
      </c>
      <c r="F33" t="s">
        <v>1</v>
      </c>
      <c r="G33" t="str">
        <f>"2018-11-19 17:07:01"</f>
        <v>2018-11-19 17:07:01</v>
      </c>
    </row>
    <row r="34" spans="1:7" x14ac:dyDescent="0.2">
      <c r="A34" t="s">
        <v>0</v>
      </c>
      <c r="B34" t="str">
        <f>"17636522347"</f>
        <v>17636522347</v>
      </c>
      <c r="C34" t="s">
        <v>0</v>
      </c>
      <c r="D34" t="s">
        <v>0</v>
      </c>
      <c r="E34" t="s">
        <v>0</v>
      </c>
      <c r="F34" t="s">
        <v>1</v>
      </c>
      <c r="G34" t="str">
        <f>"2018-11-19 17:06:41"</f>
        <v>2018-11-19 17:06:41</v>
      </c>
    </row>
    <row r="35" spans="1:7" x14ac:dyDescent="0.2">
      <c r="A35" t="s">
        <v>26</v>
      </c>
      <c r="B35" t="str">
        <f>"15809469009"</f>
        <v>15809469009</v>
      </c>
      <c r="C35" t="str">
        <f>"622429198805283422"</f>
        <v>622429198805283422</v>
      </c>
      <c r="D35" t="s">
        <v>27</v>
      </c>
      <c r="E35" t="s">
        <v>28</v>
      </c>
      <c r="F35" t="s">
        <v>1</v>
      </c>
      <c r="G35" t="str">
        <f>"2018-11-19 17:06:34"</f>
        <v>2018-11-19 17:06:34</v>
      </c>
    </row>
    <row r="36" spans="1:7" x14ac:dyDescent="0.2">
      <c r="A36" t="s">
        <v>29</v>
      </c>
      <c r="B36" t="str">
        <f>"13681708701"</f>
        <v>13681708701</v>
      </c>
      <c r="C36" t="str">
        <f>"310107198206183455"</f>
        <v>310107198206183455</v>
      </c>
      <c r="D36" t="s">
        <v>30</v>
      </c>
      <c r="E36" t="s">
        <v>31</v>
      </c>
      <c r="F36" t="s">
        <v>1</v>
      </c>
      <c r="G36" t="str">
        <f>"2018-11-19 17:06:26"</f>
        <v>2018-11-19 17:06:26</v>
      </c>
    </row>
    <row r="37" spans="1:7" x14ac:dyDescent="0.2">
      <c r="A37" t="s">
        <v>32</v>
      </c>
      <c r="B37" t="str">
        <f>"15935335748"</f>
        <v>15935335748</v>
      </c>
      <c r="C37" t="str">
        <f>"142601199406166135"</f>
        <v>142601199406166135</v>
      </c>
      <c r="D37" t="s">
        <v>0</v>
      </c>
      <c r="E37" t="s">
        <v>0</v>
      </c>
      <c r="F37" t="s">
        <v>1</v>
      </c>
      <c r="G37" t="str">
        <f>"2018-11-19 17:06:25"</f>
        <v>2018-11-19 17:06:25</v>
      </c>
    </row>
    <row r="38" spans="1:7" x14ac:dyDescent="0.2">
      <c r="A38" t="s">
        <v>33</v>
      </c>
      <c r="B38" t="str">
        <f>"18021834565"</f>
        <v>18021834565</v>
      </c>
      <c r="C38" t="str">
        <f>"320322198910282891"</f>
        <v>320322198910282891</v>
      </c>
      <c r="D38" t="s">
        <v>34</v>
      </c>
      <c r="E38" t="s">
        <v>35</v>
      </c>
      <c r="F38" t="s">
        <v>1</v>
      </c>
      <c r="G38" t="str">
        <f>"2018-11-19 17:06:14"</f>
        <v>2018-11-19 17:06:14</v>
      </c>
    </row>
    <row r="39" spans="1:7" x14ac:dyDescent="0.2">
      <c r="A39" t="s">
        <v>36</v>
      </c>
      <c r="B39" t="str">
        <f>"13998621476"</f>
        <v>13998621476</v>
      </c>
      <c r="C39" t="str">
        <f>"210213199008192549"</f>
        <v>210213199008192549</v>
      </c>
      <c r="D39" t="s">
        <v>0</v>
      </c>
      <c r="E39" t="s">
        <v>0</v>
      </c>
      <c r="F39" t="s">
        <v>1</v>
      </c>
      <c r="G39" t="str">
        <f>"2018-11-19 17:06:06"</f>
        <v>2018-11-19 17:06:06</v>
      </c>
    </row>
    <row r="40" spans="1:7" x14ac:dyDescent="0.2">
      <c r="A40" t="s">
        <v>0</v>
      </c>
      <c r="B40" t="str">
        <f>"13954571059"</f>
        <v>13954571059</v>
      </c>
      <c r="C40" t="s">
        <v>0</v>
      </c>
      <c r="D40" t="s">
        <v>0</v>
      </c>
      <c r="E40" t="s">
        <v>0</v>
      </c>
      <c r="F40" t="s">
        <v>1</v>
      </c>
      <c r="G40" t="str">
        <f>"2018-11-19 17:06:00"</f>
        <v>2018-11-19 17:06:00</v>
      </c>
    </row>
    <row r="41" spans="1:7" x14ac:dyDescent="0.2">
      <c r="A41" t="s">
        <v>37</v>
      </c>
      <c r="B41" t="str">
        <f>"17876871603"</f>
        <v>17876871603</v>
      </c>
      <c r="C41" t="str">
        <f>"44090319960320061X"</f>
        <v>44090319960320061X</v>
      </c>
      <c r="D41" t="s">
        <v>0</v>
      </c>
      <c r="E41" t="s">
        <v>0</v>
      </c>
      <c r="F41" t="s">
        <v>1</v>
      </c>
      <c r="G41" t="str">
        <f>"2018-11-19 17:05:58"</f>
        <v>2018-11-19 17:05:58</v>
      </c>
    </row>
    <row r="42" spans="1:7" x14ac:dyDescent="0.2">
      <c r="A42" t="s">
        <v>38</v>
      </c>
      <c r="B42" t="str">
        <f>"13737373262"</f>
        <v>13737373262</v>
      </c>
      <c r="C42" t="str">
        <f>"452227198910105067"</f>
        <v>452227198910105067</v>
      </c>
      <c r="D42" t="s">
        <v>0</v>
      </c>
      <c r="E42" t="s">
        <v>0</v>
      </c>
      <c r="F42" t="s">
        <v>1</v>
      </c>
      <c r="G42" t="str">
        <f>"2018-11-19 17:05:55"</f>
        <v>2018-11-19 17:05:55</v>
      </c>
    </row>
    <row r="43" spans="1:7" x14ac:dyDescent="0.2">
      <c r="A43" t="s">
        <v>39</v>
      </c>
      <c r="B43" t="str">
        <f>"15914919101"</f>
        <v>15914919101</v>
      </c>
      <c r="C43" t="str">
        <f>"441423199305190416"</f>
        <v>441423199305190416</v>
      </c>
      <c r="D43" t="s">
        <v>0</v>
      </c>
      <c r="E43" t="s">
        <v>0</v>
      </c>
      <c r="F43" t="s">
        <v>1</v>
      </c>
      <c r="G43" t="str">
        <f>"2018-11-19 17:05:38"</f>
        <v>2018-11-19 17:05:38</v>
      </c>
    </row>
    <row r="44" spans="1:7" x14ac:dyDescent="0.2">
      <c r="A44" t="s">
        <v>40</v>
      </c>
      <c r="B44" t="str">
        <f>"15912322981"</f>
        <v>15912322981</v>
      </c>
      <c r="C44" t="str">
        <f>"532623199107311110"</f>
        <v>532623199107311110</v>
      </c>
      <c r="D44" t="s">
        <v>0</v>
      </c>
      <c r="E44" t="s">
        <v>0</v>
      </c>
      <c r="F44" t="s">
        <v>1</v>
      </c>
      <c r="G44" t="str">
        <f>"2018-11-19 17:05:37"</f>
        <v>2018-11-19 17:05:37</v>
      </c>
    </row>
    <row r="45" spans="1:7" x14ac:dyDescent="0.2">
      <c r="A45" t="s">
        <v>41</v>
      </c>
      <c r="B45" t="str">
        <f>"15707535569"</f>
        <v>15707535569</v>
      </c>
      <c r="C45" t="str">
        <f>"441423199912152737"</f>
        <v>441423199912152737</v>
      </c>
      <c r="D45" t="s">
        <v>42</v>
      </c>
      <c r="E45" t="s">
        <v>43</v>
      </c>
      <c r="F45" t="s">
        <v>1</v>
      </c>
      <c r="G45" t="str">
        <f>"2018-11-19 17:05:27"</f>
        <v>2018-11-19 17:05:27</v>
      </c>
    </row>
    <row r="46" spans="1:7" x14ac:dyDescent="0.2">
      <c r="A46" t="s">
        <v>44</v>
      </c>
      <c r="B46" t="str">
        <f>"13985783117"</f>
        <v>13985783117</v>
      </c>
      <c r="C46" t="str">
        <f>"522701198712131215"</f>
        <v>522701198712131215</v>
      </c>
      <c r="D46" t="s">
        <v>45</v>
      </c>
      <c r="E46" t="s">
        <v>46</v>
      </c>
      <c r="F46" t="s">
        <v>1</v>
      </c>
      <c r="G46" t="str">
        <f>"2018-11-19 17:05:07"</f>
        <v>2018-11-19 17:05:07</v>
      </c>
    </row>
    <row r="47" spans="1:7" x14ac:dyDescent="0.2">
      <c r="A47" t="s">
        <v>47</v>
      </c>
      <c r="B47" t="str">
        <f>"17576005651"</f>
        <v>17576005651</v>
      </c>
      <c r="C47" t="str">
        <f>"430528199106188246"</f>
        <v>430528199106188246</v>
      </c>
      <c r="D47" t="s">
        <v>48</v>
      </c>
      <c r="E47" t="s">
        <v>49</v>
      </c>
      <c r="F47" t="s">
        <v>1</v>
      </c>
      <c r="G47" t="str">
        <f>"2018-11-19 17:05:06"</f>
        <v>2018-11-19 17:05:06</v>
      </c>
    </row>
    <row r="48" spans="1:7" x14ac:dyDescent="0.2">
      <c r="A48" t="s">
        <v>50</v>
      </c>
      <c r="B48" t="str">
        <f>"13750480542"</f>
        <v>13750480542</v>
      </c>
      <c r="C48" t="str">
        <f>"42900419740423369X"</f>
        <v>42900419740423369X</v>
      </c>
      <c r="D48" t="s">
        <v>51</v>
      </c>
      <c r="E48" t="s">
        <v>52</v>
      </c>
      <c r="F48" t="s">
        <v>1</v>
      </c>
      <c r="G48" t="str">
        <f>"2018-11-19 17:04:38"</f>
        <v>2018-11-19 17:04:38</v>
      </c>
    </row>
    <row r="49" spans="1:7" x14ac:dyDescent="0.2">
      <c r="A49" t="s">
        <v>53</v>
      </c>
      <c r="B49" t="str">
        <f>"15346303333"</f>
        <v>15346303333</v>
      </c>
      <c r="C49" t="str">
        <f>"410928198701010956"</f>
        <v>410928198701010956</v>
      </c>
      <c r="D49" t="s">
        <v>0</v>
      </c>
      <c r="E49" t="s">
        <v>0</v>
      </c>
      <c r="F49" t="s">
        <v>1</v>
      </c>
      <c r="G49" t="str">
        <f>"2018-11-19 17:04:38"</f>
        <v>2018-11-19 17:04:38</v>
      </c>
    </row>
    <row r="50" spans="1:7" x14ac:dyDescent="0.2">
      <c r="A50" t="s">
        <v>0</v>
      </c>
      <c r="B50" t="str">
        <f>"13600551294"</f>
        <v>13600551294</v>
      </c>
      <c r="C50" t="s">
        <v>0</v>
      </c>
      <c r="D50" t="s">
        <v>0</v>
      </c>
      <c r="E50" t="s">
        <v>0</v>
      </c>
      <c r="F50" t="s">
        <v>1</v>
      </c>
      <c r="G50" t="str">
        <f>"2018-11-19 17:04:25"</f>
        <v>2018-11-19 17:04:25</v>
      </c>
    </row>
    <row r="51" spans="1:7" x14ac:dyDescent="0.2">
      <c r="A51" t="s">
        <v>0</v>
      </c>
      <c r="B51" t="str">
        <f>"13954554983"</f>
        <v>13954554983</v>
      </c>
      <c r="C51" t="s">
        <v>0</v>
      </c>
      <c r="D51" t="s">
        <v>0</v>
      </c>
      <c r="E51" t="s">
        <v>0</v>
      </c>
      <c r="F51" t="s">
        <v>1</v>
      </c>
      <c r="G51" t="str">
        <f>"2018-11-19 17:04:17"</f>
        <v>2018-11-19 17:04:17</v>
      </c>
    </row>
    <row r="52" spans="1:7" x14ac:dyDescent="0.2">
      <c r="A52" t="s">
        <v>54</v>
      </c>
      <c r="B52" t="str">
        <f>"13618633155"</f>
        <v>13618633155</v>
      </c>
      <c r="C52" t="str">
        <f>"420117198811208735"</f>
        <v>420117198811208735</v>
      </c>
      <c r="D52" t="s">
        <v>55</v>
      </c>
      <c r="E52" t="s">
        <v>56</v>
      </c>
      <c r="F52" t="s">
        <v>1</v>
      </c>
      <c r="G52" t="str">
        <f>"2018-11-19 17:03:59"</f>
        <v>2018-11-19 17:03:59</v>
      </c>
    </row>
    <row r="53" spans="1:7" x14ac:dyDescent="0.2">
      <c r="A53" t="s">
        <v>57</v>
      </c>
      <c r="B53" t="str">
        <f>"15682881119"</f>
        <v>15682881119</v>
      </c>
      <c r="C53" t="str">
        <f>"610126198802022113"</f>
        <v>610126198802022113</v>
      </c>
      <c r="D53" t="s">
        <v>0</v>
      </c>
      <c r="E53" t="s">
        <v>0</v>
      </c>
      <c r="F53" t="s">
        <v>1</v>
      </c>
      <c r="G53" t="str">
        <f>"2018-11-19 17:03:57"</f>
        <v>2018-11-19 17:03:57</v>
      </c>
    </row>
    <row r="54" spans="1:7" x14ac:dyDescent="0.2">
      <c r="A54" t="s">
        <v>58</v>
      </c>
      <c r="B54" t="str">
        <f>"13954965223"</f>
        <v>13954965223</v>
      </c>
      <c r="C54" t="str">
        <f>"37132819970802009X"</f>
        <v>37132819970802009X</v>
      </c>
      <c r="D54" t="s">
        <v>0</v>
      </c>
      <c r="E54" t="s">
        <v>0</v>
      </c>
      <c r="F54" t="s">
        <v>1</v>
      </c>
      <c r="G54" t="str">
        <f>"2018-11-19 17:03:51"</f>
        <v>2018-11-19 17:03:51</v>
      </c>
    </row>
    <row r="55" spans="1:7" x14ac:dyDescent="0.2">
      <c r="A55" t="s">
        <v>59</v>
      </c>
      <c r="B55" t="str">
        <f>"13538135515"</f>
        <v>13538135515</v>
      </c>
      <c r="C55" t="str">
        <f>"430522198804075895"</f>
        <v>430522198804075895</v>
      </c>
      <c r="D55" t="s">
        <v>0</v>
      </c>
      <c r="E55" t="s">
        <v>0</v>
      </c>
      <c r="F55" t="s">
        <v>1</v>
      </c>
      <c r="G55" t="str">
        <f>"2018-11-19 17:03:43"</f>
        <v>2018-11-19 17:03:43</v>
      </c>
    </row>
    <row r="56" spans="1:7" x14ac:dyDescent="0.2">
      <c r="A56" t="s">
        <v>60</v>
      </c>
      <c r="B56" t="str">
        <f>"13620589101"</f>
        <v>13620589101</v>
      </c>
      <c r="C56" t="str">
        <f>"441881198304091134"</f>
        <v>441881198304091134</v>
      </c>
      <c r="D56" t="s">
        <v>0</v>
      </c>
      <c r="E56" t="s">
        <v>0</v>
      </c>
      <c r="F56" t="s">
        <v>1</v>
      </c>
      <c r="G56" t="str">
        <f>"2018-11-19 17:03:24"</f>
        <v>2018-11-19 17:03:24</v>
      </c>
    </row>
    <row r="57" spans="1:7" x14ac:dyDescent="0.2">
      <c r="A57" t="s">
        <v>0</v>
      </c>
      <c r="B57" t="str">
        <f>"15985993238"</f>
        <v>15985993238</v>
      </c>
      <c r="C57" t="s">
        <v>0</v>
      </c>
      <c r="D57" t="s">
        <v>0</v>
      </c>
      <c r="E57" t="s">
        <v>0</v>
      </c>
      <c r="F57" t="s">
        <v>1</v>
      </c>
      <c r="G57" t="str">
        <f>"2018-11-19 17:03:12"</f>
        <v>2018-11-19 17:03:12</v>
      </c>
    </row>
    <row r="58" spans="1:7" x14ac:dyDescent="0.2">
      <c r="A58" t="s">
        <v>61</v>
      </c>
      <c r="B58" t="str">
        <f>"18574797476"</f>
        <v>18574797476</v>
      </c>
      <c r="C58" t="str">
        <f>"440881199804155556"</f>
        <v>440881199804155556</v>
      </c>
      <c r="D58" t="s">
        <v>62</v>
      </c>
      <c r="E58" t="s">
        <v>63</v>
      </c>
      <c r="F58" t="s">
        <v>1</v>
      </c>
      <c r="G58" t="str">
        <f>"2018-11-19 17:03:02"</f>
        <v>2018-11-19 17:03:02</v>
      </c>
    </row>
    <row r="59" spans="1:7" x14ac:dyDescent="0.2">
      <c r="A59" t="s">
        <v>64</v>
      </c>
      <c r="B59" t="str">
        <f>"15912175807"</f>
        <v>15912175807</v>
      </c>
      <c r="C59" t="str">
        <f>"532525198210092510"</f>
        <v>532525198210092510</v>
      </c>
      <c r="D59" t="s">
        <v>65</v>
      </c>
      <c r="E59" t="s">
        <v>66</v>
      </c>
      <c r="F59" t="s">
        <v>1</v>
      </c>
      <c r="G59" t="str">
        <f>"2018-11-19 17:03:01"</f>
        <v>2018-11-19 17:03:01</v>
      </c>
    </row>
    <row r="60" spans="1:7" x14ac:dyDescent="0.2">
      <c r="A60" t="s">
        <v>0</v>
      </c>
      <c r="B60" t="str">
        <f>"15939636778"</f>
        <v>15939636778</v>
      </c>
      <c r="C60" t="s">
        <v>0</v>
      </c>
      <c r="D60" t="s">
        <v>0</v>
      </c>
      <c r="E60" t="s">
        <v>0</v>
      </c>
      <c r="F60" t="s">
        <v>1</v>
      </c>
      <c r="G60" t="str">
        <f>"2018-11-19 17:02:39"</f>
        <v>2018-11-19 17:02:39</v>
      </c>
    </row>
    <row r="61" spans="1:7" x14ac:dyDescent="0.2">
      <c r="A61" t="s">
        <v>67</v>
      </c>
      <c r="B61" t="str">
        <f>"18920171185"</f>
        <v>18920171185</v>
      </c>
      <c r="C61" t="str">
        <f>"120221199008102417"</f>
        <v>120221199008102417</v>
      </c>
      <c r="D61" t="s">
        <v>68</v>
      </c>
      <c r="E61" t="s">
        <v>69</v>
      </c>
      <c r="F61" t="s">
        <v>1</v>
      </c>
      <c r="G61" t="str">
        <f>"2018-11-19 17:02:32"</f>
        <v>2018-11-19 17:02:32</v>
      </c>
    </row>
    <row r="62" spans="1:7" x14ac:dyDescent="0.2">
      <c r="A62" t="s">
        <v>70</v>
      </c>
      <c r="B62" t="str">
        <f>"15109518534"</f>
        <v>15109518534</v>
      </c>
      <c r="C62" t="str">
        <f>"612726199209078713"</f>
        <v>612726199209078713</v>
      </c>
      <c r="D62" t="s">
        <v>0</v>
      </c>
      <c r="E62" t="s">
        <v>0</v>
      </c>
      <c r="F62" t="s">
        <v>1</v>
      </c>
      <c r="G62" t="str">
        <f>"2018-11-19 17:02:14"</f>
        <v>2018-11-19 17:02:14</v>
      </c>
    </row>
    <row r="63" spans="1:7" x14ac:dyDescent="0.2">
      <c r="A63" t="s">
        <v>71</v>
      </c>
      <c r="B63" t="str">
        <f>"15172521463"</f>
        <v>15172521463</v>
      </c>
      <c r="C63" t="str">
        <f>"421122198901101052"</f>
        <v>421122198901101052</v>
      </c>
      <c r="D63" t="s">
        <v>0</v>
      </c>
      <c r="E63" t="s">
        <v>0</v>
      </c>
      <c r="F63" t="s">
        <v>1</v>
      </c>
      <c r="G63" t="str">
        <f>"2018-11-19 17:01:53"</f>
        <v>2018-11-19 17:01:53</v>
      </c>
    </row>
    <row r="64" spans="1:7" x14ac:dyDescent="0.2">
      <c r="A64" t="s">
        <v>72</v>
      </c>
      <c r="B64" t="str">
        <f>"15281732179"</f>
        <v>15281732179</v>
      </c>
      <c r="C64" t="str">
        <f>"513433199812226623"</f>
        <v>513433199812226623</v>
      </c>
      <c r="D64" t="s">
        <v>0</v>
      </c>
      <c r="E64" t="s">
        <v>0</v>
      </c>
      <c r="F64" t="s">
        <v>1</v>
      </c>
      <c r="G64" t="str">
        <f>"2018-11-19 17:01:46"</f>
        <v>2018-11-19 17:01:46</v>
      </c>
    </row>
    <row r="65" spans="1:7" x14ac:dyDescent="0.2">
      <c r="A65" t="s">
        <v>73</v>
      </c>
      <c r="B65" t="str">
        <f>"13917340230"</f>
        <v>13917340230</v>
      </c>
      <c r="C65" t="str">
        <f>"310106197108280445"</f>
        <v>310106197108280445</v>
      </c>
      <c r="D65" t="s">
        <v>74</v>
      </c>
      <c r="E65" t="s">
        <v>75</v>
      </c>
      <c r="F65" t="s">
        <v>1</v>
      </c>
      <c r="G65" t="str">
        <f>"2018-11-19 17:01:37"</f>
        <v>2018-11-19 17:01:37</v>
      </c>
    </row>
    <row r="66" spans="1:7" x14ac:dyDescent="0.2">
      <c r="A66" t="s">
        <v>0</v>
      </c>
      <c r="B66" t="str">
        <f>"13732551646"</f>
        <v>13732551646</v>
      </c>
      <c r="C66" t="s">
        <v>0</v>
      </c>
      <c r="D66" t="s">
        <v>0</v>
      </c>
      <c r="E66" t="s">
        <v>0</v>
      </c>
      <c r="F66" t="s">
        <v>1</v>
      </c>
      <c r="G66" t="str">
        <f>"2018-11-19 17:01:20"</f>
        <v>2018-11-19 17:01:20</v>
      </c>
    </row>
    <row r="67" spans="1:7" x14ac:dyDescent="0.2">
      <c r="A67" t="s">
        <v>0</v>
      </c>
      <c r="B67" t="str">
        <f>"15925735627"</f>
        <v>15925735627</v>
      </c>
      <c r="C67" t="s">
        <v>0</v>
      </c>
      <c r="D67" t="s">
        <v>0</v>
      </c>
      <c r="E67" t="s">
        <v>0</v>
      </c>
      <c r="F67" t="s">
        <v>1</v>
      </c>
      <c r="G67" t="str">
        <f>"2018-11-19 17:01:09"</f>
        <v>2018-11-19 17:01:09</v>
      </c>
    </row>
    <row r="68" spans="1:7" x14ac:dyDescent="0.2">
      <c r="A68" t="s">
        <v>0</v>
      </c>
      <c r="B68" t="str">
        <f>"18059881562"</f>
        <v>18059881562</v>
      </c>
      <c r="C68" t="s">
        <v>0</v>
      </c>
      <c r="D68" t="s">
        <v>0</v>
      </c>
      <c r="E68" t="s">
        <v>0</v>
      </c>
      <c r="F68" t="s">
        <v>1</v>
      </c>
      <c r="G68" t="str">
        <f>"2018-11-19 17:00:41"</f>
        <v>2018-11-19 17:00:41</v>
      </c>
    </row>
    <row r="69" spans="1:7" x14ac:dyDescent="0.2">
      <c r="A69" t="s">
        <v>0</v>
      </c>
      <c r="B69" t="str">
        <f>"15034912102"</f>
        <v>15034912102</v>
      </c>
      <c r="C69" t="s">
        <v>0</v>
      </c>
      <c r="D69" t="s">
        <v>0</v>
      </c>
      <c r="E69" t="s">
        <v>0</v>
      </c>
      <c r="F69" t="s">
        <v>1</v>
      </c>
      <c r="G69" t="str">
        <f>"2018-11-19 17:00:30"</f>
        <v>2018-11-19 17:00:30</v>
      </c>
    </row>
    <row r="70" spans="1:7" x14ac:dyDescent="0.2">
      <c r="A70" t="s">
        <v>76</v>
      </c>
      <c r="B70" t="str">
        <f>"15984976929"</f>
        <v>15984976929</v>
      </c>
      <c r="C70" t="str">
        <f>"51302219950702707X"</f>
        <v>51302219950702707X</v>
      </c>
      <c r="D70" t="s">
        <v>0</v>
      </c>
      <c r="E70" t="s">
        <v>0</v>
      </c>
      <c r="F70" t="s">
        <v>1</v>
      </c>
      <c r="G70" t="str">
        <f>"2018-11-19 17:00:16"</f>
        <v>2018-11-19 17:00:16</v>
      </c>
    </row>
    <row r="71" spans="1:7" x14ac:dyDescent="0.2">
      <c r="A71" t="s">
        <v>77</v>
      </c>
      <c r="B71" t="str">
        <f>"18629421625"</f>
        <v>18629421625</v>
      </c>
      <c r="C71" t="str">
        <f>"612725199102045018"</f>
        <v>612725199102045018</v>
      </c>
      <c r="D71" t="s">
        <v>0</v>
      </c>
      <c r="E71" t="s">
        <v>0</v>
      </c>
      <c r="F71" t="s">
        <v>1</v>
      </c>
      <c r="G71" t="str">
        <f>"2018-11-19 16:59:51"</f>
        <v>2018-11-19 16:59:51</v>
      </c>
    </row>
    <row r="72" spans="1:7" x14ac:dyDescent="0.2">
      <c r="A72" t="s">
        <v>78</v>
      </c>
      <c r="B72" t="str">
        <f>"15736212472"</f>
        <v>15736212472</v>
      </c>
      <c r="C72" t="str">
        <f>"500102199312265233"</f>
        <v>500102199312265233</v>
      </c>
      <c r="D72" t="s">
        <v>0</v>
      </c>
      <c r="E72" t="s">
        <v>0</v>
      </c>
      <c r="F72" t="s">
        <v>1</v>
      </c>
      <c r="G72" t="str">
        <f>"2018-11-19 16:59:42"</f>
        <v>2018-11-19 16:59:42</v>
      </c>
    </row>
    <row r="73" spans="1:7" x14ac:dyDescent="0.2">
      <c r="A73" t="s">
        <v>0</v>
      </c>
      <c r="B73" t="str">
        <f>"13245629043"</f>
        <v>13245629043</v>
      </c>
      <c r="C73" t="s">
        <v>0</v>
      </c>
      <c r="D73" t="s">
        <v>0</v>
      </c>
      <c r="E73" t="s">
        <v>0</v>
      </c>
      <c r="F73" t="s">
        <v>1</v>
      </c>
      <c r="G73" t="str">
        <f>"2018-11-19 16:59:16"</f>
        <v>2018-11-19 16:59:16</v>
      </c>
    </row>
    <row r="74" spans="1:7" x14ac:dyDescent="0.2">
      <c r="A74" t="s">
        <v>79</v>
      </c>
      <c r="B74" t="str">
        <f>"13707875471"</f>
        <v>13707875471</v>
      </c>
      <c r="C74" t="str">
        <f>"450111198906061825"</f>
        <v>450111198906061825</v>
      </c>
      <c r="D74" t="s">
        <v>0</v>
      </c>
      <c r="E74" t="s">
        <v>0</v>
      </c>
      <c r="F74" t="s">
        <v>1</v>
      </c>
      <c r="G74" t="str">
        <f>"2018-11-19 16:59:02"</f>
        <v>2018-11-19 16:59:02</v>
      </c>
    </row>
    <row r="75" spans="1:7" x14ac:dyDescent="0.2">
      <c r="A75" t="s">
        <v>80</v>
      </c>
      <c r="B75" t="str">
        <f>"15164992017"</f>
        <v>15164992017</v>
      </c>
      <c r="C75" t="str">
        <f>"152523199703270320"</f>
        <v>152523199703270320</v>
      </c>
      <c r="D75" t="s">
        <v>81</v>
      </c>
      <c r="E75" t="s">
        <v>82</v>
      </c>
      <c r="F75" t="s">
        <v>1</v>
      </c>
      <c r="G75" t="str">
        <f>"2018-11-19 16:58:54"</f>
        <v>2018-11-19 16:58:54</v>
      </c>
    </row>
    <row r="76" spans="1:7" x14ac:dyDescent="0.2">
      <c r="A76" t="s">
        <v>83</v>
      </c>
      <c r="B76" t="str">
        <f>"13795671217"</f>
        <v>13795671217</v>
      </c>
      <c r="C76" t="str">
        <f>"513002199402118164"</f>
        <v>513002199402118164</v>
      </c>
      <c r="D76" t="s">
        <v>0</v>
      </c>
      <c r="E76" t="s">
        <v>0</v>
      </c>
      <c r="F76" t="s">
        <v>1</v>
      </c>
      <c r="G76" t="str">
        <f>"2018-11-19 16:58:51"</f>
        <v>2018-11-19 16:58:51</v>
      </c>
    </row>
    <row r="77" spans="1:7" x14ac:dyDescent="0.2">
      <c r="A77" t="s">
        <v>84</v>
      </c>
      <c r="B77" t="str">
        <f>"13987450899"</f>
        <v>13987450899</v>
      </c>
      <c r="C77" t="str">
        <f>"532223197903080711"</f>
        <v>532223197903080711</v>
      </c>
      <c r="D77" t="s">
        <v>0</v>
      </c>
      <c r="E77" t="s">
        <v>0</v>
      </c>
      <c r="F77" t="s">
        <v>1</v>
      </c>
      <c r="G77" t="str">
        <f>"2018-11-19 16:58:41"</f>
        <v>2018-11-19 16:58:41</v>
      </c>
    </row>
    <row r="78" spans="1:7" x14ac:dyDescent="0.2">
      <c r="A78" t="s">
        <v>85</v>
      </c>
      <c r="B78" t="str">
        <f>"18504808222"</f>
        <v>18504808222</v>
      </c>
      <c r="C78" t="str">
        <f>"152101198901023035"</f>
        <v>152101198901023035</v>
      </c>
      <c r="D78" t="s">
        <v>0</v>
      </c>
      <c r="E78" t="s">
        <v>0</v>
      </c>
      <c r="F78" t="s">
        <v>1</v>
      </c>
      <c r="G78" t="str">
        <f>"2018-11-19 16:58:37"</f>
        <v>2018-11-19 16:58:37</v>
      </c>
    </row>
    <row r="79" spans="1:7" x14ac:dyDescent="0.2">
      <c r="A79" t="s">
        <v>86</v>
      </c>
      <c r="B79" t="str">
        <f>"13633810664"</f>
        <v>13633810664</v>
      </c>
      <c r="C79" t="str">
        <f>"410825199002036110"</f>
        <v>410825199002036110</v>
      </c>
      <c r="D79" t="s">
        <v>0</v>
      </c>
      <c r="E79" t="s">
        <v>0</v>
      </c>
      <c r="F79" t="s">
        <v>1</v>
      </c>
      <c r="G79" t="str">
        <f>"2018-11-19 16:58:30"</f>
        <v>2018-11-19 16:58:30</v>
      </c>
    </row>
    <row r="80" spans="1:7" x14ac:dyDescent="0.2">
      <c r="A80" t="s">
        <v>87</v>
      </c>
      <c r="B80" t="str">
        <f>"15831795551"</f>
        <v>15831795551</v>
      </c>
      <c r="C80" t="str">
        <f>"130903197608110611"</f>
        <v>130903197608110611</v>
      </c>
      <c r="D80" t="s">
        <v>0</v>
      </c>
      <c r="E80" t="s">
        <v>0</v>
      </c>
      <c r="F80" t="s">
        <v>1</v>
      </c>
      <c r="G80" t="str">
        <f>"2018-11-19 16:58:23"</f>
        <v>2018-11-19 16:58:23</v>
      </c>
    </row>
    <row r="81" spans="1:7" x14ac:dyDescent="0.2">
      <c r="A81" t="s">
        <v>88</v>
      </c>
      <c r="B81" t="str">
        <f>"15117823834"</f>
        <v>15117823834</v>
      </c>
      <c r="C81" t="str">
        <f>"52272319960518041X"</f>
        <v>52272319960518041X</v>
      </c>
      <c r="D81" t="s">
        <v>0</v>
      </c>
      <c r="E81" t="s">
        <v>0</v>
      </c>
      <c r="F81" t="s">
        <v>1</v>
      </c>
      <c r="G81" t="str">
        <f>"2018-11-19 16:58:21"</f>
        <v>2018-11-19 16:58:21</v>
      </c>
    </row>
    <row r="82" spans="1:7" x14ac:dyDescent="0.2">
      <c r="A82" t="s">
        <v>89</v>
      </c>
      <c r="B82" t="str">
        <f>"18672674774"</f>
        <v>18672674774</v>
      </c>
      <c r="C82" t="str">
        <f>"429004198709010379"</f>
        <v>429004198709010379</v>
      </c>
      <c r="D82" t="s">
        <v>0</v>
      </c>
      <c r="E82" t="s">
        <v>0</v>
      </c>
      <c r="F82" t="s">
        <v>1</v>
      </c>
      <c r="G82" t="str">
        <f>"2018-11-19 16:58:15"</f>
        <v>2018-11-19 16:58:15</v>
      </c>
    </row>
    <row r="83" spans="1:7" x14ac:dyDescent="0.2">
      <c r="A83" t="s">
        <v>90</v>
      </c>
      <c r="B83" t="str">
        <f>"15535071818"</f>
        <v>15535071818</v>
      </c>
      <c r="C83" t="str">
        <f>"142202198005012127"</f>
        <v>142202198005012127</v>
      </c>
      <c r="D83" t="s">
        <v>0</v>
      </c>
      <c r="E83" t="s">
        <v>0</v>
      </c>
      <c r="F83" t="s">
        <v>1</v>
      </c>
      <c r="G83" t="str">
        <f>"2018-11-19 16:58:12"</f>
        <v>2018-11-19 16:58:12</v>
      </c>
    </row>
    <row r="84" spans="1:7" x14ac:dyDescent="0.2">
      <c r="A84" t="s">
        <v>0</v>
      </c>
      <c r="B84" t="str">
        <f>"15724944175"</f>
        <v>15724944175</v>
      </c>
      <c r="C84" t="s">
        <v>0</v>
      </c>
      <c r="D84" t="s">
        <v>0</v>
      </c>
      <c r="E84" t="s">
        <v>0</v>
      </c>
      <c r="F84" t="s">
        <v>1</v>
      </c>
      <c r="G84" t="str">
        <f>"2018-11-19 16:58:06"</f>
        <v>2018-11-19 16:58:06</v>
      </c>
    </row>
    <row r="85" spans="1:7" x14ac:dyDescent="0.2">
      <c r="A85" t="s">
        <v>91</v>
      </c>
      <c r="B85" t="str">
        <f>"17636636939"</f>
        <v>17636636939</v>
      </c>
      <c r="C85" t="str">
        <f>"140122199506172834"</f>
        <v>140122199506172834</v>
      </c>
      <c r="D85" t="s">
        <v>0</v>
      </c>
      <c r="E85" t="s">
        <v>0</v>
      </c>
      <c r="F85" t="s">
        <v>1</v>
      </c>
      <c r="G85" t="str">
        <f>"2018-11-19 16:58:06"</f>
        <v>2018-11-19 16:58:06</v>
      </c>
    </row>
    <row r="86" spans="1:7" x14ac:dyDescent="0.2">
      <c r="A86" t="s">
        <v>92</v>
      </c>
      <c r="B86" t="str">
        <f>"18903566511"</f>
        <v>18903566511</v>
      </c>
      <c r="C86" t="str">
        <f>"140502198206062512"</f>
        <v>140502198206062512</v>
      </c>
      <c r="D86" t="s">
        <v>0</v>
      </c>
      <c r="E86" t="s">
        <v>0</v>
      </c>
      <c r="F86" t="s">
        <v>1</v>
      </c>
      <c r="G86" t="str">
        <f>"2018-11-19 16:58:04"</f>
        <v>2018-11-19 16:58:04</v>
      </c>
    </row>
    <row r="87" spans="1:7" x14ac:dyDescent="0.2">
      <c r="A87" t="s">
        <v>0</v>
      </c>
      <c r="B87" t="str">
        <f>"17620735377"</f>
        <v>17620735377</v>
      </c>
      <c r="C87" t="s">
        <v>0</v>
      </c>
      <c r="D87" t="s">
        <v>0</v>
      </c>
      <c r="E87" t="s">
        <v>0</v>
      </c>
      <c r="F87" t="s">
        <v>1</v>
      </c>
      <c r="G87" t="str">
        <f>"2018-11-19 16:58:02"</f>
        <v>2018-11-19 16:58:02</v>
      </c>
    </row>
    <row r="88" spans="1:7" x14ac:dyDescent="0.2">
      <c r="A88" t="s">
        <v>0</v>
      </c>
      <c r="B88" t="str">
        <f>"13136292817"</f>
        <v>13136292817</v>
      </c>
      <c r="C88" t="s">
        <v>0</v>
      </c>
      <c r="D88" t="s">
        <v>0</v>
      </c>
      <c r="E88" t="s">
        <v>0</v>
      </c>
      <c r="F88" t="s">
        <v>1</v>
      </c>
      <c r="G88" t="str">
        <f>"2018-11-19 16:57:15"</f>
        <v>2018-11-19 16:57:15</v>
      </c>
    </row>
    <row r="89" spans="1:7" x14ac:dyDescent="0.2">
      <c r="A89" t="s">
        <v>93</v>
      </c>
      <c r="B89" t="str">
        <f>"18943380384"</f>
        <v>18943380384</v>
      </c>
      <c r="C89" t="str">
        <f>"220721198708071646"</f>
        <v>220721198708071646</v>
      </c>
      <c r="D89" t="s">
        <v>0</v>
      </c>
      <c r="E89" t="s">
        <v>0</v>
      </c>
      <c r="F89" t="s">
        <v>1</v>
      </c>
      <c r="G89" t="str">
        <f>"2018-11-19 16:57:05"</f>
        <v>2018-11-19 16:57:05</v>
      </c>
    </row>
    <row r="90" spans="1:7" x14ac:dyDescent="0.2">
      <c r="A90" t="s">
        <v>0</v>
      </c>
      <c r="B90" t="str">
        <f>"13597586483"</f>
        <v>13597586483</v>
      </c>
      <c r="C90" t="s">
        <v>0</v>
      </c>
      <c r="D90" t="s">
        <v>0</v>
      </c>
      <c r="E90" t="s">
        <v>0</v>
      </c>
      <c r="F90" t="s">
        <v>1</v>
      </c>
      <c r="G90" t="str">
        <f>"2018-11-19 16:56:46"</f>
        <v>2018-11-19 16:56:46</v>
      </c>
    </row>
    <row r="91" spans="1:7" x14ac:dyDescent="0.2">
      <c r="A91" t="s">
        <v>94</v>
      </c>
      <c r="B91" t="str">
        <f>"18946370667"</f>
        <v>18946370667</v>
      </c>
      <c r="C91" t="str">
        <f>"21072619860109192X"</f>
        <v>21072619860109192X</v>
      </c>
      <c r="D91" t="s">
        <v>95</v>
      </c>
      <c r="E91" t="s">
        <v>96</v>
      </c>
      <c r="F91" t="s">
        <v>1</v>
      </c>
      <c r="G91" t="str">
        <f>"2018-11-19 16:56:45"</f>
        <v>2018-11-19 16:56:45</v>
      </c>
    </row>
    <row r="92" spans="1:7" x14ac:dyDescent="0.2">
      <c r="A92" t="s">
        <v>97</v>
      </c>
      <c r="B92" t="str">
        <f>"13687110111"</f>
        <v>13687110111</v>
      </c>
      <c r="C92" t="str">
        <f>"420704198110030576"</f>
        <v>420704198110030576</v>
      </c>
      <c r="D92" t="s">
        <v>0</v>
      </c>
      <c r="E92" t="s">
        <v>0</v>
      </c>
      <c r="F92" t="s">
        <v>1</v>
      </c>
      <c r="G92" t="str">
        <f>"2018-11-19 16:56:30"</f>
        <v>2018-11-19 16:56:30</v>
      </c>
    </row>
    <row r="93" spans="1:7" x14ac:dyDescent="0.2">
      <c r="A93" t="s">
        <v>98</v>
      </c>
      <c r="B93" t="str">
        <f>"15194983107"</f>
        <v>15194983107</v>
      </c>
      <c r="C93" t="str">
        <f>"130622198510117433"</f>
        <v>130622198510117433</v>
      </c>
      <c r="D93" t="s">
        <v>0</v>
      </c>
      <c r="E93" t="s">
        <v>0</v>
      </c>
      <c r="F93" t="s">
        <v>1</v>
      </c>
      <c r="G93" t="str">
        <f>"2018-11-19 16:56:30"</f>
        <v>2018-11-19 16:56:30</v>
      </c>
    </row>
    <row r="94" spans="1:7" x14ac:dyDescent="0.2">
      <c r="A94" t="s">
        <v>0</v>
      </c>
      <c r="B94" t="str">
        <f>"13461995383"</f>
        <v>13461995383</v>
      </c>
      <c r="C94" t="s">
        <v>0</v>
      </c>
      <c r="D94" t="s">
        <v>0</v>
      </c>
      <c r="E94" t="s">
        <v>0</v>
      </c>
      <c r="F94" t="s">
        <v>1</v>
      </c>
      <c r="G94" t="str">
        <f>"2018-11-19 16:56:09"</f>
        <v>2018-11-19 16:56:09</v>
      </c>
    </row>
    <row r="95" spans="1:7" x14ac:dyDescent="0.2">
      <c r="A95" t="s">
        <v>0</v>
      </c>
      <c r="B95" t="str">
        <f>"18289366830"</f>
        <v>18289366830</v>
      </c>
      <c r="C95" t="s">
        <v>0</v>
      </c>
      <c r="D95" t="s">
        <v>0</v>
      </c>
      <c r="E95" t="s">
        <v>0</v>
      </c>
      <c r="F95" t="s">
        <v>1</v>
      </c>
      <c r="G95" t="str">
        <f>"2018-11-19 16:55:36"</f>
        <v>2018-11-19 16:55:36</v>
      </c>
    </row>
    <row r="96" spans="1:7" x14ac:dyDescent="0.2">
      <c r="A96" t="s">
        <v>99</v>
      </c>
      <c r="B96" t="str">
        <f>"15887252172"</f>
        <v>15887252172</v>
      </c>
      <c r="C96" t="str">
        <f>"533525199010300843"</f>
        <v>533525199010300843</v>
      </c>
      <c r="D96" t="s">
        <v>0</v>
      </c>
      <c r="E96" t="s">
        <v>0</v>
      </c>
      <c r="F96" t="s">
        <v>1</v>
      </c>
      <c r="G96" t="str">
        <f>"2018-11-19 16:55:18"</f>
        <v>2018-11-19 16:55:18</v>
      </c>
    </row>
    <row r="97" spans="1:7" x14ac:dyDescent="0.2">
      <c r="A97" t="s">
        <v>100</v>
      </c>
      <c r="B97" t="str">
        <f>"18695543330"</f>
        <v>18695543330</v>
      </c>
      <c r="C97" t="str">
        <f>"64032219940121171X"</f>
        <v>64032219940121171X</v>
      </c>
      <c r="D97" t="s">
        <v>0</v>
      </c>
      <c r="E97" t="s">
        <v>0</v>
      </c>
      <c r="F97" t="s">
        <v>1</v>
      </c>
      <c r="G97" t="str">
        <f>"2018-11-19 16:55:01"</f>
        <v>2018-11-19 16:55:01</v>
      </c>
    </row>
    <row r="98" spans="1:7" x14ac:dyDescent="0.2">
      <c r="A98" t="s">
        <v>101</v>
      </c>
      <c r="B98" t="str">
        <f>"15575888893"</f>
        <v>15575888893</v>
      </c>
      <c r="C98" t="str">
        <f>"430105199107045638"</f>
        <v>430105199107045638</v>
      </c>
      <c r="D98" t="s">
        <v>0</v>
      </c>
      <c r="E98" t="s">
        <v>0</v>
      </c>
      <c r="F98" t="s">
        <v>1</v>
      </c>
      <c r="G98" t="str">
        <f>"2018-11-19 16:55:01"</f>
        <v>2018-11-19 16:55:01</v>
      </c>
    </row>
    <row r="99" spans="1:7" x14ac:dyDescent="0.2">
      <c r="A99" t="s">
        <v>102</v>
      </c>
      <c r="B99" t="str">
        <f>"13972318052"</f>
        <v>13972318052</v>
      </c>
      <c r="C99" t="str">
        <f>"421023198404127519"</f>
        <v>421023198404127519</v>
      </c>
      <c r="D99" t="s">
        <v>0</v>
      </c>
      <c r="E99" t="s">
        <v>0</v>
      </c>
      <c r="F99" t="s">
        <v>1</v>
      </c>
      <c r="G99" t="str">
        <f>"2018-11-19 16:54:54"</f>
        <v>2018-11-19 16:54:54</v>
      </c>
    </row>
    <row r="100" spans="1:7" x14ac:dyDescent="0.2">
      <c r="A100" t="s">
        <v>103</v>
      </c>
      <c r="B100" t="str">
        <f>"15067524970"</f>
        <v>15067524970</v>
      </c>
      <c r="C100" t="str">
        <f>"330681199306034851"</f>
        <v>330681199306034851</v>
      </c>
      <c r="D100" t="s">
        <v>104</v>
      </c>
      <c r="E100" t="s">
        <v>105</v>
      </c>
      <c r="F100" t="s">
        <v>1</v>
      </c>
      <c r="G100" t="str">
        <f>"2018-11-19 16:54:53"</f>
        <v>2018-11-19 16:54:53</v>
      </c>
    </row>
    <row r="101" spans="1:7" x14ac:dyDescent="0.2">
      <c r="A101" t="s">
        <v>0</v>
      </c>
      <c r="B101" t="str">
        <f>"13235023302"</f>
        <v>13235023302</v>
      </c>
      <c r="C101" t="s">
        <v>0</v>
      </c>
      <c r="D101" t="s">
        <v>0</v>
      </c>
      <c r="E101" t="s">
        <v>0</v>
      </c>
      <c r="F101" t="s">
        <v>1</v>
      </c>
      <c r="G101" t="str">
        <f>"2018-11-19 16:54:07"</f>
        <v>2018-11-19 16:54:07</v>
      </c>
    </row>
    <row r="102" spans="1:7" x14ac:dyDescent="0.2">
      <c r="A102" t="s">
        <v>106</v>
      </c>
      <c r="B102" t="str">
        <f>"17866526271"</f>
        <v>17866526271</v>
      </c>
      <c r="C102" t="str">
        <f>"210781199807255829"</f>
        <v>210781199807255829</v>
      </c>
      <c r="D102" t="s">
        <v>0</v>
      </c>
      <c r="E102" t="s">
        <v>0</v>
      </c>
      <c r="F102" t="s">
        <v>1</v>
      </c>
      <c r="G102" t="str">
        <f>"2018-11-19 16:54:05"</f>
        <v>2018-11-19 16:54:05</v>
      </c>
    </row>
    <row r="103" spans="1:7" x14ac:dyDescent="0.2">
      <c r="A103" t="s">
        <v>107</v>
      </c>
      <c r="B103" t="str">
        <f>"18575528155"</f>
        <v>18575528155</v>
      </c>
      <c r="C103" t="str">
        <f>"352229198911203530"</f>
        <v>352229198911203530</v>
      </c>
      <c r="D103" t="s">
        <v>0</v>
      </c>
      <c r="E103" t="s">
        <v>0</v>
      </c>
      <c r="F103" t="s">
        <v>1</v>
      </c>
      <c r="G103" t="str">
        <f>"2018-11-19 16:54:02"</f>
        <v>2018-11-19 16:54:02</v>
      </c>
    </row>
    <row r="104" spans="1:7" x14ac:dyDescent="0.2">
      <c r="A104" t="s">
        <v>108</v>
      </c>
      <c r="B104" t="str">
        <f>"18370857838"</f>
        <v>18370857838</v>
      </c>
      <c r="C104" t="str">
        <f>"362132198201027610"</f>
        <v>362132198201027610</v>
      </c>
      <c r="D104" t="s">
        <v>0</v>
      </c>
      <c r="E104" t="s">
        <v>0</v>
      </c>
      <c r="F104" t="s">
        <v>1</v>
      </c>
      <c r="G104" t="str">
        <f>"2018-11-19 16:53:37"</f>
        <v>2018-11-19 16:53:37</v>
      </c>
    </row>
    <row r="105" spans="1:7" x14ac:dyDescent="0.2">
      <c r="A105" t="s">
        <v>0</v>
      </c>
      <c r="B105" t="str">
        <f>"18859223634"</f>
        <v>18859223634</v>
      </c>
      <c r="C105" t="s">
        <v>0</v>
      </c>
      <c r="D105" t="s">
        <v>0</v>
      </c>
      <c r="E105" t="s">
        <v>0</v>
      </c>
      <c r="F105" t="s">
        <v>1</v>
      </c>
      <c r="G105" t="str">
        <f>"2018-11-19 16:53:30"</f>
        <v>2018-11-19 16:53:30</v>
      </c>
    </row>
    <row r="106" spans="1:7" x14ac:dyDescent="0.2">
      <c r="A106" t="s">
        <v>0</v>
      </c>
      <c r="B106" t="str">
        <f>"13193023529"</f>
        <v>13193023529</v>
      </c>
      <c r="C106" t="s">
        <v>0</v>
      </c>
      <c r="D106" t="s">
        <v>0</v>
      </c>
      <c r="E106" t="s">
        <v>0</v>
      </c>
      <c r="F106" t="s">
        <v>1</v>
      </c>
      <c r="G106" t="str">
        <f>"2018-11-19 16:53:29"</f>
        <v>2018-11-19 16:53:29</v>
      </c>
    </row>
    <row r="107" spans="1:7" x14ac:dyDescent="0.2">
      <c r="A107" t="s">
        <v>0</v>
      </c>
      <c r="B107" t="str">
        <f>"18341209123"</f>
        <v>18341209123</v>
      </c>
      <c r="C107" t="s">
        <v>0</v>
      </c>
      <c r="D107" t="s">
        <v>0</v>
      </c>
      <c r="E107" t="s">
        <v>0</v>
      </c>
      <c r="F107" t="s">
        <v>1</v>
      </c>
      <c r="G107" t="str">
        <f>"2018-11-19 16:53:27"</f>
        <v>2018-11-19 16:53:27</v>
      </c>
    </row>
    <row r="108" spans="1:7" x14ac:dyDescent="0.2">
      <c r="A108" t="s">
        <v>109</v>
      </c>
      <c r="B108" t="str">
        <f>"15872341230"</f>
        <v>15872341230</v>
      </c>
      <c r="C108" t="str">
        <f>"420621199402187159"</f>
        <v>420621199402187159</v>
      </c>
      <c r="D108" t="s">
        <v>0</v>
      </c>
      <c r="E108" t="s">
        <v>0</v>
      </c>
      <c r="F108" t="s">
        <v>1</v>
      </c>
      <c r="G108" t="str">
        <f>"2018-11-19 16:53:21"</f>
        <v>2018-11-19 16:53:21</v>
      </c>
    </row>
    <row r="109" spans="1:7" x14ac:dyDescent="0.2">
      <c r="A109" t="s">
        <v>110</v>
      </c>
      <c r="B109" t="str">
        <f>"13847300491"</f>
        <v>13847300491</v>
      </c>
      <c r="C109" t="str">
        <f>"150826198906150010"</f>
        <v>150826198906150010</v>
      </c>
      <c r="D109" t="s">
        <v>0</v>
      </c>
      <c r="E109" t="s">
        <v>0</v>
      </c>
      <c r="F109" t="s">
        <v>1</v>
      </c>
      <c r="G109" t="str">
        <f>"2018-11-19 16:53:07"</f>
        <v>2018-11-19 16:53:07</v>
      </c>
    </row>
    <row r="110" spans="1:7" x14ac:dyDescent="0.2">
      <c r="A110" t="s">
        <v>0</v>
      </c>
      <c r="B110" t="str">
        <f>"15249445688"</f>
        <v>15249445688</v>
      </c>
      <c r="C110" t="s">
        <v>0</v>
      </c>
      <c r="D110" t="s">
        <v>0</v>
      </c>
      <c r="E110" t="s">
        <v>0</v>
      </c>
      <c r="F110" t="s">
        <v>1</v>
      </c>
      <c r="G110" t="str">
        <f>"2018-11-19 16:53:04"</f>
        <v>2018-11-19 16:53:04</v>
      </c>
    </row>
    <row r="111" spans="1:7" x14ac:dyDescent="0.2">
      <c r="A111" t="s">
        <v>111</v>
      </c>
      <c r="B111" t="str">
        <f>"13405544435"</f>
        <v>13405544435</v>
      </c>
      <c r="C111" t="str">
        <f>"320922198006102736"</f>
        <v>320922198006102736</v>
      </c>
      <c r="D111" t="s">
        <v>0</v>
      </c>
      <c r="E111" t="s">
        <v>0</v>
      </c>
      <c r="F111" t="s">
        <v>1</v>
      </c>
      <c r="G111" t="str">
        <f>"2018-11-19 16:52:56"</f>
        <v>2018-11-19 16:52:56</v>
      </c>
    </row>
    <row r="112" spans="1:7" x14ac:dyDescent="0.2">
      <c r="A112" t="s">
        <v>0</v>
      </c>
      <c r="B112" t="str">
        <f>"17600097620"</f>
        <v>17600097620</v>
      </c>
      <c r="C112" t="s">
        <v>0</v>
      </c>
      <c r="D112" t="s">
        <v>0</v>
      </c>
      <c r="E112" t="s">
        <v>0</v>
      </c>
      <c r="F112" t="s">
        <v>1</v>
      </c>
      <c r="G112" t="str">
        <f>"2018-11-19 16:52:54"</f>
        <v>2018-11-19 16:52:54</v>
      </c>
    </row>
    <row r="113" spans="1:7" x14ac:dyDescent="0.2">
      <c r="A113" t="s">
        <v>112</v>
      </c>
      <c r="B113" t="str">
        <f>"13867487453"</f>
        <v>13867487453</v>
      </c>
      <c r="C113" t="str">
        <f>"330122196304190016"</f>
        <v>330122196304190016</v>
      </c>
      <c r="D113" t="s">
        <v>0</v>
      </c>
      <c r="E113" t="s">
        <v>0</v>
      </c>
      <c r="F113" t="s">
        <v>1</v>
      </c>
      <c r="G113" t="str">
        <f>"2018-11-19 16:52:54"</f>
        <v>2018-11-19 16:52:54</v>
      </c>
    </row>
    <row r="114" spans="1:7" x14ac:dyDescent="0.2">
      <c r="A114" t="s">
        <v>0</v>
      </c>
      <c r="B114" t="str">
        <f>"13514041208"</f>
        <v>13514041208</v>
      </c>
      <c r="C114" t="s">
        <v>0</v>
      </c>
      <c r="D114" t="s">
        <v>0</v>
      </c>
      <c r="E114" t="s">
        <v>0</v>
      </c>
      <c r="F114" t="s">
        <v>1</v>
      </c>
      <c r="G114" t="str">
        <f>"2018-11-19 16:52:41"</f>
        <v>2018-11-19 16:52:41</v>
      </c>
    </row>
    <row r="115" spans="1:7" x14ac:dyDescent="0.2">
      <c r="A115" t="s">
        <v>0</v>
      </c>
      <c r="B115" t="str">
        <f>"18626391484"</f>
        <v>18626391484</v>
      </c>
      <c r="C115" t="s">
        <v>0</v>
      </c>
      <c r="D115" t="s">
        <v>0</v>
      </c>
      <c r="E115" t="s">
        <v>0</v>
      </c>
      <c r="F115" t="s">
        <v>1</v>
      </c>
      <c r="G115" t="str">
        <f>"2018-11-19 16:52:22"</f>
        <v>2018-11-19 16:52:22</v>
      </c>
    </row>
    <row r="116" spans="1:7" x14ac:dyDescent="0.2">
      <c r="A116" t="s">
        <v>113</v>
      </c>
      <c r="B116" t="str">
        <f>"18287749081"</f>
        <v>18287749081</v>
      </c>
      <c r="C116" t="str">
        <f>"532422198105070921"</f>
        <v>532422198105070921</v>
      </c>
      <c r="D116" t="s">
        <v>114</v>
      </c>
      <c r="E116" t="s">
        <v>115</v>
      </c>
      <c r="F116" t="s">
        <v>1</v>
      </c>
      <c r="G116" t="str">
        <f>"2018-11-19 16:52:17"</f>
        <v>2018-11-19 16:52:17</v>
      </c>
    </row>
    <row r="117" spans="1:7" x14ac:dyDescent="0.2">
      <c r="A117" t="s">
        <v>0</v>
      </c>
      <c r="B117" t="str">
        <f>"18992097818"</f>
        <v>18992097818</v>
      </c>
      <c r="C117" t="s">
        <v>0</v>
      </c>
      <c r="D117" t="s">
        <v>0</v>
      </c>
      <c r="E117" t="s">
        <v>0</v>
      </c>
      <c r="F117" t="s">
        <v>1</v>
      </c>
      <c r="G117" t="str">
        <f>"2018-11-19 16:52:07"</f>
        <v>2018-11-19 16:52:07</v>
      </c>
    </row>
    <row r="118" spans="1:7" x14ac:dyDescent="0.2">
      <c r="A118" t="s">
        <v>0</v>
      </c>
      <c r="B118" t="str">
        <f>"13164669676"</f>
        <v>13164669676</v>
      </c>
      <c r="C118" t="s">
        <v>0</v>
      </c>
      <c r="D118" t="s">
        <v>0</v>
      </c>
      <c r="E118" t="s">
        <v>0</v>
      </c>
      <c r="F118" t="s">
        <v>1</v>
      </c>
      <c r="G118" t="str">
        <f>"2018-11-19 16:51:53"</f>
        <v>2018-11-19 16:51:53</v>
      </c>
    </row>
    <row r="119" spans="1:7" x14ac:dyDescent="0.2">
      <c r="A119" t="s">
        <v>0</v>
      </c>
      <c r="B119" t="str">
        <f>"15881264152"</f>
        <v>15881264152</v>
      </c>
      <c r="C119" t="s">
        <v>0</v>
      </c>
      <c r="D119" t="s">
        <v>0</v>
      </c>
      <c r="E119" t="s">
        <v>0</v>
      </c>
      <c r="F119" t="s">
        <v>1</v>
      </c>
      <c r="G119" t="str">
        <f>"2018-11-19 16:51:40"</f>
        <v>2018-11-19 16:51:40</v>
      </c>
    </row>
    <row r="120" spans="1:7" x14ac:dyDescent="0.2">
      <c r="A120" t="s">
        <v>0</v>
      </c>
      <c r="B120" t="str">
        <f>"13299406924"</f>
        <v>13299406924</v>
      </c>
      <c r="C120" t="s">
        <v>0</v>
      </c>
      <c r="D120" t="s">
        <v>0</v>
      </c>
      <c r="E120" t="s">
        <v>0</v>
      </c>
      <c r="F120" t="s">
        <v>1</v>
      </c>
      <c r="G120" t="str">
        <f>"2018-11-19 16:51:09"</f>
        <v>2018-11-19 16:51:09</v>
      </c>
    </row>
    <row r="121" spans="1:7" x14ac:dyDescent="0.2">
      <c r="A121" t="s">
        <v>116</v>
      </c>
      <c r="B121" t="str">
        <f>"17317853255"</f>
        <v>17317853255</v>
      </c>
      <c r="C121" t="str">
        <f>"513721199104047334"</f>
        <v>513721199104047334</v>
      </c>
      <c r="D121" t="s">
        <v>0</v>
      </c>
      <c r="E121" t="s">
        <v>0</v>
      </c>
      <c r="F121" t="s">
        <v>1</v>
      </c>
      <c r="G121" t="str">
        <f>"2018-11-19 16:51:03"</f>
        <v>2018-11-19 16:51:03</v>
      </c>
    </row>
    <row r="122" spans="1:7" x14ac:dyDescent="0.2">
      <c r="A122" t="s">
        <v>0</v>
      </c>
      <c r="B122" t="str">
        <f>"13558090802"</f>
        <v>13558090802</v>
      </c>
      <c r="C122" t="s">
        <v>0</v>
      </c>
      <c r="D122" t="s">
        <v>0</v>
      </c>
      <c r="E122" t="s">
        <v>0</v>
      </c>
      <c r="F122" t="s">
        <v>1</v>
      </c>
      <c r="G122" t="str">
        <f>"2018-11-19 16:51:01"</f>
        <v>2018-11-19 16:51:01</v>
      </c>
    </row>
    <row r="123" spans="1:7" x14ac:dyDescent="0.2">
      <c r="A123" t="s">
        <v>117</v>
      </c>
      <c r="B123" t="str">
        <f>"13921961189"</f>
        <v>13921961189</v>
      </c>
      <c r="C123" t="str">
        <f>"51222319720504076X"</f>
        <v>51222319720504076X</v>
      </c>
      <c r="D123" t="s">
        <v>118</v>
      </c>
      <c r="E123" t="s">
        <v>119</v>
      </c>
      <c r="F123" t="s">
        <v>1</v>
      </c>
      <c r="G123" t="str">
        <f>"2018-11-19 16:50:30"</f>
        <v>2018-11-19 16:50:30</v>
      </c>
    </row>
    <row r="124" spans="1:7" x14ac:dyDescent="0.2">
      <c r="A124" t="s">
        <v>0</v>
      </c>
      <c r="B124" t="str">
        <f>"18230021877"</f>
        <v>18230021877</v>
      </c>
      <c r="C124" t="s">
        <v>0</v>
      </c>
      <c r="D124" t="s">
        <v>0</v>
      </c>
      <c r="E124" t="s">
        <v>0</v>
      </c>
      <c r="F124" t="s">
        <v>1</v>
      </c>
      <c r="G124" t="str">
        <f>"2018-11-19 16:50:25"</f>
        <v>2018-11-19 16:50:25</v>
      </c>
    </row>
    <row r="125" spans="1:7" x14ac:dyDescent="0.2">
      <c r="A125" t="s">
        <v>0</v>
      </c>
      <c r="B125" t="str">
        <f>"13916209226"</f>
        <v>13916209226</v>
      </c>
      <c r="C125" t="s">
        <v>0</v>
      </c>
      <c r="D125" t="s">
        <v>0</v>
      </c>
      <c r="E125" t="s">
        <v>0</v>
      </c>
      <c r="F125" t="s">
        <v>1</v>
      </c>
      <c r="G125" t="str">
        <f>"2018-11-19 16:50:19"</f>
        <v>2018-11-19 16:50:19</v>
      </c>
    </row>
    <row r="126" spans="1:7" x14ac:dyDescent="0.2">
      <c r="A126" t="s">
        <v>0</v>
      </c>
      <c r="B126" t="str">
        <f>"15700414744"</f>
        <v>15700414744</v>
      </c>
      <c r="C126" t="s">
        <v>0</v>
      </c>
      <c r="D126" t="s">
        <v>0</v>
      </c>
      <c r="E126" t="s">
        <v>0</v>
      </c>
      <c r="F126" t="s">
        <v>1</v>
      </c>
      <c r="G126" t="str">
        <f>"2018-11-19 16:50:17"</f>
        <v>2018-11-19 16:50:17</v>
      </c>
    </row>
    <row r="127" spans="1:7" x14ac:dyDescent="0.2">
      <c r="A127" t="s">
        <v>120</v>
      </c>
      <c r="B127" t="str">
        <f>"15259871793"</f>
        <v>15259871793</v>
      </c>
      <c r="C127" t="str">
        <f>"350423198207011018"</f>
        <v>350423198207011018</v>
      </c>
      <c r="D127" t="s">
        <v>0</v>
      </c>
      <c r="E127" t="s">
        <v>0</v>
      </c>
      <c r="F127" t="s">
        <v>1</v>
      </c>
      <c r="G127" t="str">
        <f>"2018-11-19 16:50:16"</f>
        <v>2018-11-19 16:50:16</v>
      </c>
    </row>
    <row r="128" spans="1:7" x14ac:dyDescent="0.2">
      <c r="A128" t="s">
        <v>121</v>
      </c>
      <c r="B128" t="str">
        <f>"18635772256"</f>
        <v>18635772256</v>
      </c>
      <c r="C128" t="str">
        <f>"141024198804290074"</f>
        <v>141024198804290074</v>
      </c>
      <c r="D128" t="s">
        <v>122</v>
      </c>
      <c r="E128" t="s">
        <v>123</v>
      </c>
      <c r="F128" t="s">
        <v>1</v>
      </c>
      <c r="G128" t="str">
        <f>"2018-11-19 16:50:01"</f>
        <v>2018-11-19 16:50:01</v>
      </c>
    </row>
    <row r="129" spans="1:7" x14ac:dyDescent="0.2">
      <c r="A129" t="s">
        <v>124</v>
      </c>
      <c r="B129" t="str">
        <f>"13805982698"</f>
        <v>13805982698</v>
      </c>
      <c r="C129" t="str">
        <f>"359002197808303526"</f>
        <v>359002197808303526</v>
      </c>
      <c r="D129" t="s">
        <v>125</v>
      </c>
      <c r="E129" t="s">
        <v>126</v>
      </c>
      <c r="F129" t="s">
        <v>1</v>
      </c>
      <c r="G129" t="str">
        <f>"2018-11-19 16:49:58"</f>
        <v>2018-11-19 16:49:58</v>
      </c>
    </row>
    <row r="130" spans="1:7" x14ac:dyDescent="0.2">
      <c r="A130" t="s">
        <v>127</v>
      </c>
      <c r="B130" t="str">
        <f>"18785179147"</f>
        <v>18785179147</v>
      </c>
      <c r="C130" t="str">
        <f>"520181199206094812"</f>
        <v>520181199206094812</v>
      </c>
      <c r="D130" t="s">
        <v>128</v>
      </c>
      <c r="E130" t="s">
        <v>129</v>
      </c>
      <c r="F130" t="s">
        <v>1</v>
      </c>
      <c r="G130" t="str">
        <f>"2018-11-19 16:48:52"</f>
        <v>2018-11-19 16:48:52</v>
      </c>
    </row>
    <row r="131" spans="1:7" x14ac:dyDescent="0.2">
      <c r="A131" t="s">
        <v>0</v>
      </c>
      <c r="B131" t="str">
        <f>"18788448538"</f>
        <v>18788448538</v>
      </c>
      <c r="C131" t="s">
        <v>0</v>
      </c>
      <c r="D131" t="s">
        <v>0</v>
      </c>
      <c r="E131" t="s">
        <v>0</v>
      </c>
      <c r="F131" t="s">
        <v>1</v>
      </c>
      <c r="G131" t="str">
        <f>"2018-11-19 16:48:40"</f>
        <v>2018-11-19 16:48:40</v>
      </c>
    </row>
    <row r="132" spans="1:7" x14ac:dyDescent="0.2">
      <c r="A132" t="s">
        <v>0</v>
      </c>
      <c r="B132" t="str">
        <f>"15996012159"</f>
        <v>15996012159</v>
      </c>
      <c r="C132" t="s">
        <v>0</v>
      </c>
      <c r="D132" t="s">
        <v>0</v>
      </c>
      <c r="E132" t="s">
        <v>0</v>
      </c>
      <c r="F132" t="s">
        <v>1</v>
      </c>
      <c r="G132" t="str">
        <f>"2018-11-19 16:48:35"</f>
        <v>2018-11-19 16:48:35</v>
      </c>
    </row>
    <row r="133" spans="1:7" x14ac:dyDescent="0.2">
      <c r="A133" t="s">
        <v>130</v>
      </c>
      <c r="B133" t="str">
        <f>"18883168430"</f>
        <v>18883168430</v>
      </c>
      <c r="C133" t="str">
        <f>"62010319950707561X"</f>
        <v>62010319950707561X</v>
      </c>
      <c r="D133" t="s">
        <v>0</v>
      </c>
      <c r="E133" t="s">
        <v>0</v>
      </c>
      <c r="F133" t="s">
        <v>1</v>
      </c>
      <c r="G133" t="str">
        <f>"2018-11-19 16:47:54"</f>
        <v>2018-11-19 16:47:54</v>
      </c>
    </row>
    <row r="134" spans="1:7" x14ac:dyDescent="0.2">
      <c r="A134" t="s">
        <v>131</v>
      </c>
      <c r="B134" t="str">
        <f>"15235385801"</f>
        <v>15235385801</v>
      </c>
      <c r="C134" t="str">
        <f>"141124199305140151"</f>
        <v>141124199305140151</v>
      </c>
      <c r="D134" t="s">
        <v>0</v>
      </c>
      <c r="E134" t="s">
        <v>0</v>
      </c>
      <c r="F134" t="s">
        <v>1</v>
      </c>
      <c r="G134" t="str">
        <f>"2018-11-19 16:47:31"</f>
        <v>2018-11-19 16:47:31</v>
      </c>
    </row>
    <row r="135" spans="1:7" x14ac:dyDescent="0.2">
      <c r="A135" t="s">
        <v>132</v>
      </c>
      <c r="B135" t="str">
        <f>"15170512651"</f>
        <v>15170512651</v>
      </c>
      <c r="C135" t="str">
        <f>"362202199008181511"</f>
        <v>362202199008181511</v>
      </c>
      <c r="D135" t="s">
        <v>0</v>
      </c>
      <c r="E135" t="s">
        <v>0</v>
      </c>
      <c r="F135" t="s">
        <v>1</v>
      </c>
      <c r="G135" t="str">
        <f>"2018-11-19 16:47:31"</f>
        <v>2018-11-19 16:47:31</v>
      </c>
    </row>
    <row r="136" spans="1:7" x14ac:dyDescent="0.2">
      <c r="A136" t="s">
        <v>0</v>
      </c>
      <c r="B136" t="str">
        <f>"13423648703"</f>
        <v>13423648703</v>
      </c>
      <c r="C136" t="s">
        <v>0</v>
      </c>
      <c r="D136" t="s">
        <v>0</v>
      </c>
      <c r="E136" t="s">
        <v>0</v>
      </c>
      <c r="F136" t="s">
        <v>1</v>
      </c>
      <c r="G136" t="str">
        <f>"2018-11-19 16:47:06"</f>
        <v>2018-11-19 16:47:06</v>
      </c>
    </row>
    <row r="137" spans="1:7" x14ac:dyDescent="0.2">
      <c r="A137" t="s">
        <v>133</v>
      </c>
      <c r="B137" t="str">
        <f>"13904579343"</f>
        <v>13904579343</v>
      </c>
      <c r="C137" t="str">
        <f>"232700198709200413"</f>
        <v>232700198709200413</v>
      </c>
      <c r="D137" t="s">
        <v>0</v>
      </c>
      <c r="E137" t="s">
        <v>0</v>
      </c>
      <c r="F137" t="s">
        <v>1</v>
      </c>
      <c r="G137" t="str">
        <f>"2018-11-19 16:46:50"</f>
        <v>2018-11-19 16:46:50</v>
      </c>
    </row>
    <row r="138" spans="1:7" x14ac:dyDescent="0.2">
      <c r="A138" t="s">
        <v>134</v>
      </c>
      <c r="B138" t="str">
        <f>"13972637591"</f>
        <v>13972637591</v>
      </c>
      <c r="C138" t="str">
        <f>"429004199008135376"</f>
        <v>429004199008135376</v>
      </c>
      <c r="D138" t="s">
        <v>0</v>
      </c>
      <c r="E138" t="s">
        <v>0</v>
      </c>
      <c r="F138" t="s">
        <v>1</v>
      </c>
      <c r="G138" t="str">
        <f>"2018-11-19 16:46:18"</f>
        <v>2018-11-19 16:46:18</v>
      </c>
    </row>
    <row r="139" spans="1:7" x14ac:dyDescent="0.2">
      <c r="A139" t="s">
        <v>0</v>
      </c>
      <c r="B139" t="str">
        <f>"13428602386"</f>
        <v>13428602386</v>
      </c>
      <c r="C139" t="s">
        <v>0</v>
      </c>
      <c r="D139" t="s">
        <v>0</v>
      </c>
      <c r="E139" t="s">
        <v>0</v>
      </c>
      <c r="F139" t="s">
        <v>1</v>
      </c>
      <c r="G139" t="str">
        <f>"2018-11-19 16:46:16"</f>
        <v>2018-11-19 16:46:16</v>
      </c>
    </row>
    <row r="140" spans="1:7" x14ac:dyDescent="0.2">
      <c r="A140" t="s">
        <v>0</v>
      </c>
      <c r="B140" t="str">
        <f>"15090458560"</f>
        <v>15090458560</v>
      </c>
      <c r="C140" t="s">
        <v>0</v>
      </c>
      <c r="D140" t="s">
        <v>0</v>
      </c>
      <c r="E140" t="s">
        <v>0</v>
      </c>
      <c r="F140" t="s">
        <v>1</v>
      </c>
      <c r="G140" t="str">
        <f>"2018-11-19 16:46:11"</f>
        <v>2018-11-19 16:46:11</v>
      </c>
    </row>
    <row r="141" spans="1:7" x14ac:dyDescent="0.2">
      <c r="A141" t="s">
        <v>135</v>
      </c>
      <c r="B141" t="str">
        <f>"15856292816"</f>
        <v>15856292816</v>
      </c>
      <c r="C141" t="str">
        <f>"342222198210130811"</f>
        <v>342222198210130811</v>
      </c>
      <c r="D141" t="s">
        <v>0</v>
      </c>
      <c r="E141" t="s">
        <v>0</v>
      </c>
      <c r="F141" t="s">
        <v>1</v>
      </c>
      <c r="G141" t="str">
        <f>"2018-11-19 16:46:08"</f>
        <v>2018-11-19 16:46:08</v>
      </c>
    </row>
    <row r="142" spans="1:7" x14ac:dyDescent="0.2">
      <c r="A142" t="s">
        <v>136</v>
      </c>
      <c r="B142" t="str">
        <f>"13889387573"</f>
        <v>13889387573</v>
      </c>
      <c r="C142" t="str">
        <f>"210114198906295714"</f>
        <v>210114198906295714</v>
      </c>
      <c r="D142" t="s">
        <v>0</v>
      </c>
      <c r="E142" t="s">
        <v>0</v>
      </c>
      <c r="F142" t="s">
        <v>1</v>
      </c>
      <c r="G142" t="str">
        <f>"2018-11-19 16:45:13"</f>
        <v>2018-11-19 16:45:13</v>
      </c>
    </row>
    <row r="143" spans="1:7" x14ac:dyDescent="0.2">
      <c r="A143" t="s">
        <v>137</v>
      </c>
      <c r="B143" t="str">
        <f>"13543219024"</f>
        <v>13543219024</v>
      </c>
      <c r="C143" t="str">
        <f>"441424198103044818"</f>
        <v>441424198103044818</v>
      </c>
      <c r="D143" t="s">
        <v>0</v>
      </c>
      <c r="E143" t="s">
        <v>0</v>
      </c>
      <c r="F143" t="s">
        <v>1</v>
      </c>
      <c r="G143" t="str">
        <f>"2018-11-19 16:45:05"</f>
        <v>2018-11-19 16:45:05</v>
      </c>
    </row>
    <row r="144" spans="1:7" x14ac:dyDescent="0.2">
      <c r="A144" t="s">
        <v>138</v>
      </c>
      <c r="B144" t="str">
        <f>"18622585715"</f>
        <v>18622585715</v>
      </c>
      <c r="C144" t="str">
        <f>"120102198903291219"</f>
        <v>120102198903291219</v>
      </c>
      <c r="D144" t="s">
        <v>0</v>
      </c>
      <c r="E144" t="s">
        <v>0</v>
      </c>
      <c r="F144" t="s">
        <v>1</v>
      </c>
      <c r="G144" t="str">
        <f>"2018-11-19 16:44:53"</f>
        <v>2018-11-19 16:44:53</v>
      </c>
    </row>
    <row r="145" spans="1:7" x14ac:dyDescent="0.2">
      <c r="A145" t="s">
        <v>139</v>
      </c>
      <c r="B145" t="str">
        <f>"13945799025"</f>
        <v>13945799025</v>
      </c>
      <c r="C145" t="str">
        <f>"230505199506150210"</f>
        <v>230505199506150210</v>
      </c>
      <c r="D145" t="s">
        <v>140</v>
      </c>
      <c r="E145" t="s">
        <v>141</v>
      </c>
      <c r="F145" t="s">
        <v>1</v>
      </c>
      <c r="G145" t="str">
        <f>"2018-11-19 16:44:44"</f>
        <v>2018-11-19 16:44:44</v>
      </c>
    </row>
    <row r="146" spans="1:7" x14ac:dyDescent="0.2">
      <c r="A146" t="s">
        <v>142</v>
      </c>
      <c r="B146" t="str">
        <f>"15073547892"</f>
        <v>15073547892</v>
      </c>
      <c r="C146" t="str">
        <f>"431003198507252810"</f>
        <v>431003198507252810</v>
      </c>
      <c r="D146" t="s">
        <v>0</v>
      </c>
      <c r="E146" t="s">
        <v>0</v>
      </c>
      <c r="F146" t="s">
        <v>1</v>
      </c>
      <c r="G146" t="str">
        <f>"2018-11-19 16:44:36"</f>
        <v>2018-11-19 16:44:36</v>
      </c>
    </row>
    <row r="147" spans="1:7" x14ac:dyDescent="0.2">
      <c r="A147" t="s">
        <v>143</v>
      </c>
      <c r="B147" t="str">
        <f>"18534536226"</f>
        <v>18534536226</v>
      </c>
      <c r="C147" t="str">
        <f>"140581198308073912"</f>
        <v>140581198308073912</v>
      </c>
      <c r="D147" t="s">
        <v>0</v>
      </c>
      <c r="E147" t="s">
        <v>0</v>
      </c>
      <c r="F147" t="s">
        <v>1</v>
      </c>
      <c r="G147" t="str">
        <f>"2018-11-19 16:44:32"</f>
        <v>2018-11-19 16:44:32</v>
      </c>
    </row>
    <row r="148" spans="1:7" x14ac:dyDescent="0.2">
      <c r="A148" t="s">
        <v>144</v>
      </c>
      <c r="B148" t="str">
        <f>"13833798772"</f>
        <v>13833798772</v>
      </c>
      <c r="C148" t="str">
        <f>"132930198101250039"</f>
        <v>132930198101250039</v>
      </c>
      <c r="D148" t="s">
        <v>145</v>
      </c>
      <c r="E148" t="s">
        <v>146</v>
      </c>
      <c r="F148" t="s">
        <v>1</v>
      </c>
      <c r="G148" t="str">
        <f>"2018-11-19 16:44:31"</f>
        <v>2018-11-19 16:44:31</v>
      </c>
    </row>
    <row r="149" spans="1:7" x14ac:dyDescent="0.2">
      <c r="A149" t="s">
        <v>147</v>
      </c>
      <c r="B149" t="str">
        <f>"15578115607"</f>
        <v>15578115607</v>
      </c>
      <c r="C149" t="str">
        <f>"450923199303060771"</f>
        <v>450923199303060771</v>
      </c>
      <c r="D149" t="s">
        <v>0</v>
      </c>
      <c r="E149" t="s">
        <v>0</v>
      </c>
      <c r="F149" t="s">
        <v>1</v>
      </c>
      <c r="G149" t="str">
        <f>"2018-11-19 16:44:31"</f>
        <v>2018-11-19 16:44:31</v>
      </c>
    </row>
    <row r="150" spans="1:7" x14ac:dyDescent="0.2">
      <c r="A150" t="s">
        <v>148</v>
      </c>
      <c r="B150" t="str">
        <f>"13977615642"</f>
        <v>13977615642</v>
      </c>
      <c r="C150" t="str">
        <f>"452632198808010718"</f>
        <v>452632198808010718</v>
      </c>
      <c r="D150" t="s">
        <v>0</v>
      </c>
      <c r="E150" t="s">
        <v>0</v>
      </c>
      <c r="F150" t="s">
        <v>1</v>
      </c>
      <c r="G150" t="str">
        <f>"2018-11-19 16:44:24"</f>
        <v>2018-11-19 16:44:24</v>
      </c>
    </row>
    <row r="151" spans="1:7" x14ac:dyDescent="0.2">
      <c r="A151" t="s">
        <v>149</v>
      </c>
      <c r="B151" t="str">
        <f>"15056040114"</f>
        <v>15056040114</v>
      </c>
      <c r="C151" t="str">
        <f>"340828199610086235"</f>
        <v>340828199610086235</v>
      </c>
      <c r="D151" t="s">
        <v>0</v>
      </c>
      <c r="E151" t="s">
        <v>0</v>
      </c>
      <c r="F151" t="s">
        <v>1</v>
      </c>
      <c r="G151" t="str">
        <f>"2018-11-19 16:44:23"</f>
        <v>2018-11-19 16:44:23</v>
      </c>
    </row>
    <row r="152" spans="1:7" x14ac:dyDescent="0.2">
      <c r="A152" t="s">
        <v>150</v>
      </c>
      <c r="B152" t="str">
        <f>"15025102316"</f>
        <v>15025102316</v>
      </c>
      <c r="C152" t="str">
        <f>"530321199506030913"</f>
        <v>530321199506030913</v>
      </c>
      <c r="D152" t="s">
        <v>0</v>
      </c>
      <c r="E152" t="s">
        <v>0</v>
      </c>
      <c r="F152" t="s">
        <v>1</v>
      </c>
      <c r="G152" t="str">
        <f>"2018-11-19 16:44:21"</f>
        <v>2018-11-19 16:44:21</v>
      </c>
    </row>
    <row r="153" spans="1:7" x14ac:dyDescent="0.2">
      <c r="A153" t="s">
        <v>0</v>
      </c>
      <c r="B153" t="str">
        <f>"13476743793"</f>
        <v>13476743793</v>
      </c>
      <c r="C153" t="s">
        <v>0</v>
      </c>
      <c r="D153" t="s">
        <v>0</v>
      </c>
      <c r="E153" t="s">
        <v>0</v>
      </c>
      <c r="F153" t="s">
        <v>1</v>
      </c>
      <c r="G153" t="str">
        <f>"2018-11-19 16:44:13"</f>
        <v>2018-11-19 16:44:13</v>
      </c>
    </row>
    <row r="154" spans="1:7" x14ac:dyDescent="0.2">
      <c r="A154" t="s">
        <v>151</v>
      </c>
      <c r="B154" t="str">
        <f>"13683883264"</f>
        <v>13683883264</v>
      </c>
      <c r="C154" t="str">
        <f>"412801198606240629"</f>
        <v>412801198606240629</v>
      </c>
      <c r="D154" t="s">
        <v>0</v>
      </c>
      <c r="E154" t="s">
        <v>0</v>
      </c>
      <c r="F154" t="s">
        <v>1</v>
      </c>
      <c r="G154" t="str">
        <f>"2018-11-19 16:44:00"</f>
        <v>2018-11-19 16:44:00</v>
      </c>
    </row>
    <row r="155" spans="1:7" x14ac:dyDescent="0.2">
      <c r="A155" t="s">
        <v>152</v>
      </c>
      <c r="B155" t="str">
        <f>"13138827587"</f>
        <v>13138827587</v>
      </c>
      <c r="C155" t="str">
        <f>"452631199511032316"</f>
        <v>452631199511032316</v>
      </c>
      <c r="D155" t="s">
        <v>0</v>
      </c>
      <c r="E155" t="s">
        <v>0</v>
      </c>
      <c r="F155" t="s">
        <v>1</v>
      </c>
      <c r="G155" t="str">
        <f>"2018-11-19 16:43:53"</f>
        <v>2018-11-19 16:43:53</v>
      </c>
    </row>
    <row r="156" spans="1:7" x14ac:dyDescent="0.2">
      <c r="A156" t="s">
        <v>153</v>
      </c>
      <c r="B156" t="str">
        <f>"15773813263"</f>
        <v>15773813263</v>
      </c>
      <c r="C156" t="str">
        <f>"432501197907260052"</f>
        <v>432501197907260052</v>
      </c>
      <c r="D156" t="s">
        <v>0</v>
      </c>
      <c r="E156" t="s">
        <v>0</v>
      </c>
      <c r="F156" t="s">
        <v>1</v>
      </c>
      <c r="G156" t="str">
        <f>"2018-11-19 16:43:30"</f>
        <v>2018-11-19 16:43:30</v>
      </c>
    </row>
    <row r="157" spans="1:7" x14ac:dyDescent="0.2">
      <c r="A157" t="s">
        <v>154</v>
      </c>
      <c r="B157" t="str">
        <f>"15093240970"</f>
        <v>15093240970</v>
      </c>
      <c r="C157" t="str">
        <f>"51222519811223698X"</f>
        <v>51222519811223698X</v>
      </c>
      <c r="D157" t="s">
        <v>0</v>
      </c>
      <c r="E157" t="s">
        <v>0</v>
      </c>
      <c r="F157" t="s">
        <v>1</v>
      </c>
      <c r="G157" t="str">
        <f>"2018-11-19 16:43:08"</f>
        <v>2018-11-19 16:43:08</v>
      </c>
    </row>
    <row r="158" spans="1:7" x14ac:dyDescent="0.2">
      <c r="A158" t="s">
        <v>155</v>
      </c>
      <c r="B158" t="str">
        <f>"13687774477"</f>
        <v>13687774477</v>
      </c>
      <c r="C158" t="str">
        <f>"450703198310157298"</f>
        <v>450703198310157298</v>
      </c>
      <c r="D158" t="s">
        <v>0</v>
      </c>
      <c r="E158" t="s">
        <v>0</v>
      </c>
      <c r="F158" t="s">
        <v>1</v>
      </c>
      <c r="G158" t="str">
        <f>"2018-11-19 16:42:37"</f>
        <v>2018-11-19 16:42:37</v>
      </c>
    </row>
    <row r="159" spans="1:7" x14ac:dyDescent="0.2">
      <c r="A159" t="s">
        <v>0</v>
      </c>
      <c r="B159" t="str">
        <f>"15730391378"</f>
        <v>15730391378</v>
      </c>
      <c r="C159" t="s">
        <v>0</v>
      </c>
      <c r="D159" t="s">
        <v>0</v>
      </c>
      <c r="E159" t="s">
        <v>0</v>
      </c>
      <c r="F159" t="s">
        <v>1</v>
      </c>
      <c r="G159" t="str">
        <f>"2018-11-19 16:42:34"</f>
        <v>2018-11-19 16:42:34</v>
      </c>
    </row>
    <row r="160" spans="1:7" x14ac:dyDescent="0.2">
      <c r="A160" t="s">
        <v>156</v>
      </c>
      <c r="B160" t="str">
        <f>"15208438874"</f>
        <v>15208438874</v>
      </c>
      <c r="C160" t="str">
        <f>"510113199112248018"</f>
        <v>510113199112248018</v>
      </c>
      <c r="D160" t="s">
        <v>0</v>
      </c>
      <c r="E160" t="s">
        <v>0</v>
      </c>
      <c r="F160" t="s">
        <v>1</v>
      </c>
      <c r="G160" t="str">
        <f>"2018-11-19 16:42:27"</f>
        <v>2018-11-19 16:42:27</v>
      </c>
    </row>
    <row r="161" spans="1:7" x14ac:dyDescent="0.2">
      <c r="A161" t="s">
        <v>157</v>
      </c>
      <c r="B161" t="str">
        <f>"15067220771"</f>
        <v>15067220771</v>
      </c>
      <c r="C161" t="str">
        <f>"321023198609102813"</f>
        <v>321023198609102813</v>
      </c>
      <c r="D161" t="s">
        <v>0</v>
      </c>
      <c r="E161" t="s">
        <v>0</v>
      </c>
      <c r="F161" t="s">
        <v>1</v>
      </c>
      <c r="G161" t="str">
        <f>"2018-11-19 16:42:22"</f>
        <v>2018-11-19 16:42:22</v>
      </c>
    </row>
    <row r="162" spans="1:7" x14ac:dyDescent="0.2">
      <c r="A162" t="s">
        <v>0</v>
      </c>
      <c r="B162" t="str">
        <f>"13091522615"</f>
        <v>13091522615</v>
      </c>
      <c r="C162" t="s">
        <v>0</v>
      </c>
      <c r="D162" t="s">
        <v>0</v>
      </c>
      <c r="E162" t="s">
        <v>0</v>
      </c>
      <c r="F162" t="s">
        <v>1</v>
      </c>
      <c r="G162" t="str">
        <f>"2018-11-19 16:42:18"</f>
        <v>2018-11-19 16:42:18</v>
      </c>
    </row>
    <row r="163" spans="1:7" x14ac:dyDescent="0.2">
      <c r="A163" t="s">
        <v>0</v>
      </c>
      <c r="B163" t="str">
        <f>"15223420060"</f>
        <v>15223420060</v>
      </c>
      <c r="C163" t="s">
        <v>0</v>
      </c>
      <c r="D163" t="s">
        <v>0</v>
      </c>
      <c r="E163" t="s">
        <v>0</v>
      </c>
      <c r="F163" t="s">
        <v>1</v>
      </c>
      <c r="G163" t="str">
        <f>"2018-11-19 16:41:54"</f>
        <v>2018-11-19 16:41:54</v>
      </c>
    </row>
    <row r="164" spans="1:7" x14ac:dyDescent="0.2">
      <c r="A164" t="s">
        <v>158</v>
      </c>
      <c r="B164" t="str">
        <f>"15213387710"</f>
        <v>15213387710</v>
      </c>
      <c r="C164" t="str">
        <f>"513030199805072215"</f>
        <v>513030199805072215</v>
      </c>
      <c r="D164" t="s">
        <v>159</v>
      </c>
      <c r="E164" t="s">
        <v>160</v>
      </c>
      <c r="F164" t="s">
        <v>1</v>
      </c>
      <c r="G164" t="str">
        <f>"2018-11-19 16:41:52"</f>
        <v>2018-11-19 16:41:52</v>
      </c>
    </row>
    <row r="165" spans="1:7" x14ac:dyDescent="0.2">
      <c r="A165" t="s">
        <v>0</v>
      </c>
      <c r="B165" t="str">
        <f>"13824717108"</f>
        <v>13824717108</v>
      </c>
      <c r="C165" t="s">
        <v>0</v>
      </c>
      <c r="D165" t="s">
        <v>0</v>
      </c>
      <c r="E165" t="s">
        <v>0</v>
      </c>
      <c r="F165" t="s">
        <v>1</v>
      </c>
      <c r="G165" t="str">
        <f>"2018-11-19 16:41:27"</f>
        <v>2018-11-19 16:41:27</v>
      </c>
    </row>
    <row r="166" spans="1:7" x14ac:dyDescent="0.2">
      <c r="A166" t="s">
        <v>161</v>
      </c>
      <c r="B166" t="str">
        <f>"15062559918"</f>
        <v>15062559918</v>
      </c>
      <c r="C166" t="str">
        <f>"320924197902170874"</f>
        <v>320924197902170874</v>
      </c>
      <c r="D166" t="s">
        <v>0</v>
      </c>
      <c r="E166" t="s">
        <v>0</v>
      </c>
      <c r="F166" t="s">
        <v>1</v>
      </c>
      <c r="G166" t="str">
        <f>"2018-11-19 16:41:06"</f>
        <v>2018-11-19 16:41:06</v>
      </c>
    </row>
    <row r="167" spans="1:7" x14ac:dyDescent="0.2">
      <c r="A167" t="s">
        <v>0</v>
      </c>
      <c r="B167" t="str">
        <f>"15013061668"</f>
        <v>15013061668</v>
      </c>
      <c r="C167" t="s">
        <v>0</v>
      </c>
      <c r="D167" t="s">
        <v>0</v>
      </c>
      <c r="E167" t="s">
        <v>0</v>
      </c>
      <c r="F167" t="s">
        <v>1</v>
      </c>
      <c r="G167" t="str">
        <f>"2018-11-19 16:40:59"</f>
        <v>2018-11-19 16:40:59</v>
      </c>
    </row>
    <row r="168" spans="1:7" x14ac:dyDescent="0.2">
      <c r="A168" t="s">
        <v>162</v>
      </c>
      <c r="B168" t="str">
        <f>"18011744290"</f>
        <v>18011744290</v>
      </c>
      <c r="C168" t="str">
        <f>"440825199902281176"</f>
        <v>440825199902281176</v>
      </c>
      <c r="D168" t="s">
        <v>0</v>
      </c>
      <c r="E168" t="s">
        <v>0</v>
      </c>
      <c r="F168" t="s">
        <v>1</v>
      </c>
      <c r="G168" t="str">
        <f>"2018-11-19 16:40:58"</f>
        <v>2018-11-19 16:40:58</v>
      </c>
    </row>
    <row r="169" spans="1:7" x14ac:dyDescent="0.2">
      <c r="A169" t="s">
        <v>163</v>
      </c>
      <c r="B169" t="str">
        <f>"13597488443"</f>
        <v>13597488443</v>
      </c>
      <c r="C169" t="str">
        <f>"42062119890520573X"</f>
        <v>42062119890520573X</v>
      </c>
      <c r="D169" t="s">
        <v>164</v>
      </c>
      <c r="E169" t="s">
        <v>165</v>
      </c>
      <c r="F169" t="s">
        <v>1</v>
      </c>
      <c r="G169" t="str">
        <f>"2018-11-19 16:40:43"</f>
        <v>2018-11-19 16:40:43</v>
      </c>
    </row>
    <row r="170" spans="1:7" x14ac:dyDescent="0.2">
      <c r="A170" t="s">
        <v>166</v>
      </c>
      <c r="B170" t="str">
        <f>"18049556768"</f>
        <v>18049556768</v>
      </c>
      <c r="C170" t="str">
        <f>"610113198708268430"</f>
        <v>610113198708268430</v>
      </c>
      <c r="D170" t="s">
        <v>167</v>
      </c>
      <c r="E170" t="s">
        <v>168</v>
      </c>
      <c r="F170" t="s">
        <v>1</v>
      </c>
      <c r="G170" t="str">
        <f>"2018-11-19 16:40:35"</f>
        <v>2018-11-19 16:40:35</v>
      </c>
    </row>
    <row r="171" spans="1:7" x14ac:dyDescent="0.2">
      <c r="A171" t="s">
        <v>169</v>
      </c>
      <c r="B171" t="str">
        <f>"15841210711"</f>
        <v>15841210711</v>
      </c>
      <c r="C171" t="str">
        <f>"210321199305130016"</f>
        <v>210321199305130016</v>
      </c>
      <c r="D171" t="s">
        <v>0</v>
      </c>
      <c r="E171" t="s">
        <v>0</v>
      </c>
      <c r="F171" t="s">
        <v>1</v>
      </c>
      <c r="G171" t="str">
        <f>"2018-11-19 16:40:16"</f>
        <v>2018-11-19 16:40:16</v>
      </c>
    </row>
    <row r="172" spans="1:7" x14ac:dyDescent="0.2">
      <c r="A172" t="s">
        <v>170</v>
      </c>
      <c r="B172" t="str">
        <f>"15883361096"</f>
        <v>15883361096</v>
      </c>
      <c r="C172" t="str">
        <f>"511126199011232917"</f>
        <v>511126199011232917</v>
      </c>
      <c r="D172" t="s">
        <v>0</v>
      </c>
      <c r="E172" t="s">
        <v>0</v>
      </c>
      <c r="F172" t="s">
        <v>1</v>
      </c>
      <c r="G172" t="str">
        <f>"2018-11-19 16:40:09"</f>
        <v>2018-11-19 16:40:09</v>
      </c>
    </row>
    <row r="173" spans="1:7" x14ac:dyDescent="0.2">
      <c r="A173" t="s">
        <v>171</v>
      </c>
      <c r="B173" t="str">
        <f>"15882015654"</f>
        <v>15882015654</v>
      </c>
      <c r="C173" t="str">
        <f>"513721199607016919"</f>
        <v>513721199607016919</v>
      </c>
      <c r="D173" t="s">
        <v>0</v>
      </c>
      <c r="E173" t="s">
        <v>0</v>
      </c>
      <c r="F173" t="s">
        <v>1</v>
      </c>
      <c r="G173" t="str">
        <f>"2018-11-19 16:39:54"</f>
        <v>2018-11-19 16:39:54</v>
      </c>
    </row>
    <row r="174" spans="1:7" x14ac:dyDescent="0.2">
      <c r="A174" t="s">
        <v>0</v>
      </c>
      <c r="B174" t="str">
        <f>"15166654176"</f>
        <v>15166654176</v>
      </c>
      <c r="C174" t="s">
        <v>0</v>
      </c>
      <c r="D174" t="s">
        <v>0</v>
      </c>
      <c r="E174" t="s">
        <v>0</v>
      </c>
      <c r="F174" t="s">
        <v>1</v>
      </c>
      <c r="G174" t="str">
        <f>"2018-11-19 16:39:46"</f>
        <v>2018-11-19 16:39:46</v>
      </c>
    </row>
    <row r="175" spans="1:7" x14ac:dyDescent="0.2">
      <c r="A175" t="s">
        <v>172</v>
      </c>
      <c r="B175" t="str">
        <f>"18211067314"</f>
        <v>18211067314</v>
      </c>
      <c r="C175" t="str">
        <f>"445121199803313428"</f>
        <v>445121199803313428</v>
      </c>
      <c r="D175" t="s">
        <v>0</v>
      </c>
      <c r="E175" t="s">
        <v>0</v>
      </c>
      <c r="F175" t="s">
        <v>1</v>
      </c>
      <c r="G175" t="str">
        <f>"2018-11-19 16:39:33"</f>
        <v>2018-11-19 16:39:33</v>
      </c>
    </row>
    <row r="176" spans="1:7" x14ac:dyDescent="0.2">
      <c r="A176" t="s">
        <v>173</v>
      </c>
      <c r="B176" t="str">
        <f>"15071187005"</f>
        <v>15071187005</v>
      </c>
      <c r="C176" t="str">
        <f>"422123197212274911"</f>
        <v>422123197212274911</v>
      </c>
      <c r="D176" t="s">
        <v>0</v>
      </c>
      <c r="E176" t="s">
        <v>0</v>
      </c>
      <c r="F176" t="s">
        <v>1</v>
      </c>
      <c r="G176" t="str">
        <f>"2018-11-19 16:39:12"</f>
        <v>2018-11-19 16:39:12</v>
      </c>
    </row>
    <row r="177" spans="1:7" x14ac:dyDescent="0.2">
      <c r="A177" t="s">
        <v>174</v>
      </c>
      <c r="B177" t="str">
        <f>"15086960598"</f>
        <v>15086960598</v>
      </c>
      <c r="C177" t="str">
        <f>"510227197803103728"</f>
        <v>510227197803103728</v>
      </c>
      <c r="D177" t="s">
        <v>0</v>
      </c>
      <c r="E177" t="s">
        <v>0</v>
      </c>
      <c r="F177" t="s">
        <v>1</v>
      </c>
      <c r="G177" t="str">
        <f>"2018-11-19 16:38:55"</f>
        <v>2018-11-19 16:38:55</v>
      </c>
    </row>
    <row r="178" spans="1:7" x14ac:dyDescent="0.2">
      <c r="A178" t="s">
        <v>175</v>
      </c>
      <c r="B178" t="str">
        <f>"13406533960"</f>
        <v>13406533960</v>
      </c>
      <c r="C178" t="str">
        <f>"370628198010311718"</f>
        <v>370628198010311718</v>
      </c>
      <c r="D178" t="s">
        <v>0</v>
      </c>
      <c r="E178" t="s">
        <v>0</v>
      </c>
      <c r="F178" t="s">
        <v>1</v>
      </c>
      <c r="G178" t="str">
        <f>"2018-11-19 16:38:04"</f>
        <v>2018-11-19 16:38:04</v>
      </c>
    </row>
    <row r="179" spans="1:7" x14ac:dyDescent="0.2">
      <c r="A179" t="s">
        <v>176</v>
      </c>
      <c r="B179" t="str">
        <f>"18757951820"</f>
        <v>18757951820</v>
      </c>
      <c r="C179" t="str">
        <f>"330723199809042169"</f>
        <v>330723199809042169</v>
      </c>
      <c r="D179" t="s">
        <v>177</v>
      </c>
      <c r="E179" t="s">
        <v>178</v>
      </c>
      <c r="F179" t="s">
        <v>1</v>
      </c>
      <c r="G179" t="str">
        <f>"2018-11-19 16:37:31"</f>
        <v>2018-11-19 16:37:31</v>
      </c>
    </row>
    <row r="180" spans="1:7" x14ac:dyDescent="0.2">
      <c r="A180" t="s">
        <v>0</v>
      </c>
      <c r="B180" t="str">
        <f>"18318586917"</f>
        <v>18318586917</v>
      </c>
      <c r="C180" t="s">
        <v>0</v>
      </c>
      <c r="D180" t="s">
        <v>0</v>
      </c>
      <c r="E180" t="s">
        <v>0</v>
      </c>
      <c r="F180" t="s">
        <v>1</v>
      </c>
      <c r="G180" t="str">
        <f>"2018-11-19 16:37:20"</f>
        <v>2018-11-19 16:37:20</v>
      </c>
    </row>
    <row r="181" spans="1:7" x14ac:dyDescent="0.2">
      <c r="A181" t="s">
        <v>179</v>
      </c>
      <c r="B181" t="str">
        <f>"17610810791"</f>
        <v>17610810791</v>
      </c>
      <c r="C181" t="str">
        <f>"130630199806014817"</f>
        <v>130630199806014817</v>
      </c>
      <c r="D181" t="s">
        <v>0</v>
      </c>
      <c r="E181" t="s">
        <v>0</v>
      </c>
      <c r="F181" t="s">
        <v>1</v>
      </c>
      <c r="G181" t="str">
        <f>"2018-11-19 16:37:17"</f>
        <v>2018-11-19 16:37:17</v>
      </c>
    </row>
    <row r="182" spans="1:7" x14ac:dyDescent="0.2">
      <c r="A182" t="s">
        <v>180</v>
      </c>
      <c r="B182" t="str">
        <f>"13652308983"</f>
        <v>13652308983</v>
      </c>
      <c r="C182" t="str">
        <f>"440307199201031553"</f>
        <v>440307199201031553</v>
      </c>
      <c r="D182" t="s">
        <v>0</v>
      </c>
      <c r="E182" t="s">
        <v>0</v>
      </c>
      <c r="F182" t="s">
        <v>1</v>
      </c>
      <c r="G182" t="str">
        <f>"2018-11-19 16:37:09"</f>
        <v>2018-11-19 16:37:09</v>
      </c>
    </row>
    <row r="183" spans="1:7" x14ac:dyDescent="0.2">
      <c r="A183" t="s">
        <v>181</v>
      </c>
      <c r="B183" t="str">
        <f>"13670279070"</f>
        <v>13670279070</v>
      </c>
      <c r="C183" t="str">
        <f>"445122199002121238"</f>
        <v>445122199002121238</v>
      </c>
      <c r="D183" t="s">
        <v>0</v>
      </c>
      <c r="E183" t="s">
        <v>0</v>
      </c>
      <c r="F183" t="s">
        <v>1</v>
      </c>
      <c r="G183" t="str">
        <f>"2018-11-19 16:36:46"</f>
        <v>2018-11-19 16:36:46</v>
      </c>
    </row>
    <row r="184" spans="1:7" x14ac:dyDescent="0.2">
      <c r="A184" t="s">
        <v>0</v>
      </c>
      <c r="B184" t="str">
        <f>"13059978490"</f>
        <v>13059978490</v>
      </c>
      <c r="C184" t="s">
        <v>0</v>
      </c>
      <c r="D184" t="s">
        <v>0</v>
      </c>
      <c r="E184" t="s">
        <v>0</v>
      </c>
      <c r="F184" t="s">
        <v>1</v>
      </c>
      <c r="G184" t="str">
        <f>"2018-11-19 16:36:41"</f>
        <v>2018-11-19 16:36:41</v>
      </c>
    </row>
    <row r="185" spans="1:7" x14ac:dyDescent="0.2">
      <c r="A185" t="s">
        <v>0</v>
      </c>
      <c r="B185" t="str">
        <f>"13317111493"</f>
        <v>13317111493</v>
      </c>
      <c r="C185" t="s">
        <v>0</v>
      </c>
      <c r="D185" t="s">
        <v>0</v>
      </c>
      <c r="E185" t="s">
        <v>0</v>
      </c>
      <c r="F185" t="s">
        <v>1</v>
      </c>
      <c r="G185" t="str">
        <f>"2018-11-19 16:36:19"</f>
        <v>2018-11-19 16:36:19</v>
      </c>
    </row>
    <row r="186" spans="1:7" x14ac:dyDescent="0.2">
      <c r="A186" t="s">
        <v>182</v>
      </c>
      <c r="B186" t="str">
        <f>"15877084701"</f>
        <v>15877084701</v>
      </c>
      <c r="C186" t="str">
        <f>"450902199603052210"</f>
        <v>450902199603052210</v>
      </c>
      <c r="D186" t="s">
        <v>0</v>
      </c>
      <c r="E186" t="s">
        <v>0</v>
      </c>
      <c r="F186" t="s">
        <v>1</v>
      </c>
      <c r="G186" t="str">
        <f>"2018-11-19 16:35:42"</f>
        <v>2018-11-19 16:35:42</v>
      </c>
    </row>
    <row r="187" spans="1:7" x14ac:dyDescent="0.2">
      <c r="A187" t="s">
        <v>0</v>
      </c>
      <c r="B187" t="str">
        <f>"17614031330"</f>
        <v>17614031330</v>
      </c>
      <c r="C187" t="s">
        <v>0</v>
      </c>
      <c r="D187" t="s">
        <v>0</v>
      </c>
      <c r="E187" t="s">
        <v>0</v>
      </c>
      <c r="F187" t="s">
        <v>1</v>
      </c>
      <c r="G187" t="str">
        <f>"2018-11-19 16:35:35"</f>
        <v>2018-11-19 16:35:35</v>
      </c>
    </row>
    <row r="188" spans="1:7" x14ac:dyDescent="0.2">
      <c r="A188" t="s">
        <v>183</v>
      </c>
      <c r="B188" t="str">
        <f>"18659910169"</f>
        <v>18659910169</v>
      </c>
      <c r="C188" t="str">
        <f>"360732198710200419"</f>
        <v>360732198710200419</v>
      </c>
      <c r="D188" t="s">
        <v>184</v>
      </c>
      <c r="E188" t="s">
        <v>184</v>
      </c>
      <c r="F188" t="s">
        <v>1</v>
      </c>
      <c r="G188" t="str">
        <f>"2018-11-19 16:35:32"</f>
        <v>2018-11-19 16:35:32</v>
      </c>
    </row>
    <row r="189" spans="1:7" x14ac:dyDescent="0.2">
      <c r="A189" t="s">
        <v>0</v>
      </c>
      <c r="B189" t="str">
        <f>"13459922501"</f>
        <v>13459922501</v>
      </c>
      <c r="C189" t="s">
        <v>0</v>
      </c>
      <c r="D189" t="s">
        <v>0</v>
      </c>
      <c r="E189" t="s">
        <v>0</v>
      </c>
      <c r="F189" t="s">
        <v>1</v>
      </c>
      <c r="G189" t="str">
        <f>"2018-11-19 16:35:14"</f>
        <v>2018-11-19 16:35:14</v>
      </c>
    </row>
    <row r="190" spans="1:7" x14ac:dyDescent="0.2">
      <c r="A190" t="s">
        <v>185</v>
      </c>
      <c r="B190" t="str">
        <f>"18888773474"</f>
        <v>18888773474</v>
      </c>
      <c r="C190" t="str">
        <f>"330623198208274773"</f>
        <v>330623198208274773</v>
      </c>
      <c r="D190" t="s">
        <v>0</v>
      </c>
      <c r="E190" t="s">
        <v>0</v>
      </c>
      <c r="F190" t="s">
        <v>1</v>
      </c>
      <c r="G190" t="str">
        <f>"2018-11-19 16:34:58"</f>
        <v>2018-11-19 16:34:58</v>
      </c>
    </row>
    <row r="191" spans="1:7" x14ac:dyDescent="0.2">
      <c r="A191" t="s">
        <v>186</v>
      </c>
      <c r="B191" t="str">
        <f>"18040134600"</f>
        <v>18040134600</v>
      </c>
      <c r="C191" t="str">
        <f>"210281198106064315"</f>
        <v>210281198106064315</v>
      </c>
      <c r="D191" t="s">
        <v>0</v>
      </c>
      <c r="E191" t="s">
        <v>0</v>
      </c>
      <c r="F191" t="s">
        <v>1</v>
      </c>
      <c r="G191" t="str">
        <f>"2018-11-19 16:34:55"</f>
        <v>2018-11-19 16:34:55</v>
      </c>
    </row>
    <row r="192" spans="1:7" x14ac:dyDescent="0.2">
      <c r="A192" t="s">
        <v>0</v>
      </c>
      <c r="B192" t="str">
        <f>"15286669808"</f>
        <v>15286669808</v>
      </c>
      <c r="C192" t="s">
        <v>0</v>
      </c>
      <c r="D192" t="s">
        <v>0</v>
      </c>
      <c r="E192" t="s">
        <v>0</v>
      </c>
      <c r="F192" t="s">
        <v>1</v>
      </c>
      <c r="G192" t="str">
        <f>"2018-11-19 16:34:44"</f>
        <v>2018-11-19 16:34:44</v>
      </c>
    </row>
    <row r="193" spans="1:7" x14ac:dyDescent="0.2">
      <c r="A193" t="s">
        <v>187</v>
      </c>
      <c r="B193" t="str">
        <f>"18319090841"</f>
        <v>18319090841</v>
      </c>
      <c r="C193" t="str">
        <f>"440823200007212011"</f>
        <v>440823200007212011</v>
      </c>
      <c r="D193" t="s">
        <v>0</v>
      </c>
      <c r="E193" t="s">
        <v>0</v>
      </c>
      <c r="F193" t="s">
        <v>1</v>
      </c>
      <c r="G193" t="str">
        <f>"2018-11-19 16:34:42"</f>
        <v>2018-11-19 16:34:42</v>
      </c>
    </row>
    <row r="194" spans="1:7" x14ac:dyDescent="0.2">
      <c r="A194" t="s">
        <v>0</v>
      </c>
      <c r="B194" t="str">
        <f>"15703023667"</f>
        <v>15703023667</v>
      </c>
      <c r="C194" t="s">
        <v>0</v>
      </c>
      <c r="D194" t="s">
        <v>0</v>
      </c>
      <c r="E194" t="s">
        <v>0</v>
      </c>
      <c r="F194" t="s">
        <v>1</v>
      </c>
      <c r="G194" t="str">
        <f>"2018-11-19 16:34:41"</f>
        <v>2018-11-19 16:34:41</v>
      </c>
    </row>
    <row r="195" spans="1:7" x14ac:dyDescent="0.2">
      <c r="A195" t="s">
        <v>188</v>
      </c>
      <c r="B195" t="str">
        <f>"18605670178"</f>
        <v>18605670178</v>
      </c>
      <c r="C195" t="str">
        <f>"342225198301095715"</f>
        <v>342225198301095715</v>
      </c>
      <c r="D195" t="s">
        <v>0</v>
      </c>
      <c r="E195" t="s">
        <v>0</v>
      </c>
      <c r="F195" t="s">
        <v>1</v>
      </c>
      <c r="G195" t="str">
        <f>"2018-11-19 16:34:41"</f>
        <v>2018-11-19 16:34:41</v>
      </c>
    </row>
    <row r="196" spans="1:7" x14ac:dyDescent="0.2">
      <c r="A196" t="s">
        <v>189</v>
      </c>
      <c r="B196" t="str">
        <f>"15217029580"</f>
        <v>15217029580</v>
      </c>
      <c r="C196" t="str">
        <f>"522324199504094015"</f>
        <v>522324199504094015</v>
      </c>
      <c r="D196" t="s">
        <v>0</v>
      </c>
      <c r="E196" t="s">
        <v>0</v>
      </c>
      <c r="F196" t="s">
        <v>1</v>
      </c>
      <c r="G196" t="str">
        <f>"2018-11-19 16:34:24"</f>
        <v>2018-11-19 16:34:24</v>
      </c>
    </row>
    <row r="197" spans="1:7" x14ac:dyDescent="0.2">
      <c r="A197" t="s">
        <v>190</v>
      </c>
      <c r="B197" t="str">
        <f>"14700553250"</f>
        <v>14700553250</v>
      </c>
      <c r="C197" t="str">
        <f>"130423199311091939"</f>
        <v>130423199311091939</v>
      </c>
      <c r="D197" t="s">
        <v>191</v>
      </c>
      <c r="E197" t="s">
        <v>192</v>
      </c>
      <c r="F197" t="s">
        <v>1</v>
      </c>
      <c r="G197" t="str">
        <f>"2018-11-19 16:34:21"</f>
        <v>2018-11-19 16:34:21</v>
      </c>
    </row>
    <row r="198" spans="1:7" x14ac:dyDescent="0.2">
      <c r="A198" t="s">
        <v>193</v>
      </c>
      <c r="B198" t="str">
        <f>"18586726660"</f>
        <v>18586726660</v>
      </c>
      <c r="C198" t="str">
        <f>"522121199308277412"</f>
        <v>522121199308277412</v>
      </c>
      <c r="D198" t="s">
        <v>0</v>
      </c>
      <c r="E198" t="s">
        <v>0</v>
      </c>
      <c r="F198" t="s">
        <v>1</v>
      </c>
      <c r="G198" t="str">
        <f>"2018-11-19 16:34:10"</f>
        <v>2018-11-19 16:34:10</v>
      </c>
    </row>
    <row r="199" spans="1:7" x14ac:dyDescent="0.2">
      <c r="A199" t="s">
        <v>194</v>
      </c>
      <c r="B199" t="str">
        <f>"13716700307"</f>
        <v>13716700307</v>
      </c>
      <c r="C199" t="str">
        <f>"429001198506184820"</f>
        <v>429001198506184820</v>
      </c>
      <c r="D199" t="s">
        <v>0</v>
      </c>
      <c r="E199" t="s">
        <v>0</v>
      </c>
      <c r="F199" t="s">
        <v>1</v>
      </c>
      <c r="G199" t="str">
        <f>"2018-11-19 16:34:08"</f>
        <v>2018-11-19 16:34:08</v>
      </c>
    </row>
    <row r="200" spans="1:7" x14ac:dyDescent="0.2">
      <c r="A200" t="s">
        <v>0</v>
      </c>
      <c r="B200" t="str">
        <f>"15677245039"</f>
        <v>15677245039</v>
      </c>
      <c r="C200" t="s">
        <v>0</v>
      </c>
      <c r="D200" t="s">
        <v>0</v>
      </c>
      <c r="E200" t="s">
        <v>0</v>
      </c>
      <c r="F200" t="s">
        <v>1</v>
      </c>
      <c r="G200" t="str">
        <f>"2018-11-19 16:33:57"</f>
        <v>2018-11-19 16:33:57</v>
      </c>
    </row>
    <row r="201" spans="1:7" x14ac:dyDescent="0.2">
      <c r="A201" t="s">
        <v>0</v>
      </c>
      <c r="B201" t="str">
        <f>"18320748322"</f>
        <v>18320748322</v>
      </c>
      <c r="C201" t="s">
        <v>0</v>
      </c>
      <c r="D201" t="s">
        <v>0</v>
      </c>
      <c r="E201" t="s">
        <v>0</v>
      </c>
      <c r="F201" t="s">
        <v>1</v>
      </c>
      <c r="G201" t="str">
        <f>"2018-11-19 16:33:55"</f>
        <v>2018-11-19 16:33:55</v>
      </c>
    </row>
    <row r="202" spans="1:7" x14ac:dyDescent="0.2">
      <c r="A202" t="s">
        <v>195</v>
      </c>
      <c r="B202" t="str">
        <f>"15866612511"</f>
        <v>15866612511</v>
      </c>
      <c r="C202" t="str">
        <f>"370724199907012063"</f>
        <v>370724199907012063</v>
      </c>
      <c r="D202" t="s">
        <v>0</v>
      </c>
      <c r="E202" t="s">
        <v>0</v>
      </c>
      <c r="F202" t="s">
        <v>1</v>
      </c>
      <c r="G202" t="str">
        <f>"2018-11-19 16:33:43"</f>
        <v>2018-11-19 16:33:43</v>
      </c>
    </row>
    <row r="203" spans="1:7" x14ac:dyDescent="0.2">
      <c r="A203" t="s">
        <v>196</v>
      </c>
      <c r="B203" t="str">
        <f>"13077659562"</f>
        <v>13077659562</v>
      </c>
      <c r="C203" t="str">
        <f>"45030419900130154X"</f>
        <v>45030419900130154X</v>
      </c>
      <c r="D203" t="s">
        <v>0</v>
      </c>
      <c r="E203" t="s">
        <v>0</v>
      </c>
      <c r="F203" t="s">
        <v>1</v>
      </c>
      <c r="G203" t="str">
        <f>"2018-11-19 16:33:33"</f>
        <v>2018-11-19 16:33:33</v>
      </c>
    </row>
    <row r="204" spans="1:7" x14ac:dyDescent="0.2">
      <c r="A204" t="s">
        <v>197</v>
      </c>
      <c r="B204" t="str">
        <f>"18970778870"</f>
        <v>18970778870</v>
      </c>
      <c r="C204" t="str">
        <f>"360731198810064315"</f>
        <v>360731198810064315</v>
      </c>
      <c r="D204" t="s">
        <v>0</v>
      </c>
      <c r="E204" t="s">
        <v>0</v>
      </c>
      <c r="F204" t="s">
        <v>1</v>
      </c>
      <c r="G204" t="str">
        <f>"2018-11-19 16:33:22"</f>
        <v>2018-11-19 16:33:22</v>
      </c>
    </row>
    <row r="205" spans="1:7" x14ac:dyDescent="0.2">
      <c r="A205" t="s">
        <v>198</v>
      </c>
      <c r="B205" t="str">
        <f>"18748368652"</f>
        <v>18748368652</v>
      </c>
      <c r="C205" t="str">
        <f>"152101199001193017"</f>
        <v>152101199001193017</v>
      </c>
      <c r="D205" t="s">
        <v>0</v>
      </c>
      <c r="E205" t="s">
        <v>0</v>
      </c>
      <c r="F205" t="s">
        <v>1</v>
      </c>
      <c r="G205" t="str">
        <f>"2018-11-19 16:33:11"</f>
        <v>2018-11-19 16:33:11</v>
      </c>
    </row>
    <row r="206" spans="1:7" x14ac:dyDescent="0.2">
      <c r="A206" t="s">
        <v>199</v>
      </c>
      <c r="B206" t="str">
        <f>"15018249019"</f>
        <v>15018249019</v>
      </c>
      <c r="C206" t="str">
        <f>"513030199306052017"</f>
        <v>513030199306052017</v>
      </c>
      <c r="D206" t="s">
        <v>200</v>
      </c>
      <c r="E206" t="s">
        <v>201</v>
      </c>
      <c r="F206" t="s">
        <v>1</v>
      </c>
      <c r="G206" t="str">
        <f>"2018-11-19 16:32:43"</f>
        <v>2018-11-19 16:32:43</v>
      </c>
    </row>
    <row r="207" spans="1:7" x14ac:dyDescent="0.2">
      <c r="A207" t="s">
        <v>0</v>
      </c>
      <c r="B207" t="str">
        <f>"13534094659"</f>
        <v>13534094659</v>
      </c>
      <c r="C207" t="s">
        <v>0</v>
      </c>
      <c r="D207" t="s">
        <v>0</v>
      </c>
      <c r="E207" t="s">
        <v>0</v>
      </c>
      <c r="F207" t="s">
        <v>1</v>
      </c>
      <c r="G207" t="str">
        <f>"2018-11-19 16:32:40"</f>
        <v>2018-11-19 16:32:40</v>
      </c>
    </row>
    <row r="208" spans="1:7" x14ac:dyDescent="0.2">
      <c r="A208" t="s">
        <v>202</v>
      </c>
      <c r="B208" t="str">
        <f>"18578745028"</f>
        <v>18578745028</v>
      </c>
      <c r="C208" t="str">
        <f>"440102199111125633"</f>
        <v>440102199111125633</v>
      </c>
      <c r="D208" t="s">
        <v>203</v>
      </c>
      <c r="E208" t="s">
        <v>204</v>
      </c>
      <c r="F208" t="s">
        <v>1</v>
      </c>
      <c r="G208" t="str">
        <f>"2018-11-19 16:32:32"</f>
        <v>2018-11-19 16:32:32</v>
      </c>
    </row>
    <row r="209" spans="1:7" x14ac:dyDescent="0.2">
      <c r="A209" t="s">
        <v>205</v>
      </c>
      <c r="B209" t="str">
        <f>"18617806697"</f>
        <v>18617806697</v>
      </c>
      <c r="C209" t="str">
        <f>"130627199010181830"</f>
        <v>130627199010181830</v>
      </c>
      <c r="D209" t="s">
        <v>0</v>
      </c>
      <c r="E209" t="s">
        <v>0</v>
      </c>
      <c r="F209" t="s">
        <v>1</v>
      </c>
      <c r="G209" t="str">
        <f>"2018-11-19 16:32:09"</f>
        <v>2018-11-19 16:32:09</v>
      </c>
    </row>
    <row r="210" spans="1:7" x14ac:dyDescent="0.2">
      <c r="A210" t="s">
        <v>206</v>
      </c>
      <c r="B210" t="str">
        <f>"18556213990"</f>
        <v>18556213990</v>
      </c>
      <c r="C210" t="str">
        <f>"321023198212180813"</f>
        <v>321023198212180813</v>
      </c>
      <c r="D210" t="s">
        <v>0</v>
      </c>
      <c r="E210" t="s">
        <v>0</v>
      </c>
      <c r="F210" t="s">
        <v>1</v>
      </c>
      <c r="G210" t="str">
        <f>"2018-11-19 16:32:03"</f>
        <v>2018-11-19 16:32:03</v>
      </c>
    </row>
    <row r="211" spans="1:7" x14ac:dyDescent="0.2">
      <c r="A211" t="s">
        <v>0</v>
      </c>
      <c r="B211" t="str">
        <f>"18995023606"</f>
        <v>18995023606</v>
      </c>
      <c r="C211" t="s">
        <v>0</v>
      </c>
      <c r="D211" t="s">
        <v>0</v>
      </c>
      <c r="E211" t="s">
        <v>0</v>
      </c>
      <c r="F211" t="s">
        <v>1</v>
      </c>
      <c r="G211" t="str">
        <f>"2018-11-19 16:31:43"</f>
        <v>2018-11-19 16:31:43</v>
      </c>
    </row>
    <row r="212" spans="1:7" x14ac:dyDescent="0.2">
      <c r="A212" t="s">
        <v>207</v>
      </c>
      <c r="B212" t="str">
        <f>"13994754107"</f>
        <v>13994754107</v>
      </c>
      <c r="C212" t="str">
        <f>"142601199306013756"</f>
        <v>142601199306013756</v>
      </c>
      <c r="D212" t="s">
        <v>0</v>
      </c>
      <c r="E212" t="s">
        <v>0</v>
      </c>
      <c r="F212" t="s">
        <v>1</v>
      </c>
      <c r="G212" t="str">
        <f>"2018-11-19 16:31:11"</f>
        <v>2018-11-19 16:31:11</v>
      </c>
    </row>
    <row r="213" spans="1:7" x14ac:dyDescent="0.2">
      <c r="A213" t="s">
        <v>208</v>
      </c>
      <c r="B213" t="str">
        <f>"17743569806"</f>
        <v>17743569806</v>
      </c>
      <c r="C213" t="str">
        <f>"411526199103013218"</f>
        <v>411526199103013218</v>
      </c>
      <c r="D213" t="s">
        <v>0</v>
      </c>
      <c r="E213" t="s">
        <v>0</v>
      </c>
      <c r="F213" t="s">
        <v>1</v>
      </c>
      <c r="G213" t="str">
        <f>"2018-11-19 16:31:07"</f>
        <v>2018-11-19 16:31:07</v>
      </c>
    </row>
    <row r="214" spans="1:7" x14ac:dyDescent="0.2">
      <c r="A214" t="s">
        <v>209</v>
      </c>
      <c r="B214" t="str">
        <f>"18925346119"</f>
        <v>18925346119</v>
      </c>
      <c r="C214" t="str">
        <f>"442000198411135736"</f>
        <v>442000198411135736</v>
      </c>
      <c r="D214" t="s">
        <v>0</v>
      </c>
      <c r="E214" t="s">
        <v>0</v>
      </c>
      <c r="F214" t="s">
        <v>1</v>
      </c>
      <c r="G214" t="str">
        <f>"2018-11-19 16:31:00"</f>
        <v>2018-11-19 16:31:00</v>
      </c>
    </row>
    <row r="215" spans="1:7" x14ac:dyDescent="0.2">
      <c r="A215" t="s">
        <v>210</v>
      </c>
      <c r="B215" t="str">
        <f>"13870432704"</f>
        <v>13870432704</v>
      </c>
      <c r="C215" t="str">
        <f>"362532199511090443"</f>
        <v>362532199511090443</v>
      </c>
      <c r="D215" t="s">
        <v>0</v>
      </c>
      <c r="E215" t="s">
        <v>0</v>
      </c>
      <c r="F215" t="s">
        <v>1</v>
      </c>
      <c r="G215" t="str">
        <f>"2018-11-19 16:30:59"</f>
        <v>2018-11-19 16:30:59</v>
      </c>
    </row>
    <row r="216" spans="1:7" x14ac:dyDescent="0.2">
      <c r="A216" t="s">
        <v>0</v>
      </c>
      <c r="B216" t="str">
        <f>"18035947638"</f>
        <v>18035947638</v>
      </c>
      <c r="C216" t="s">
        <v>0</v>
      </c>
      <c r="D216" t="s">
        <v>0</v>
      </c>
      <c r="E216" t="s">
        <v>0</v>
      </c>
      <c r="F216" t="s">
        <v>1</v>
      </c>
      <c r="G216" t="str">
        <f>"2018-11-19 16:30:52"</f>
        <v>2018-11-19 16:30:52</v>
      </c>
    </row>
    <row r="217" spans="1:7" x14ac:dyDescent="0.2">
      <c r="A217" t="s">
        <v>0</v>
      </c>
      <c r="B217" t="str">
        <f>"13543334226"</f>
        <v>13543334226</v>
      </c>
      <c r="C217" t="s">
        <v>0</v>
      </c>
      <c r="D217" t="s">
        <v>0</v>
      </c>
      <c r="E217" t="s">
        <v>0</v>
      </c>
      <c r="F217" t="s">
        <v>1</v>
      </c>
      <c r="G217" t="str">
        <f>"2018-11-19 16:30:49"</f>
        <v>2018-11-19 16:30:49</v>
      </c>
    </row>
    <row r="218" spans="1:7" x14ac:dyDescent="0.2">
      <c r="A218" t="s">
        <v>0</v>
      </c>
      <c r="B218" t="str">
        <f>"15761698644"</f>
        <v>15761698644</v>
      </c>
      <c r="C218" t="s">
        <v>0</v>
      </c>
      <c r="D218" t="s">
        <v>0</v>
      </c>
      <c r="E218" t="s">
        <v>0</v>
      </c>
      <c r="F218" t="s">
        <v>1</v>
      </c>
      <c r="G218" t="str">
        <f>"2018-11-19 16:30:43"</f>
        <v>2018-11-19 16:30:43</v>
      </c>
    </row>
    <row r="219" spans="1:7" x14ac:dyDescent="0.2">
      <c r="A219" t="s">
        <v>211</v>
      </c>
      <c r="B219" t="str">
        <f>"13820326025"</f>
        <v>13820326025</v>
      </c>
      <c r="C219" t="str">
        <f>"132903197410087614"</f>
        <v>132903197410087614</v>
      </c>
      <c r="D219" t="s">
        <v>0</v>
      </c>
      <c r="E219" t="s">
        <v>0</v>
      </c>
      <c r="F219" t="s">
        <v>1</v>
      </c>
      <c r="G219" t="str">
        <f>"2018-11-19 16:30:39"</f>
        <v>2018-11-19 16:30:39</v>
      </c>
    </row>
    <row r="220" spans="1:7" x14ac:dyDescent="0.2">
      <c r="A220" t="s">
        <v>212</v>
      </c>
      <c r="B220" t="str">
        <f>"15920399102"</f>
        <v>15920399102</v>
      </c>
      <c r="C220" t="str">
        <f>"430422199002140033"</f>
        <v>430422199002140033</v>
      </c>
      <c r="D220" t="s">
        <v>0</v>
      </c>
      <c r="E220" t="s">
        <v>0</v>
      </c>
      <c r="F220" t="s">
        <v>1</v>
      </c>
      <c r="G220" t="str">
        <f>"2018-11-19 16:30:15"</f>
        <v>2018-11-19 16:30:15</v>
      </c>
    </row>
    <row r="221" spans="1:7" x14ac:dyDescent="0.2">
      <c r="A221" t="s">
        <v>213</v>
      </c>
      <c r="B221" t="str">
        <f>"13849198780"</f>
        <v>13849198780</v>
      </c>
      <c r="C221" t="str">
        <f>"340827198708264713"</f>
        <v>340827198708264713</v>
      </c>
      <c r="D221" t="s">
        <v>214</v>
      </c>
      <c r="E221" t="s">
        <v>215</v>
      </c>
      <c r="F221" t="s">
        <v>1</v>
      </c>
      <c r="G221" t="str">
        <f>"2018-11-19 16:30:15"</f>
        <v>2018-11-19 16:30:15</v>
      </c>
    </row>
    <row r="222" spans="1:7" x14ac:dyDescent="0.2">
      <c r="A222" t="s">
        <v>216</v>
      </c>
      <c r="B222" t="str">
        <f>"13114114395"</f>
        <v>13114114395</v>
      </c>
      <c r="C222" t="str">
        <f>"530328199609171836"</f>
        <v>530328199609171836</v>
      </c>
      <c r="D222" t="s">
        <v>0</v>
      </c>
      <c r="E222" t="s">
        <v>0</v>
      </c>
      <c r="F222" t="s">
        <v>1</v>
      </c>
      <c r="G222" t="str">
        <f>"2018-11-19 16:30:05"</f>
        <v>2018-11-19 16:30:05</v>
      </c>
    </row>
    <row r="223" spans="1:7" x14ac:dyDescent="0.2">
      <c r="A223" t="s">
        <v>217</v>
      </c>
      <c r="B223" t="str">
        <f>"18900913243"</f>
        <v>18900913243</v>
      </c>
      <c r="C223" t="str">
        <f>"210181198808206829"</f>
        <v>210181198808206829</v>
      </c>
      <c r="D223" t="s">
        <v>0</v>
      </c>
      <c r="E223" t="s">
        <v>0</v>
      </c>
      <c r="F223" t="s">
        <v>1</v>
      </c>
      <c r="G223" t="str">
        <f>"2018-11-19 16:29:46"</f>
        <v>2018-11-19 16:29:46</v>
      </c>
    </row>
    <row r="224" spans="1:7" x14ac:dyDescent="0.2">
      <c r="A224" t="s">
        <v>218</v>
      </c>
      <c r="B224" t="str">
        <f>"15061994336"</f>
        <v>15061994336</v>
      </c>
      <c r="C224" t="str">
        <f>"370404198402013312"</f>
        <v>370404198402013312</v>
      </c>
      <c r="D224" t="s">
        <v>0</v>
      </c>
      <c r="E224" t="s">
        <v>0</v>
      </c>
      <c r="F224" t="s">
        <v>1</v>
      </c>
      <c r="G224" t="str">
        <f>"2018-11-19 16:29:39"</f>
        <v>2018-11-19 16:29:39</v>
      </c>
    </row>
    <row r="225" spans="1:7" x14ac:dyDescent="0.2">
      <c r="A225" t="s">
        <v>0</v>
      </c>
      <c r="B225" t="str">
        <f>"13199878995"</f>
        <v>13199878995</v>
      </c>
      <c r="C225" t="s">
        <v>0</v>
      </c>
      <c r="D225" t="s">
        <v>0</v>
      </c>
      <c r="E225" t="s">
        <v>0</v>
      </c>
      <c r="F225" t="s">
        <v>1</v>
      </c>
      <c r="G225" t="str">
        <f>"2018-11-19 16:29:15"</f>
        <v>2018-11-19 16:29:15</v>
      </c>
    </row>
    <row r="226" spans="1:7" x14ac:dyDescent="0.2">
      <c r="A226" t="s">
        <v>0</v>
      </c>
      <c r="B226" t="str">
        <f>"17501696040"</f>
        <v>17501696040</v>
      </c>
      <c r="C226" t="s">
        <v>0</v>
      </c>
      <c r="D226" t="s">
        <v>0</v>
      </c>
      <c r="E226" t="s">
        <v>0</v>
      </c>
      <c r="F226" t="s">
        <v>1</v>
      </c>
      <c r="G226" t="str">
        <f>"2018-11-19 16:29:14"</f>
        <v>2018-11-19 16:29:14</v>
      </c>
    </row>
    <row r="227" spans="1:7" x14ac:dyDescent="0.2">
      <c r="A227" t="s">
        <v>219</v>
      </c>
      <c r="B227" t="str">
        <f>"13462191981"</f>
        <v>13462191981</v>
      </c>
      <c r="C227" t="str">
        <f>"411082199701036632"</f>
        <v>411082199701036632</v>
      </c>
      <c r="D227" t="s">
        <v>0</v>
      </c>
      <c r="E227" t="s">
        <v>0</v>
      </c>
      <c r="F227" t="s">
        <v>1</v>
      </c>
      <c r="G227" t="str">
        <f>"2018-11-19 16:29:13"</f>
        <v>2018-11-19 16:29:13</v>
      </c>
    </row>
    <row r="228" spans="1:7" x14ac:dyDescent="0.2">
      <c r="A228" t="s">
        <v>220</v>
      </c>
      <c r="B228" t="str">
        <f>"15751818891"</f>
        <v>15751818891</v>
      </c>
      <c r="C228" t="str">
        <f>"320582198206025717"</f>
        <v>320582198206025717</v>
      </c>
      <c r="D228" t="s">
        <v>221</v>
      </c>
      <c r="E228" t="s">
        <v>222</v>
      </c>
      <c r="F228" t="s">
        <v>1</v>
      </c>
      <c r="G228" t="str">
        <f>"2018-11-19 16:29:12"</f>
        <v>2018-11-19 16:29:12</v>
      </c>
    </row>
    <row r="229" spans="1:7" x14ac:dyDescent="0.2">
      <c r="A229" t="s">
        <v>223</v>
      </c>
      <c r="B229" t="str">
        <f>"18935195767"</f>
        <v>18935195767</v>
      </c>
      <c r="C229" t="str">
        <f>"142636198308180019"</f>
        <v>142636198308180019</v>
      </c>
      <c r="D229" t="s">
        <v>0</v>
      </c>
      <c r="E229" t="s">
        <v>0</v>
      </c>
      <c r="F229" t="s">
        <v>1</v>
      </c>
      <c r="G229" t="str">
        <f>"2018-11-19 16:28:58"</f>
        <v>2018-11-19 16:28:58</v>
      </c>
    </row>
    <row r="230" spans="1:7" x14ac:dyDescent="0.2">
      <c r="A230" t="s">
        <v>224</v>
      </c>
      <c r="B230" t="str">
        <f>"15078143838"</f>
        <v>15078143838</v>
      </c>
      <c r="C230" t="str">
        <f>"452402198404170935"</f>
        <v>452402198404170935</v>
      </c>
      <c r="D230" t="s">
        <v>0</v>
      </c>
      <c r="E230" t="s">
        <v>0</v>
      </c>
      <c r="F230" t="s">
        <v>1</v>
      </c>
      <c r="G230" t="str">
        <f>"2018-11-19 16:28:40"</f>
        <v>2018-11-19 16:28:40</v>
      </c>
    </row>
    <row r="231" spans="1:7" x14ac:dyDescent="0.2">
      <c r="A231" t="s">
        <v>225</v>
      </c>
      <c r="B231" t="str">
        <f>"18507769100"</f>
        <v>18507769100</v>
      </c>
      <c r="C231" t="str">
        <f>"452627198508220034"</f>
        <v>452627198508220034</v>
      </c>
      <c r="D231" t="s">
        <v>0</v>
      </c>
      <c r="E231" t="s">
        <v>0</v>
      </c>
      <c r="F231" t="s">
        <v>1</v>
      </c>
      <c r="G231" t="str">
        <f>"2018-11-19 16:28:38"</f>
        <v>2018-11-19 16:28:38</v>
      </c>
    </row>
    <row r="232" spans="1:7" x14ac:dyDescent="0.2">
      <c r="A232" t="s">
        <v>226</v>
      </c>
      <c r="B232" t="str">
        <f>"15200456399"</f>
        <v>15200456399</v>
      </c>
      <c r="C232" t="str">
        <f>"430224198906087973"</f>
        <v>430224198906087973</v>
      </c>
      <c r="D232" t="s">
        <v>0</v>
      </c>
      <c r="E232" t="s">
        <v>0</v>
      </c>
      <c r="F232" t="s">
        <v>1</v>
      </c>
      <c r="G232" t="str">
        <f>"2018-11-19 16:28:34"</f>
        <v>2018-11-19 16:28:34</v>
      </c>
    </row>
    <row r="233" spans="1:7" x14ac:dyDescent="0.2">
      <c r="A233" t="s">
        <v>227</v>
      </c>
      <c r="B233" t="str">
        <f>"13176377868"</f>
        <v>13176377868</v>
      </c>
      <c r="C233" t="str">
        <f>"370406198608202832"</f>
        <v>370406198608202832</v>
      </c>
      <c r="D233" t="s">
        <v>0</v>
      </c>
      <c r="E233" t="s">
        <v>0</v>
      </c>
      <c r="F233" t="s">
        <v>1</v>
      </c>
      <c r="G233" t="str">
        <f>"2018-11-19 16:28:03"</f>
        <v>2018-11-19 16:28:03</v>
      </c>
    </row>
    <row r="234" spans="1:7" x14ac:dyDescent="0.2">
      <c r="A234" t="s">
        <v>228</v>
      </c>
      <c r="B234" t="str">
        <f>"15221118481"</f>
        <v>15221118481</v>
      </c>
      <c r="C234" t="str">
        <f>"310225199001184617"</f>
        <v>310225199001184617</v>
      </c>
      <c r="D234" t="s">
        <v>0</v>
      </c>
      <c r="E234" t="s">
        <v>0</v>
      </c>
      <c r="F234" t="s">
        <v>1</v>
      </c>
      <c r="G234" t="str">
        <f>"2018-11-19 16:27:32"</f>
        <v>2018-11-19 16:27:32</v>
      </c>
    </row>
    <row r="235" spans="1:7" x14ac:dyDescent="0.2">
      <c r="A235" t="s">
        <v>229</v>
      </c>
      <c r="B235" t="str">
        <f>"13060906764"</f>
        <v>13060906764</v>
      </c>
      <c r="C235" t="str">
        <f>"440182199611021218"</f>
        <v>440182199611021218</v>
      </c>
      <c r="D235" t="s">
        <v>0</v>
      </c>
      <c r="E235" t="s">
        <v>0</v>
      </c>
      <c r="F235" t="s">
        <v>1</v>
      </c>
      <c r="G235" t="str">
        <f>"2018-11-19 16:27:21"</f>
        <v>2018-11-19 16:27:21</v>
      </c>
    </row>
    <row r="236" spans="1:7" x14ac:dyDescent="0.2">
      <c r="A236" t="s">
        <v>230</v>
      </c>
      <c r="B236" t="str">
        <f>"15131577207"</f>
        <v>15131577207</v>
      </c>
      <c r="C236" t="str">
        <f>"410102199510190162"</f>
        <v>410102199510190162</v>
      </c>
      <c r="D236" t="s">
        <v>0</v>
      </c>
      <c r="E236" t="s">
        <v>0</v>
      </c>
      <c r="F236" t="s">
        <v>1</v>
      </c>
      <c r="G236" t="str">
        <f>"2018-11-19 16:26:50"</f>
        <v>2018-11-19 16:26:50</v>
      </c>
    </row>
    <row r="237" spans="1:7" x14ac:dyDescent="0.2">
      <c r="A237" t="s">
        <v>231</v>
      </c>
      <c r="B237" t="str">
        <f>"15922593255"</f>
        <v>15922593255</v>
      </c>
      <c r="C237" t="str">
        <f>"500381199302022218"</f>
        <v>500381199302022218</v>
      </c>
      <c r="D237" t="s">
        <v>0</v>
      </c>
      <c r="E237" t="s">
        <v>0</v>
      </c>
      <c r="F237" t="s">
        <v>1</v>
      </c>
      <c r="G237" t="str">
        <f>"2018-11-19 16:26:20"</f>
        <v>2018-11-19 16:26:20</v>
      </c>
    </row>
    <row r="238" spans="1:7" x14ac:dyDescent="0.2">
      <c r="A238" t="s">
        <v>232</v>
      </c>
      <c r="B238" t="str">
        <f>"15549200537"</f>
        <v>15549200537</v>
      </c>
      <c r="C238" t="str">
        <f>"422802199112204436"</f>
        <v>422802199112204436</v>
      </c>
      <c r="D238" t="s">
        <v>0</v>
      </c>
      <c r="E238" t="s">
        <v>0</v>
      </c>
      <c r="F238" t="s">
        <v>1</v>
      </c>
      <c r="G238" t="str">
        <f>"2018-11-19 16:26:15"</f>
        <v>2018-11-19 16:26:15</v>
      </c>
    </row>
    <row r="239" spans="1:7" x14ac:dyDescent="0.2">
      <c r="A239" t="s">
        <v>233</v>
      </c>
      <c r="B239" t="str">
        <f>"13738502689"</f>
        <v>13738502689</v>
      </c>
      <c r="C239" t="str">
        <f>"332624199910201366"</f>
        <v>332624199910201366</v>
      </c>
      <c r="D239" t="s">
        <v>0</v>
      </c>
      <c r="E239" t="s">
        <v>0</v>
      </c>
      <c r="F239" t="s">
        <v>1</v>
      </c>
      <c r="G239" t="str">
        <f>"2018-11-19 16:26:13"</f>
        <v>2018-11-19 16:26:13</v>
      </c>
    </row>
    <row r="240" spans="1:7" x14ac:dyDescent="0.2">
      <c r="A240" t="s">
        <v>234</v>
      </c>
      <c r="B240" t="str">
        <f>"15125922015"</f>
        <v>15125922015</v>
      </c>
      <c r="C240" t="str">
        <f>"53232619830326003X"</f>
        <v>53232619830326003X</v>
      </c>
      <c r="D240" t="s">
        <v>0</v>
      </c>
      <c r="E240" t="s">
        <v>0</v>
      </c>
      <c r="F240" t="s">
        <v>1</v>
      </c>
      <c r="G240" t="str">
        <f>"2018-11-19 16:26:12"</f>
        <v>2018-11-19 16:26:12</v>
      </c>
    </row>
    <row r="241" spans="1:7" x14ac:dyDescent="0.2">
      <c r="A241" t="s">
        <v>235</v>
      </c>
      <c r="B241" t="str">
        <f>"13512356947"</f>
        <v>13512356947</v>
      </c>
      <c r="C241" t="str">
        <f>"500383198508289311"</f>
        <v>500383198508289311</v>
      </c>
      <c r="D241" t="s">
        <v>0</v>
      </c>
      <c r="E241" t="s">
        <v>0</v>
      </c>
      <c r="F241" t="s">
        <v>1</v>
      </c>
      <c r="G241" t="str">
        <f>"2018-11-19 16:25:58"</f>
        <v>2018-11-19 16:25:58</v>
      </c>
    </row>
    <row r="242" spans="1:7" x14ac:dyDescent="0.2">
      <c r="A242" t="s">
        <v>236</v>
      </c>
      <c r="B242" t="str">
        <f>"13029577788"</f>
        <v>13029577788</v>
      </c>
      <c r="C242" t="str">
        <f>"612726199504262716"</f>
        <v>612726199504262716</v>
      </c>
      <c r="D242" t="s">
        <v>237</v>
      </c>
      <c r="E242" t="s">
        <v>238</v>
      </c>
      <c r="F242" t="s">
        <v>1</v>
      </c>
      <c r="G242" t="str">
        <f>"2018-11-19 16:25:55"</f>
        <v>2018-11-19 16:25:55</v>
      </c>
    </row>
    <row r="243" spans="1:7" x14ac:dyDescent="0.2">
      <c r="A243" t="s">
        <v>0</v>
      </c>
      <c r="B243" t="str">
        <f>"15823438104"</f>
        <v>15823438104</v>
      </c>
      <c r="C243" t="s">
        <v>0</v>
      </c>
      <c r="D243" t="s">
        <v>0</v>
      </c>
      <c r="E243" t="s">
        <v>0</v>
      </c>
      <c r="F243" t="s">
        <v>1</v>
      </c>
      <c r="G243" t="str">
        <f>"2018-11-19 16:25:48"</f>
        <v>2018-11-19 16:25:48</v>
      </c>
    </row>
    <row r="244" spans="1:7" x14ac:dyDescent="0.2">
      <c r="A244" t="s">
        <v>239</v>
      </c>
      <c r="B244" t="str">
        <f>"18971909056"</f>
        <v>18971909056</v>
      </c>
      <c r="C244" t="str">
        <f>"420325198810065120"</f>
        <v>420325198810065120</v>
      </c>
      <c r="D244" t="s">
        <v>0</v>
      </c>
      <c r="E244" t="s">
        <v>0</v>
      </c>
      <c r="F244" t="s">
        <v>1</v>
      </c>
      <c r="G244" t="str">
        <f>"2018-11-19 16:25:42"</f>
        <v>2018-11-19 16:25:42</v>
      </c>
    </row>
    <row r="245" spans="1:7" x14ac:dyDescent="0.2">
      <c r="A245" t="s">
        <v>240</v>
      </c>
      <c r="B245" t="str">
        <f>"13679473012"</f>
        <v>13679473012</v>
      </c>
      <c r="C245" t="str">
        <f>"620103199204154011"</f>
        <v>620103199204154011</v>
      </c>
      <c r="D245" t="s">
        <v>0</v>
      </c>
      <c r="E245" t="s">
        <v>0</v>
      </c>
      <c r="F245" t="s">
        <v>1</v>
      </c>
      <c r="G245" t="str">
        <f>"2018-11-19 16:24:30"</f>
        <v>2018-11-19 16:24:30</v>
      </c>
    </row>
    <row r="246" spans="1:7" x14ac:dyDescent="0.2">
      <c r="A246" t="s">
        <v>241</v>
      </c>
      <c r="B246" t="str">
        <f>"18015950397"</f>
        <v>18015950397</v>
      </c>
      <c r="C246" t="str">
        <f>"321181198409300216"</f>
        <v>321181198409300216</v>
      </c>
      <c r="D246" t="s">
        <v>0</v>
      </c>
      <c r="E246" t="s">
        <v>0</v>
      </c>
      <c r="F246" t="s">
        <v>1</v>
      </c>
      <c r="G246" t="str">
        <f>"2018-11-19 16:24:06"</f>
        <v>2018-11-19 16:24:06</v>
      </c>
    </row>
    <row r="247" spans="1:7" x14ac:dyDescent="0.2">
      <c r="A247" t="s">
        <v>242</v>
      </c>
      <c r="B247" t="str">
        <f>"17584715996"</f>
        <v>17584715996</v>
      </c>
      <c r="C247" t="str">
        <f>"500228200207082851"</f>
        <v>500228200207082851</v>
      </c>
      <c r="D247" t="s">
        <v>0</v>
      </c>
      <c r="E247" t="s">
        <v>0</v>
      </c>
      <c r="F247" t="s">
        <v>1</v>
      </c>
      <c r="G247" t="str">
        <f>"2018-11-19 16:23:39"</f>
        <v>2018-11-19 16:23:39</v>
      </c>
    </row>
    <row r="248" spans="1:7" x14ac:dyDescent="0.2">
      <c r="A248" t="s">
        <v>0</v>
      </c>
      <c r="B248" t="str">
        <f>"13483130817"</f>
        <v>13483130817</v>
      </c>
      <c r="C248" t="s">
        <v>0</v>
      </c>
      <c r="D248" t="s">
        <v>0</v>
      </c>
      <c r="E248" t="s">
        <v>0</v>
      </c>
      <c r="F248" t="s">
        <v>1</v>
      </c>
      <c r="G248" t="str">
        <f>"2018-11-19 16:23:22"</f>
        <v>2018-11-19 16:23:22</v>
      </c>
    </row>
    <row r="249" spans="1:7" x14ac:dyDescent="0.2">
      <c r="A249" t="s">
        <v>243</v>
      </c>
      <c r="B249" t="str">
        <f>"18302128384"</f>
        <v>18302128384</v>
      </c>
      <c r="C249" t="str">
        <f>"310112199010261218"</f>
        <v>310112199010261218</v>
      </c>
      <c r="D249" t="s">
        <v>0</v>
      </c>
      <c r="E249" t="s">
        <v>0</v>
      </c>
      <c r="F249" t="s">
        <v>1</v>
      </c>
      <c r="G249" t="str">
        <f>"2018-11-19 16:23:14"</f>
        <v>2018-11-19 16:23:14</v>
      </c>
    </row>
    <row r="250" spans="1:7" x14ac:dyDescent="0.2">
      <c r="A250" t="s">
        <v>244</v>
      </c>
      <c r="B250" t="str">
        <f>"13683019339"</f>
        <v>13683019339</v>
      </c>
      <c r="C250" t="str">
        <f>"132324197102241236"</f>
        <v>132324197102241236</v>
      </c>
      <c r="D250" t="s">
        <v>0</v>
      </c>
      <c r="E250" t="s">
        <v>0</v>
      </c>
      <c r="F250" t="s">
        <v>1</v>
      </c>
      <c r="G250" t="str">
        <f>"2018-11-19 16:23:11"</f>
        <v>2018-11-19 16:23:11</v>
      </c>
    </row>
    <row r="251" spans="1:7" x14ac:dyDescent="0.2">
      <c r="A251" t="s">
        <v>0</v>
      </c>
      <c r="B251" t="str">
        <f>"15394795784"</f>
        <v>15394795784</v>
      </c>
      <c r="C251" t="s">
        <v>0</v>
      </c>
      <c r="D251" t="s">
        <v>0</v>
      </c>
      <c r="E251" t="s">
        <v>0</v>
      </c>
      <c r="F251" t="s">
        <v>1</v>
      </c>
      <c r="G251" t="str">
        <f>"2018-11-19 16:23:08"</f>
        <v>2018-11-19 16:23:08</v>
      </c>
    </row>
    <row r="252" spans="1:7" x14ac:dyDescent="0.2">
      <c r="A252" t="s">
        <v>0</v>
      </c>
      <c r="B252" t="str">
        <f>"13944584428"</f>
        <v>13944584428</v>
      </c>
      <c r="C252" t="s">
        <v>0</v>
      </c>
      <c r="D252" t="s">
        <v>0</v>
      </c>
      <c r="E252" t="s">
        <v>0</v>
      </c>
      <c r="F252" t="s">
        <v>1</v>
      </c>
      <c r="G252" t="str">
        <f>"2018-11-19 16:23:06"</f>
        <v>2018-11-19 16:23:06</v>
      </c>
    </row>
    <row r="253" spans="1:7" x14ac:dyDescent="0.2">
      <c r="A253" t="s">
        <v>0</v>
      </c>
      <c r="B253" t="str">
        <f>"18268027719"</f>
        <v>18268027719</v>
      </c>
      <c r="C253" t="s">
        <v>0</v>
      </c>
      <c r="D253" t="s">
        <v>0</v>
      </c>
      <c r="E253" t="s">
        <v>0</v>
      </c>
      <c r="F253" t="s">
        <v>1</v>
      </c>
      <c r="G253" t="str">
        <f>"2018-11-19 16:22:54"</f>
        <v>2018-11-19 16:22:54</v>
      </c>
    </row>
    <row r="254" spans="1:7" x14ac:dyDescent="0.2">
      <c r="A254" t="s">
        <v>0</v>
      </c>
      <c r="B254" t="str">
        <f>"13957893910"</f>
        <v>13957893910</v>
      </c>
      <c r="C254" t="s">
        <v>0</v>
      </c>
      <c r="D254" t="s">
        <v>0</v>
      </c>
      <c r="E254" t="s">
        <v>0</v>
      </c>
      <c r="F254" t="s">
        <v>1</v>
      </c>
      <c r="G254" t="str">
        <f>"2018-11-19 16:22:50"</f>
        <v>2018-11-19 16:22:50</v>
      </c>
    </row>
    <row r="255" spans="1:7" x14ac:dyDescent="0.2">
      <c r="A255" t="s">
        <v>0</v>
      </c>
      <c r="B255" t="str">
        <f>"15196974021"</f>
        <v>15196974021</v>
      </c>
      <c r="C255" t="s">
        <v>0</v>
      </c>
      <c r="D255" t="s">
        <v>0</v>
      </c>
      <c r="E255" t="s">
        <v>0</v>
      </c>
      <c r="F255" t="s">
        <v>1</v>
      </c>
      <c r="G255" t="str">
        <f>"2018-11-19 16:22:35"</f>
        <v>2018-11-19 16:22:35</v>
      </c>
    </row>
    <row r="256" spans="1:7" x14ac:dyDescent="0.2">
      <c r="A256" t="s">
        <v>245</v>
      </c>
      <c r="B256" t="str">
        <f>"18719153107"</f>
        <v>18719153107</v>
      </c>
      <c r="C256" t="str">
        <f>"440881199001237419"</f>
        <v>440881199001237419</v>
      </c>
      <c r="D256" t="s">
        <v>246</v>
      </c>
      <c r="E256" t="s">
        <v>247</v>
      </c>
      <c r="F256" t="s">
        <v>1</v>
      </c>
      <c r="G256" t="str">
        <f>"2018-11-19 16:22:04"</f>
        <v>2018-11-19 16:22:04</v>
      </c>
    </row>
    <row r="257" spans="1:7" x14ac:dyDescent="0.2">
      <c r="A257" t="s">
        <v>0</v>
      </c>
      <c r="B257" t="str">
        <f>"18411489304"</f>
        <v>18411489304</v>
      </c>
      <c r="C257" t="s">
        <v>0</v>
      </c>
      <c r="D257" t="s">
        <v>0</v>
      </c>
      <c r="E257" t="s">
        <v>0</v>
      </c>
      <c r="F257" t="s">
        <v>1</v>
      </c>
      <c r="G257" t="str">
        <f>"2018-11-19 16:22:02"</f>
        <v>2018-11-19 16:22:02</v>
      </c>
    </row>
    <row r="258" spans="1:7" x14ac:dyDescent="0.2">
      <c r="A258" t="s">
        <v>248</v>
      </c>
      <c r="B258" t="str">
        <f>"15553510096"</f>
        <v>15553510096</v>
      </c>
      <c r="C258" t="str">
        <f>"370602198311270012"</f>
        <v>370602198311270012</v>
      </c>
      <c r="D258" t="s">
        <v>0</v>
      </c>
      <c r="E258" t="s">
        <v>0</v>
      </c>
      <c r="F258" t="s">
        <v>1</v>
      </c>
      <c r="G258" t="str">
        <f>"2018-11-19 16:21:48"</f>
        <v>2018-11-19 16:21:48</v>
      </c>
    </row>
    <row r="259" spans="1:7" x14ac:dyDescent="0.2">
      <c r="A259" t="s">
        <v>249</v>
      </c>
      <c r="B259" t="str">
        <f>"17399565569"</f>
        <v>17399565569</v>
      </c>
      <c r="C259" t="str">
        <f>"653201198709051620"</f>
        <v>653201198709051620</v>
      </c>
      <c r="D259" t="s">
        <v>0</v>
      </c>
      <c r="E259" t="s">
        <v>0</v>
      </c>
      <c r="F259" t="s">
        <v>1</v>
      </c>
      <c r="G259" t="str">
        <f>"2018-11-19 16:21:13"</f>
        <v>2018-11-19 16:21:13</v>
      </c>
    </row>
    <row r="260" spans="1:7" x14ac:dyDescent="0.2">
      <c r="A260" t="s">
        <v>250</v>
      </c>
      <c r="B260" t="str">
        <f>"13823633246"</f>
        <v>13823633246</v>
      </c>
      <c r="C260" t="str">
        <f>"420204198012114939"</f>
        <v>420204198012114939</v>
      </c>
      <c r="D260" t="s">
        <v>0</v>
      </c>
      <c r="E260" t="s">
        <v>0</v>
      </c>
      <c r="F260" t="s">
        <v>1</v>
      </c>
      <c r="G260" t="str">
        <f>"2018-11-19 16:21:09"</f>
        <v>2018-11-19 16:21:09</v>
      </c>
    </row>
    <row r="261" spans="1:7" x14ac:dyDescent="0.2">
      <c r="A261" t="s">
        <v>0</v>
      </c>
      <c r="B261" t="str">
        <f>"15257651281"</f>
        <v>15257651281</v>
      </c>
      <c r="C261" t="s">
        <v>0</v>
      </c>
      <c r="D261" t="s">
        <v>0</v>
      </c>
      <c r="E261" t="s">
        <v>0</v>
      </c>
      <c r="F261" t="s">
        <v>1</v>
      </c>
      <c r="G261" t="str">
        <f>"2018-11-19 16:20:42"</f>
        <v>2018-11-19 16:20:42</v>
      </c>
    </row>
    <row r="262" spans="1:7" x14ac:dyDescent="0.2">
      <c r="A262" t="s">
        <v>251</v>
      </c>
      <c r="B262" t="str">
        <f>"15023679996"</f>
        <v>15023679996</v>
      </c>
      <c r="C262" t="str">
        <f>"51100219910618152X"</f>
        <v>51100219910618152X</v>
      </c>
      <c r="D262" t="s">
        <v>0</v>
      </c>
      <c r="E262" t="s">
        <v>0</v>
      </c>
      <c r="F262" t="s">
        <v>1</v>
      </c>
      <c r="G262" t="str">
        <f>"2018-11-19 16:20:37"</f>
        <v>2018-11-19 16:20:37</v>
      </c>
    </row>
    <row r="263" spans="1:7" x14ac:dyDescent="0.2">
      <c r="A263" t="s">
        <v>252</v>
      </c>
      <c r="B263" t="str">
        <f>"13821114104"</f>
        <v>13821114104</v>
      </c>
      <c r="C263" t="str">
        <f>"230230199612121712"</f>
        <v>230230199612121712</v>
      </c>
      <c r="D263" t="s">
        <v>0</v>
      </c>
      <c r="E263" t="s">
        <v>0</v>
      </c>
      <c r="F263" t="s">
        <v>1</v>
      </c>
      <c r="G263" t="str">
        <f>"2018-11-19 16:20:26"</f>
        <v>2018-11-19 16:20:26</v>
      </c>
    </row>
    <row r="264" spans="1:7" x14ac:dyDescent="0.2">
      <c r="A264" t="s">
        <v>253</v>
      </c>
      <c r="B264" t="str">
        <f>"13859240516"</f>
        <v>13859240516</v>
      </c>
      <c r="C264" t="str">
        <f>"350624199308222537"</f>
        <v>350624199308222537</v>
      </c>
      <c r="D264" t="s">
        <v>0</v>
      </c>
      <c r="E264" t="s">
        <v>0</v>
      </c>
      <c r="F264" t="s">
        <v>1</v>
      </c>
      <c r="G264" t="str">
        <f>"2018-11-19 16:20:16"</f>
        <v>2018-11-19 16:20:16</v>
      </c>
    </row>
    <row r="265" spans="1:7" x14ac:dyDescent="0.2">
      <c r="A265" t="s">
        <v>254</v>
      </c>
      <c r="B265" t="str">
        <f>"15942317938"</f>
        <v>15942317938</v>
      </c>
      <c r="C265" t="str">
        <f>"211226197511192419"</f>
        <v>211226197511192419</v>
      </c>
      <c r="D265" t="s">
        <v>0</v>
      </c>
      <c r="E265" t="s">
        <v>0</v>
      </c>
      <c r="F265" t="s">
        <v>1</v>
      </c>
      <c r="G265" t="str">
        <f>"2018-11-19 16:20:06"</f>
        <v>2018-11-19 16:20:06</v>
      </c>
    </row>
    <row r="266" spans="1:7" x14ac:dyDescent="0.2">
      <c r="A266" t="s">
        <v>0</v>
      </c>
      <c r="B266" t="str">
        <f>"18960269161"</f>
        <v>18960269161</v>
      </c>
      <c r="C266" t="s">
        <v>0</v>
      </c>
      <c r="D266" t="s">
        <v>0</v>
      </c>
      <c r="E266" t="s">
        <v>0</v>
      </c>
      <c r="F266" t="s">
        <v>1</v>
      </c>
      <c r="G266" t="str">
        <f>"2018-11-19 16:19:46"</f>
        <v>2018-11-19 16:19:46</v>
      </c>
    </row>
    <row r="267" spans="1:7" x14ac:dyDescent="0.2">
      <c r="A267" t="s">
        <v>0</v>
      </c>
      <c r="B267" t="str">
        <f>"18626133746"</f>
        <v>18626133746</v>
      </c>
      <c r="C267" t="s">
        <v>0</v>
      </c>
      <c r="D267" t="s">
        <v>0</v>
      </c>
      <c r="E267" t="s">
        <v>0</v>
      </c>
      <c r="F267" t="s">
        <v>1</v>
      </c>
      <c r="G267" t="str">
        <f>"2018-11-19 16:19:40"</f>
        <v>2018-11-19 16:19:40</v>
      </c>
    </row>
    <row r="268" spans="1:7" x14ac:dyDescent="0.2">
      <c r="A268" t="s">
        <v>255</v>
      </c>
      <c r="B268" t="str">
        <f>"15946719909"</f>
        <v>15946719909</v>
      </c>
      <c r="C268" t="str">
        <f>"230302198104065115"</f>
        <v>230302198104065115</v>
      </c>
      <c r="D268" t="s">
        <v>256</v>
      </c>
      <c r="E268" t="s">
        <v>257</v>
      </c>
      <c r="F268" t="s">
        <v>1</v>
      </c>
      <c r="G268" t="str">
        <f>"2018-11-19 16:19:34"</f>
        <v>2018-11-19 16:19:34</v>
      </c>
    </row>
    <row r="269" spans="1:7" x14ac:dyDescent="0.2">
      <c r="A269" t="s">
        <v>0</v>
      </c>
      <c r="B269" t="str">
        <f>"15801113472"</f>
        <v>15801113472</v>
      </c>
      <c r="C269" t="s">
        <v>0</v>
      </c>
      <c r="D269" t="s">
        <v>0</v>
      </c>
      <c r="E269" t="s">
        <v>0</v>
      </c>
      <c r="F269" t="s">
        <v>1</v>
      </c>
      <c r="G269" t="str">
        <f>"2018-11-19 16:19:29"</f>
        <v>2018-11-19 16:19:29</v>
      </c>
    </row>
    <row r="270" spans="1:7" x14ac:dyDescent="0.2">
      <c r="A270" t="s">
        <v>258</v>
      </c>
      <c r="B270" t="str">
        <f>"13519042255"</f>
        <v>13519042255</v>
      </c>
      <c r="C270" t="str">
        <f>"622823198702031613"</f>
        <v>622823198702031613</v>
      </c>
      <c r="D270" t="s">
        <v>0</v>
      </c>
      <c r="E270" t="s">
        <v>0</v>
      </c>
      <c r="F270" t="s">
        <v>1</v>
      </c>
      <c r="G270" t="str">
        <f>"2018-11-19 16:19:27"</f>
        <v>2018-11-19 16:19:27</v>
      </c>
    </row>
    <row r="271" spans="1:7" x14ac:dyDescent="0.2">
      <c r="A271" t="s">
        <v>259</v>
      </c>
      <c r="B271" t="str">
        <f>"18659490920"</f>
        <v>18659490920</v>
      </c>
      <c r="C271" t="str">
        <f>"342225198609205351"</f>
        <v>342225198609205351</v>
      </c>
      <c r="D271" t="s">
        <v>0</v>
      </c>
      <c r="E271" t="s">
        <v>0</v>
      </c>
      <c r="F271" t="s">
        <v>1</v>
      </c>
      <c r="G271" t="str">
        <f>"2018-11-19 16:19:22"</f>
        <v>2018-11-19 16:19:22</v>
      </c>
    </row>
    <row r="272" spans="1:7" x14ac:dyDescent="0.2">
      <c r="A272" t="s">
        <v>260</v>
      </c>
      <c r="B272" t="str">
        <f>"15168371505"</f>
        <v>15168371505</v>
      </c>
      <c r="C272" t="str">
        <f>"330104197309181014"</f>
        <v>330104197309181014</v>
      </c>
      <c r="D272" t="s">
        <v>0</v>
      </c>
      <c r="E272" t="s">
        <v>0</v>
      </c>
      <c r="F272" t="s">
        <v>1</v>
      </c>
      <c r="G272" t="str">
        <f>"2018-11-19 16:19:20"</f>
        <v>2018-11-19 16:19:20</v>
      </c>
    </row>
    <row r="273" spans="1:7" x14ac:dyDescent="0.2">
      <c r="A273" t="s">
        <v>261</v>
      </c>
      <c r="B273" t="str">
        <f>"15369010333"</f>
        <v>15369010333</v>
      </c>
      <c r="C273" t="str">
        <f>"132129197708274332"</f>
        <v>132129197708274332</v>
      </c>
      <c r="D273" t="s">
        <v>262</v>
      </c>
      <c r="E273" t="s">
        <v>263</v>
      </c>
      <c r="F273" t="s">
        <v>1</v>
      </c>
      <c r="G273" t="str">
        <f>"2018-11-19 16:19:18"</f>
        <v>2018-11-19 16:19:18</v>
      </c>
    </row>
    <row r="274" spans="1:7" x14ac:dyDescent="0.2">
      <c r="A274" t="s">
        <v>0</v>
      </c>
      <c r="B274" t="str">
        <f>"18681164674"</f>
        <v>18681164674</v>
      </c>
      <c r="C274" t="s">
        <v>0</v>
      </c>
      <c r="D274" t="s">
        <v>0</v>
      </c>
      <c r="E274" t="s">
        <v>0</v>
      </c>
      <c r="F274" t="s">
        <v>1</v>
      </c>
      <c r="G274" t="str">
        <f>"2018-11-19 16:19:17"</f>
        <v>2018-11-19 16:19:17</v>
      </c>
    </row>
    <row r="275" spans="1:7" x14ac:dyDescent="0.2">
      <c r="A275" t="s">
        <v>264</v>
      </c>
      <c r="B275" t="str">
        <f>"13607711218"</f>
        <v>13607711218</v>
      </c>
      <c r="C275" t="str">
        <f>"452630197412040024"</f>
        <v>452630197412040024</v>
      </c>
      <c r="D275" t="s">
        <v>0</v>
      </c>
      <c r="E275" t="s">
        <v>0</v>
      </c>
      <c r="F275" t="s">
        <v>1</v>
      </c>
      <c r="G275" t="str">
        <f>"2018-11-19 16:19:12"</f>
        <v>2018-11-19 16:19:12</v>
      </c>
    </row>
    <row r="276" spans="1:7" x14ac:dyDescent="0.2">
      <c r="A276" t="s">
        <v>265</v>
      </c>
      <c r="B276" t="str">
        <f>"18369940904"</f>
        <v>18369940904</v>
      </c>
      <c r="C276" t="str">
        <f>"371202198905285325"</f>
        <v>371202198905285325</v>
      </c>
      <c r="D276" t="s">
        <v>0</v>
      </c>
      <c r="E276" t="s">
        <v>0</v>
      </c>
      <c r="F276" t="s">
        <v>1</v>
      </c>
      <c r="G276" t="str">
        <f>"2018-11-19 16:19:11"</f>
        <v>2018-11-19 16:19:11</v>
      </c>
    </row>
    <row r="277" spans="1:7" x14ac:dyDescent="0.2">
      <c r="A277" t="s">
        <v>266</v>
      </c>
      <c r="B277" t="str">
        <f>"18707091965"</f>
        <v>18707091965</v>
      </c>
      <c r="C277" t="str">
        <f>"360302198702053017"</f>
        <v>360302198702053017</v>
      </c>
      <c r="D277" t="s">
        <v>0</v>
      </c>
      <c r="E277" t="s">
        <v>0</v>
      </c>
      <c r="F277" t="s">
        <v>1</v>
      </c>
      <c r="G277" t="str">
        <f>"2018-11-19 16:19:00"</f>
        <v>2018-11-19 16:19:00</v>
      </c>
    </row>
    <row r="278" spans="1:7" x14ac:dyDescent="0.2">
      <c r="A278" t="s">
        <v>0</v>
      </c>
      <c r="B278" t="str">
        <f>"15063772739"</f>
        <v>15063772739</v>
      </c>
      <c r="C278" t="s">
        <v>0</v>
      </c>
      <c r="D278" t="s">
        <v>0</v>
      </c>
      <c r="E278" t="s">
        <v>0</v>
      </c>
      <c r="F278" t="s">
        <v>1</v>
      </c>
      <c r="G278" t="str">
        <f>"2018-11-19 16:18:57"</f>
        <v>2018-11-19 16:18:57</v>
      </c>
    </row>
    <row r="279" spans="1:7" x14ac:dyDescent="0.2">
      <c r="A279" t="s">
        <v>267</v>
      </c>
      <c r="B279" t="str">
        <f>"18759725937"</f>
        <v>18759725937</v>
      </c>
      <c r="C279" t="str">
        <f>"350425198612070356"</f>
        <v>350425198612070356</v>
      </c>
      <c r="D279" t="s">
        <v>0</v>
      </c>
      <c r="E279" t="s">
        <v>0</v>
      </c>
      <c r="F279" t="s">
        <v>1</v>
      </c>
      <c r="G279" t="str">
        <f>"2018-11-19 16:18:16"</f>
        <v>2018-11-19 16:18:16</v>
      </c>
    </row>
    <row r="280" spans="1:7" x14ac:dyDescent="0.2">
      <c r="A280" t="s">
        <v>268</v>
      </c>
      <c r="B280" t="str">
        <f>"15242203566"</f>
        <v>15242203566</v>
      </c>
      <c r="C280" t="str">
        <f>"210302199205081510"</f>
        <v>210302199205081510</v>
      </c>
      <c r="D280" t="s">
        <v>0</v>
      </c>
      <c r="E280" t="s">
        <v>0</v>
      </c>
      <c r="F280" t="s">
        <v>1</v>
      </c>
      <c r="G280" t="str">
        <f>"2018-11-19 16:17:58"</f>
        <v>2018-11-19 16:17:58</v>
      </c>
    </row>
    <row r="281" spans="1:7" x14ac:dyDescent="0.2">
      <c r="A281" t="s">
        <v>0</v>
      </c>
      <c r="B281" t="str">
        <f>"18202408485"</f>
        <v>18202408485</v>
      </c>
      <c r="C281" t="s">
        <v>0</v>
      </c>
      <c r="D281" t="s">
        <v>0</v>
      </c>
      <c r="E281" t="s">
        <v>0</v>
      </c>
      <c r="F281" t="s">
        <v>1</v>
      </c>
      <c r="G281" t="str">
        <f>"2018-11-19 16:17:43"</f>
        <v>2018-11-19 16:17:43</v>
      </c>
    </row>
    <row r="282" spans="1:7" x14ac:dyDescent="0.2">
      <c r="A282" t="s">
        <v>0</v>
      </c>
      <c r="B282" t="str">
        <f>"13370626353"</f>
        <v>13370626353</v>
      </c>
      <c r="C282" t="s">
        <v>0</v>
      </c>
      <c r="D282" t="s">
        <v>0</v>
      </c>
      <c r="E282" t="s">
        <v>0</v>
      </c>
      <c r="F282" t="s">
        <v>1</v>
      </c>
      <c r="G282" t="str">
        <f>"2018-11-19 16:17:32"</f>
        <v>2018-11-19 16:17:32</v>
      </c>
    </row>
    <row r="283" spans="1:7" x14ac:dyDescent="0.2">
      <c r="A283" t="s">
        <v>269</v>
      </c>
      <c r="B283" t="str">
        <f>"13996000556"</f>
        <v>13996000556</v>
      </c>
      <c r="C283" t="str">
        <f>"512227197309250011"</f>
        <v>512227197309250011</v>
      </c>
      <c r="D283" t="s">
        <v>0</v>
      </c>
      <c r="E283" t="s">
        <v>0</v>
      </c>
      <c r="F283" t="s">
        <v>1</v>
      </c>
      <c r="G283" t="str">
        <f>"2018-11-19 16:17:05"</f>
        <v>2018-11-19 16:17:05</v>
      </c>
    </row>
    <row r="284" spans="1:7" x14ac:dyDescent="0.2">
      <c r="A284" t="s">
        <v>0</v>
      </c>
      <c r="B284" t="str">
        <f>"17665126727"</f>
        <v>17665126727</v>
      </c>
      <c r="C284" t="s">
        <v>0</v>
      </c>
      <c r="D284" t="s">
        <v>0</v>
      </c>
      <c r="E284" t="s">
        <v>0</v>
      </c>
      <c r="F284" t="s">
        <v>1</v>
      </c>
      <c r="G284" t="str">
        <f>"2018-11-19 16:16:59"</f>
        <v>2018-11-19 16:16:59</v>
      </c>
    </row>
    <row r="285" spans="1:7" x14ac:dyDescent="0.2">
      <c r="A285" t="s">
        <v>270</v>
      </c>
      <c r="B285" t="str">
        <f>"18719850969"</f>
        <v>18719850969</v>
      </c>
      <c r="C285" t="str">
        <f>"620502199902283342"</f>
        <v>620502199902283342</v>
      </c>
      <c r="D285" t="s">
        <v>0</v>
      </c>
      <c r="E285" t="s">
        <v>0</v>
      </c>
      <c r="F285" t="s">
        <v>1</v>
      </c>
      <c r="G285" t="str">
        <f>"2018-11-19 16:16:56"</f>
        <v>2018-11-19 16:16:56</v>
      </c>
    </row>
    <row r="286" spans="1:7" x14ac:dyDescent="0.2">
      <c r="A286" t="s">
        <v>271</v>
      </c>
      <c r="B286" t="str">
        <f>"13984601103"</f>
        <v>13984601103</v>
      </c>
      <c r="C286" t="str">
        <f>"520201199212011247"</f>
        <v>520201199212011247</v>
      </c>
      <c r="D286" t="s">
        <v>272</v>
      </c>
      <c r="E286" t="s">
        <v>273</v>
      </c>
      <c r="F286" t="s">
        <v>1</v>
      </c>
      <c r="G286" t="str">
        <f>"2018-11-19 16:16:10"</f>
        <v>2018-11-19 16:16:10</v>
      </c>
    </row>
    <row r="287" spans="1:7" x14ac:dyDescent="0.2">
      <c r="A287" t="s">
        <v>0</v>
      </c>
      <c r="B287" t="str">
        <f>"17872575396"</f>
        <v>17872575396</v>
      </c>
      <c r="C287" t="s">
        <v>0</v>
      </c>
      <c r="D287" t="s">
        <v>0</v>
      </c>
      <c r="E287" t="s">
        <v>0</v>
      </c>
      <c r="F287" t="s">
        <v>1</v>
      </c>
      <c r="G287" t="str">
        <f>"2018-11-19 16:15:46"</f>
        <v>2018-11-19 16:15:46</v>
      </c>
    </row>
    <row r="288" spans="1:7" x14ac:dyDescent="0.2">
      <c r="A288" t="s">
        <v>274</v>
      </c>
      <c r="B288" t="str">
        <f>"18244877506"</f>
        <v>18244877506</v>
      </c>
      <c r="C288" t="str">
        <f>"43122119870916023X"</f>
        <v>43122119870916023X</v>
      </c>
      <c r="D288" t="s">
        <v>275</v>
      </c>
      <c r="E288" t="s">
        <v>276</v>
      </c>
      <c r="F288" t="s">
        <v>1</v>
      </c>
      <c r="G288" t="str">
        <f>"2018-11-19 16:15:43"</f>
        <v>2018-11-19 16:15:43</v>
      </c>
    </row>
    <row r="289" spans="1:7" x14ac:dyDescent="0.2">
      <c r="A289" t="s">
        <v>277</v>
      </c>
      <c r="B289" t="str">
        <f>"15896950673"</f>
        <v>15896950673</v>
      </c>
      <c r="C289" t="str">
        <f>"411402199903220518"</f>
        <v>411402199903220518</v>
      </c>
      <c r="D289" t="s">
        <v>0</v>
      </c>
      <c r="E289" t="s">
        <v>0</v>
      </c>
      <c r="F289" t="s">
        <v>1</v>
      </c>
      <c r="G289" t="str">
        <f>"2018-11-19 16:15:41"</f>
        <v>2018-11-19 16:15:41</v>
      </c>
    </row>
    <row r="290" spans="1:7" x14ac:dyDescent="0.2">
      <c r="A290" t="s">
        <v>0</v>
      </c>
      <c r="B290" t="str">
        <f>"15026858385"</f>
        <v>15026858385</v>
      </c>
      <c r="C290" t="s">
        <v>0</v>
      </c>
      <c r="D290" t="s">
        <v>0</v>
      </c>
      <c r="E290" t="s">
        <v>0</v>
      </c>
      <c r="F290" t="s">
        <v>1</v>
      </c>
      <c r="G290" t="str">
        <f>"2018-11-19 16:15:39"</f>
        <v>2018-11-19 16:15:39</v>
      </c>
    </row>
    <row r="291" spans="1:7" x14ac:dyDescent="0.2">
      <c r="A291" t="s">
        <v>278</v>
      </c>
      <c r="B291" t="str">
        <f>"18085371401"</f>
        <v>18085371401</v>
      </c>
      <c r="C291" t="str">
        <f>"522725199002262427"</f>
        <v>522725199002262427</v>
      </c>
      <c r="D291" t="s">
        <v>0</v>
      </c>
      <c r="E291" t="s">
        <v>0</v>
      </c>
      <c r="F291" t="s">
        <v>1</v>
      </c>
      <c r="G291" t="str">
        <f>"2018-11-19 16:15:35"</f>
        <v>2018-11-19 16:15:35</v>
      </c>
    </row>
    <row r="292" spans="1:7" x14ac:dyDescent="0.2">
      <c r="A292" t="s">
        <v>279</v>
      </c>
      <c r="B292" t="str">
        <f>"15807820861"</f>
        <v>15807820861</v>
      </c>
      <c r="C292" t="str">
        <f>"452226197909162450"</f>
        <v>452226197909162450</v>
      </c>
      <c r="D292" t="s">
        <v>0</v>
      </c>
      <c r="E292" t="s">
        <v>0</v>
      </c>
      <c r="F292" t="s">
        <v>1</v>
      </c>
      <c r="G292" t="str">
        <f>"2018-11-19 16:15:33"</f>
        <v>2018-11-19 16:15:33</v>
      </c>
    </row>
    <row r="293" spans="1:7" x14ac:dyDescent="0.2">
      <c r="A293" t="s">
        <v>0</v>
      </c>
      <c r="B293" t="str">
        <f>"13289304113"</f>
        <v>13289304113</v>
      </c>
      <c r="C293" t="s">
        <v>0</v>
      </c>
      <c r="D293" t="s">
        <v>0</v>
      </c>
      <c r="E293" t="s">
        <v>0</v>
      </c>
      <c r="F293" t="s">
        <v>1</v>
      </c>
      <c r="G293" t="str">
        <f>"2018-11-19 16:15:29"</f>
        <v>2018-11-19 16:15:29</v>
      </c>
    </row>
    <row r="294" spans="1:7" x14ac:dyDescent="0.2">
      <c r="A294" t="s">
        <v>0</v>
      </c>
      <c r="B294" t="str">
        <f>"13266813620"</f>
        <v>13266813620</v>
      </c>
      <c r="C294" t="s">
        <v>0</v>
      </c>
      <c r="D294" t="s">
        <v>0</v>
      </c>
      <c r="E294" t="s">
        <v>0</v>
      </c>
      <c r="F294" t="s">
        <v>1</v>
      </c>
      <c r="G294" t="str">
        <f>"2018-11-19 16:15:22"</f>
        <v>2018-11-19 16:15:22</v>
      </c>
    </row>
    <row r="295" spans="1:7" x14ac:dyDescent="0.2">
      <c r="A295" t="s">
        <v>280</v>
      </c>
      <c r="B295" t="str">
        <f>"15085836681"</f>
        <v>15085836681</v>
      </c>
      <c r="C295" t="str">
        <f>"522229199009285638"</f>
        <v>522229199009285638</v>
      </c>
      <c r="D295" t="s">
        <v>0</v>
      </c>
      <c r="E295" t="s">
        <v>0</v>
      </c>
      <c r="F295" t="s">
        <v>1</v>
      </c>
      <c r="G295" t="str">
        <f>"2018-11-19 16:14:59"</f>
        <v>2018-11-19 16:14:59</v>
      </c>
    </row>
    <row r="296" spans="1:7" x14ac:dyDescent="0.2">
      <c r="A296" t="s">
        <v>0</v>
      </c>
      <c r="B296" t="str">
        <f>"18530392268"</f>
        <v>18530392268</v>
      </c>
      <c r="C296" t="s">
        <v>0</v>
      </c>
      <c r="D296" t="s">
        <v>0</v>
      </c>
      <c r="E296" t="s">
        <v>0</v>
      </c>
      <c r="F296" t="s">
        <v>1</v>
      </c>
      <c r="G296" t="str">
        <f>"2018-11-19 16:14:44"</f>
        <v>2018-11-19 16:14:44</v>
      </c>
    </row>
    <row r="297" spans="1:7" x14ac:dyDescent="0.2">
      <c r="A297" t="s">
        <v>281</v>
      </c>
      <c r="B297" t="str">
        <f>"13958563762"</f>
        <v>13958563762</v>
      </c>
      <c r="C297" t="str">
        <f>"522428199808301037"</f>
        <v>522428199808301037</v>
      </c>
      <c r="D297" t="s">
        <v>0</v>
      </c>
      <c r="E297" t="s">
        <v>0</v>
      </c>
      <c r="F297" t="s">
        <v>1</v>
      </c>
      <c r="G297" t="str">
        <f>"2018-11-19 16:14:44"</f>
        <v>2018-11-19 16:14:44</v>
      </c>
    </row>
    <row r="298" spans="1:7" x14ac:dyDescent="0.2">
      <c r="A298" t="s">
        <v>282</v>
      </c>
      <c r="B298" t="str">
        <f>"18288559930"</f>
        <v>18288559930</v>
      </c>
      <c r="C298" t="str">
        <f>"533001199506250319"</f>
        <v>533001199506250319</v>
      </c>
      <c r="D298" t="s">
        <v>283</v>
      </c>
      <c r="E298" t="s">
        <v>284</v>
      </c>
      <c r="F298" t="s">
        <v>1</v>
      </c>
      <c r="G298" t="str">
        <f>"2018-11-19 16:14:44"</f>
        <v>2018-11-19 16:14:44</v>
      </c>
    </row>
    <row r="299" spans="1:7" x14ac:dyDescent="0.2">
      <c r="A299" t="s">
        <v>285</v>
      </c>
      <c r="B299" t="str">
        <f>"18801064744"</f>
        <v>18801064744</v>
      </c>
      <c r="C299" t="str">
        <f>"130823199505170012"</f>
        <v>130823199505170012</v>
      </c>
      <c r="D299" t="s">
        <v>286</v>
      </c>
      <c r="E299" t="s">
        <v>287</v>
      </c>
      <c r="F299" t="s">
        <v>1</v>
      </c>
      <c r="G299" t="str">
        <f>"2018-11-19 16:14:31"</f>
        <v>2018-11-19 16:14:31</v>
      </c>
    </row>
    <row r="300" spans="1:7" x14ac:dyDescent="0.2">
      <c r="A300" t="s">
        <v>288</v>
      </c>
      <c r="B300" t="str">
        <f>"18595180580"</f>
        <v>18595180580</v>
      </c>
      <c r="C300" t="str">
        <f>"622821199306051411"</f>
        <v>622821199306051411</v>
      </c>
      <c r="D300" t="s">
        <v>289</v>
      </c>
      <c r="E300" t="s">
        <v>290</v>
      </c>
      <c r="F300" t="s">
        <v>1</v>
      </c>
      <c r="G300" t="str">
        <f>"2018-11-19 16:14:28"</f>
        <v>2018-11-19 16:14:28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2018-11-20T01:14:45Z</dcterms:created>
  <dcterms:modified xsi:type="dcterms:W3CDTF">2018-11-20T01:15:00Z</dcterms:modified>
</cp:coreProperties>
</file>