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"/>
    </mc:Choice>
  </mc:AlternateContent>
  <xr:revisionPtr revIDLastSave="0" documentId="8_{D80C1B34-953C-40C6-A943-C12E398A81E2}" xr6:coauthVersionLast="40" xr6:coauthVersionMax="40" xr10:uidLastSave="{00000000-0000-0000-0000-000000000000}"/>
  <bookViews>
    <workbookView xWindow="1125" yWindow="0" windowWidth="29565" windowHeight="15225"/>
  </bookViews>
  <sheets>
    <sheet name="f_app.guoji1818.com_channel_cha" sheetId="1" r:id="rId1"/>
  </sheets>
  <calcPr calcId="0"/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</calcChain>
</file>

<file path=xl/sharedStrings.xml><?xml version="1.0" encoding="utf-8"?>
<sst xmlns="http://schemas.openxmlformats.org/spreadsheetml/2006/main" count="301" uniqueCount="69">
  <si>
    <t>姓名</t>
  </si>
  <si>
    <t>手机号</t>
  </si>
  <si>
    <t>申请时间</t>
  </si>
  <si>
    <t>更新时间</t>
  </si>
  <si>
    <t>-</t>
  </si>
  <si>
    <t>谢泓基</t>
  </si>
  <si>
    <t>黄远劲</t>
  </si>
  <si>
    <t>肖梦瑶</t>
  </si>
  <si>
    <t>熊长钦</t>
  </si>
  <si>
    <t>曾建鑫</t>
  </si>
  <si>
    <t>黎海桂</t>
  </si>
  <si>
    <t>唐磊</t>
  </si>
  <si>
    <t>常琳</t>
  </si>
  <si>
    <t>古扎丽·艾拉提</t>
  </si>
  <si>
    <t>栾宏明</t>
  </si>
  <si>
    <t>周丹琳</t>
  </si>
  <si>
    <t>谢祥贵</t>
  </si>
  <si>
    <t>姜定</t>
  </si>
  <si>
    <t>李勇</t>
  </si>
  <si>
    <t>刘禹</t>
  </si>
  <si>
    <t>王稣澄</t>
  </si>
  <si>
    <t>杨健</t>
  </si>
  <si>
    <t>汤凯</t>
  </si>
  <si>
    <t>肖贤隆</t>
  </si>
  <si>
    <t>刘荣江</t>
  </si>
  <si>
    <t>刘之明</t>
  </si>
  <si>
    <t>王巧莉</t>
  </si>
  <si>
    <t>谢承航</t>
  </si>
  <si>
    <t>陈均文</t>
  </si>
  <si>
    <t>黄澄杰</t>
  </si>
  <si>
    <t>田成花</t>
  </si>
  <si>
    <t>杨进华</t>
  </si>
  <si>
    <t>杨小丹</t>
  </si>
  <si>
    <t>杨骞</t>
  </si>
  <si>
    <t>赵小春</t>
  </si>
  <si>
    <t>郭娇</t>
  </si>
  <si>
    <t>周胜利</t>
  </si>
  <si>
    <t>周亚婷</t>
  </si>
  <si>
    <t>陈丹妮</t>
  </si>
  <si>
    <t>熊左建</t>
  </si>
  <si>
    <t>刘忠</t>
  </si>
  <si>
    <t>龚辉</t>
  </si>
  <si>
    <t>于洪宝</t>
  </si>
  <si>
    <t>张迎迎</t>
  </si>
  <si>
    <t>彭辉</t>
  </si>
  <si>
    <t>张晓敏</t>
  </si>
  <si>
    <t>张功文</t>
  </si>
  <si>
    <t>徐赛</t>
  </si>
  <si>
    <t>卓茂</t>
  </si>
  <si>
    <t>陈驿鑫</t>
  </si>
  <si>
    <t>简珍珠</t>
  </si>
  <si>
    <t>戚兆磊</t>
  </si>
  <si>
    <t>吴小辉</t>
  </si>
  <si>
    <t>寿金辉</t>
  </si>
  <si>
    <t>丁波</t>
  </si>
  <si>
    <t>方梓霖</t>
  </si>
  <si>
    <t>刘凯</t>
  </si>
  <si>
    <t>覃培源</t>
  </si>
  <si>
    <t>谢伟杰</t>
  </si>
  <si>
    <t>陈伟勇</t>
  </si>
  <si>
    <t>唐得光</t>
  </si>
  <si>
    <t>张晓光</t>
  </si>
  <si>
    <t>林洁</t>
  </si>
  <si>
    <t>牟彩彩</t>
  </si>
  <si>
    <t>滕霖</t>
  </si>
  <si>
    <t>魏智贵</t>
  </si>
  <si>
    <t>张娜娜</t>
  </si>
  <si>
    <t>黄宇</t>
  </si>
  <si>
    <t>张歆璐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</si>
</sst>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9"/>
  <sheetViews>
    <sheetView tabSelected="1" workbookViewId="0"/>
  </sheetViews>
  <sheetFormatPr defaultRowHeight="14.25" x14ac:dyDescent="0.2"/>
  <sheetData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t="s">
        <v>4</v>
      </c>
      <c r="B3" t="str">
        <f>"17611388292"</f>
        <v>17611388292</v>
      </c>
      <c r="C3" t="str">
        <f>"2018-10-21 10:01:15"</f>
        <v>2018-10-21 10:01:15</v>
      </c>
      <c r="D3" t="str">
        <f t="shared" ref="D3:D34" si="0">"2018-10-23 09:07:59"</f>
        <v>2018-10-23 09:07:59</v>
      </c>
    </row>
    <row r="4" spans="1:4" x14ac:dyDescent="0.2">
      <c r="A4" t="s">
        <v>5</v>
      </c>
      <c r="B4" t="str">
        <f>"13809227117"</f>
        <v>13809227117</v>
      </c>
      <c r="C4" t="str">
        <f>"2018-10-15 21:54:58"</f>
        <v>2018-10-15 21:54:58</v>
      </c>
      <c r="D4" t="str">
        <f t="shared" si="0"/>
        <v>2018-10-23 09:07:59</v>
      </c>
    </row>
    <row r="5" spans="1:4" x14ac:dyDescent="0.2">
      <c r="A5" t="s">
        <v>6</v>
      </c>
      <c r="B5" t="str">
        <f>"18318604543"</f>
        <v>18318604543</v>
      </c>
      <c r="C5" t="str">
        <f>"2018-10-14 09:37:45"</f>
        <v>2018-10-14 09:37:45</v>
      </c>
      <c r="D5" t="str">
        <f t="shared" si="0"/>
        <v>2018-10-23 09:07:59</v>
      </c>
    </row>
    <row r="6" spans="1:4" x14ac:dyDescent="0.2">
      <c r="A6" t="s">
        <v>7</v>
      </c>
      <c r="B6" t="str">
        <f>"15299823575"</f>
        <v>15299823575</v>
      </c>
      <c r="C6" t="str">
        <f>"2018-10-12 16:04:26"</f>
        <v>2018-10-12 16:04:26</v>
      </c>
      <c r="D6" t="str">
        <f t="shared" si="0"/>
        <v>2018-10-23 09:07:59</v>
      </c>
    </row>
    <row r="7" spans="1:4" x14ac:dyDescent="0.2">
      <c r="A7" t="s">
        <v>4</v>
      </c>
      <c r="B7" t="str">
        <f>"15053497985"</f>
        <v>15053497985</v>
      </c>
      <c r="C7" t="str">
        <f>"2018-10-07 15:03:16"</f>
        <v>2018-10-07 15:03:16</v>
      </c>
      <c r="D7" t="str">
        <f t="shared" si="0"/>
        <v>2018-10-23 09:07:59</v>
      </c>
    </row>
    <row r="8" spans="1:4" x14ac:dyDescent="0.2">
      <c r="A8" t="s">
        <v>8</v>
      </c>
      <c r="B8" t="str">
        <f>"15859929577"</f>
        <v>15859929577</v>
      </c>
      <c r="C8" t="str">
        <f>"2018-09-26 12:49:07"</f>
        <v>2018-09-26 12:49:07</v>
      </c>
      <c r="D8" t="str">
        <f t="shared" si="0"/>
        <v>2018-10-23 09:07:59</v>
      </c>
    </row>
    <row r="9" spans="1:4" x14ac:dyDescent="0.2">
      <c r="A9" t="s">
        <v>4</v>
      </c>
      <c r="B9" t="str">
        <f>"13167897729 "</f>
        <v xml:space="preserve">13167897729 </v>
      </c>
      <c r="C9" t="str">
        <f>"2018-09-26 09:29:57"</f>
        <v>2018-09-26 09:29:57</v>
      </c>
      <c r="D9" t="str">
        <f t="shared" si="0"/>
        <v>2018-10-23 09:07:59</v>
      </c>
    </row>
    <row r="10" spans="1:4" x14ac:dyDescent="0.2">
      <c r="A10" t="s">
        <v>4</v>
      </c>
      <c r="B10" t="str">
        <f>"15974628772"</f>
        <v>15974628772</v>
      </c>
      <c r="C10" t="str">
        <f>"2018-09-25 16:11:56"</f>
        <v>2018-09-25 16:11:56</v>
      </c>
      <c r="D10" t="str">
        <f t="shared" si="0"/>
        <v>2018-10-23 09:07:59</v>
      </c>
    </row>
    <row r="11" spans="1:4" x14ac:dyDescent="0.2">
      <c r="A11" t="s">
        <v>9</v>
      </c>
      <c r="B11" t="str">
        <f>"13759194344"</f>
        <v>13759194344</v>
      </c>
      <c r="C11" t="str">
        <f>"2018-09-25 11:08:05"</f>
        <v>2018-09-25 11:08:05</v>
      </c>
      <c r="D11" t="str">
        <f t="shared" si="0"/>
        <v>2018-10-23 09:07:59</v>
      </c>
    </row>
    <row r="12" spans="1:4" x14ac:dyDescent="0.2">
      <c r="A12" t="s">
        <v>10</v>
      </c>
      <c r="B12" t="str">
        <f>"15347875851"</f>
        <v>15347875851</v>
      </c>
      <c r="C12" t="str">
        <f>"2018-09-25 01:03:35"</f>
        <v>2018-09-25 01:03:35</v>
      </c>
      <c r="D12" t="str">
        <f t="shared" si="0"/>
        <v>2018-10-23 09:07:59</v>
      </c>
    </row>
    <row r="13" spans="1:4" x14ac:dyDescent="0.2">
      <c r="A13" t="s">
        <v>4</v>
      </c>
      <c r="B13" t="str">
        <f>"18660004244"</f>
        <v>18660004244</v>
      </c>
      <c r="C13" t="str">
        <f>"2018-09-24 17:10:51"</f>
        <v>2018-09-24 17:10:51</v>
      </c>
      <c r="D13" t="str">
        <f t="shared" si="0"/>
        <v>2018-10-23 09:07:59</v>
      </c>
    </row>
    <row r="14" spans="1:4" x14ac:dyDescent="0.2">
      <c r="A14" t="s">
        <v>4</v>
      </c>
      <c r="B14" t="str">
        <f>"13519176287"</f>
        <v>13519176287</v>
      </c>
      <c r="C14" t="str">
        <f>"2018-09-24 15:15:23"</f>
        <v>2018-09-24 15:15:23</v>
      </c>
      <c r="D14" t="str">
        <f t="shared" si="0"/>
        <v>2018-10-23 09:07:59</v>
      </c>
    </row>
    <row r="15" spans="1:4" x14ac:dyDescent="0.2">
      <c r="A15" t="s">
        <v>11</v>
      </c>
      <c r="B15" t="str">
        <f>"15261352089"</f>
        <v>15261352089</v>
      </c>
      <c r="C15" t="str">
        <f>"2018-09-24 14:41:21"</f>
        <v>2018-09-24 14:41:21</v>
      </c>
      <c r="D15" t="str">
        <f t="shared" si="0"/>
        <v>2018-10-23 09:07:59</v>
      </c>
    </row>
    <row r="16" spans="1:4" x14ac:dyDescent="0.2">
      <c r="A16" t="s">
        <v>12</v>
      </c>
      <c r="B16" t="str">
        <f>"18646662821"</f>
        <v>18646662821</v>
      </c>
      <c r="C16" t="str">
        <f>"2018-09-24 13:55:24"</f>
        <v>2018-09-24 13:55:24</v>
      </c>
      <c r="D16" t="str">
        <f t="shared" si="0"/>
        <v>2018-10-23 09:07:59</v>
      </c>
    </row>
    <row r="17" spans="1:4" x14ac:dyDescent="0.2">
      <c r="A17" t="s">
        <v>4</v>
      </c>
      <c r="B17" t="str">
        <f>"18586940522"</f>
        <v>18586940522</v>
      </c>
      <c r="C17" t="str">
        <f>"2018-09-24 13:02:57"</f>
        <v>2018-09-24 13:02:57</v>
      </c>
      <c r="D17" t="str">
        <f t="shared" si="0"/>
        <v>2018-10-23 09:07:59</v>
      </c>
    </row>
    <row r="18" spans="1:4" x14ac:dyDescent="0.2">
      <c r="A18" t="s">
        <v>4</v>
      </c>
      <c r="B18" t="str">
        <f>"15282067866"</f>
        <v>15282067866</v>
      </c>
      <c r="C18" t="str">
        <f>"2018-09-24 12:55:31"</f>
        <v>2018-09-24 12:55:31</v>
      </c>
      <c r="D18" t="str">
        <f t="shared" si="0"/>
        <v>2018-10-23 09:07:59</v>
      </c>
    </row>
    <row r="19" spans="1:4" x14ac:dyDescent="0.2">
      <c r="A19" t="s">
        <v>4</v>
      </c>
      <c r="B19" t="str">
        <f>"17858815041"</f>
        <v>17858815041</v>
      </c>
      <c r="C19" t="str">
        <f>"2018-09-24 12:10:44"</f>
        <v>2018-09-24 12:10:44</v>
      </c>
      <c r="D19" t="str">
        <f t="shared" si="0"/>
        <v>2018-10-23 09:07:59</v>
      </c>
    </row>
    <row r="20" spans="1:4" x14ac:dyDescent="0.2">
      <c r="A20" t="s">
        <v>4</v>
      </c>
      <c r="B20" t="str">
        <f>"13601677583"</f>
        <v>13601677583</v>
      </c>
      <c r="C20" t="str">
        <f>"2018-09-24 11:24:27"</f>
        <v>2018-09-24 11:24:27</v>
      </c>
      <c r="D20" t="str">
        <f t="shared" si="0"/>
        <v>2018-10-23 09:07:59</v>
      </c>
    </row>
    <row r="21" spans="1:4" x14ac:dyDescent="0.2">
      <c r="A21" t="s">
        <v>13</v>
      </c>
      <c r="B21" t="str">
        <f>"18999987143"</f>
        <v>18999987143</v>
      </c>
      <c r="C21" t="str">
        <f>"2018-09-24 11:15:00"</f>
        <v>2018-09-24 11:15:00</v>
      </c>
      <c r="D21" t="str">
        <f t="shared" si="0"/>
        <v>2018-10-23 09:07:59</v>
      </c>
    </row>
    <row r="22" spans="1:4" x14ac:dyDescent="0.2">
      <c r="A22" t="s">
        <v>4</v>
      </c>
      <c r="B22" t="str">
        <f>"18296744218"</f>
        <v>18296744218</v>
      </c>
      <c r="C22" t="str">
        <f>"2018-09-24 11:04:57"</f>
        <v>2018-09-24 11:04:57</v>
      </c>
      <c r="D22" t="str">
        <f t="shared" si="0"/>
        <v>2018-10-23 09:07:59</v>
      </c>
    </row>
    <row r="23" spans="1:4" x14ac:dyDescent="0.2">
      <c r="A23" t="s">
        <v>4</v>
      </c>
      <c r="B23" t="str">
        <f>"18983896708"</f>
        <v>18983896708</v>
      </c>
      <c r="C23" t="str">
        <f>"2018-09-24 11:01:48"</f>
        <v>2018-09-24 11:01:48</v>
      </c>
      <c r="D23" t="str">
        <f t="shared" si="0"/>
        <v>2018-10-23 09:07:59</v>
      </c>
    </row>
    <row r="24" spans="1:4" x14ac:dyDescent="0.2">
      <c r="A24" t="s">
        <v>14</v>
      </c>
      <c r="B24" t="str">
        <f>"18816275299"</f>
        <v>18816275299</v>
      </c>
      <c r="C24" t="str">
        <f>"2018-09-24 10:47:54"</f>
        <v>2018-09-24 10:47:54</v>
      </c>
      <c r="D24" t="str">
        <f t="shared" si="0"/>
        <v>2018-10-23 09:07:59</v>
      </c>
    </row>
    <row r="25" spans="1:4" x14ac:dyDescent="0.2">
      <c r="A25" t="s">
        <v>4</v>
      </c>
      <c r="B25" t="str">
        <f>"18826059710"</f>
        <v>18826059710</v>
      </c>
      <c r="C25" t="str">
        <f>"2018-09-24 10:30:26"</f>
        <v>2018-09-24 10:30:26</v>
      </c>
      <c r="D25" t="str">
        <f t="shared" si="0"/>
        <v>2018-10-23 09:07:59</v>
      </c>
    </row>
    <row r="26" spans="1:4" x14ac:dyDescent="0.2">
      <c r="A26" t="s">
        <v>15</v>
      </c>
      <c r="B26" t="str">
        <f>"15041592555"</f>
        <v>15041592555</v>
      </c>
      <c r="C26" t="str">
        <f>"2018-09-19 19:44:35"</f>
        <v>2018-09-19 19:44:35</v>
      </c>
      <c r="D26" t="str">
        <f t="shared" si="0"/>
        <v>2018-10-23 09:07:59</v>
      </c>
    </row>
    <row r="27" spans="1:4" x14ac:dyDescent="0.2">
      <c r="A27" t="s">
        <v>4</v>
      </c>
      <c r="B27" t="str">
        <f>"13861548818"</f>
        <v>13861548818</v>
      </c>
      <c r="C27" t="str">
        <f>"2018-09-19 15:56:18"</f>
        <v>2018-09-19 15:56:18</v>
      </c>
      <c r="D27" t="str">
        <f t="shared" si="0"/>
        <v>2018-10-23 09:07:59</v>
      </c>
    </row>
    <row r="28" spans="1:4" x14ac:dyDescent="0.2">
      <c r="A28" t="s">
        <v>4</v>
      </c>
      <c r="B28" t="str">
        <f>"18871816806"</f>
        <v>18871816806</v>
      </c>
      <c r="C28" t="str">
        <f>"2018-09-19 08:23:20"</f>
        <v>2018-09-19 08:23:20</v>
      </c>
      <c r="D28" t="str">
        <f t="shared" si="0"/>
        <v>2018-10-23 09:07:59</v>
      </c>
    </row>
    <row r="29" spans="1:4" x14ac:dyDescent="0.2">
      <c r="A29" t="s">
        <v>4</v>
      </c>
      <c r="B29" t="str">
        <f>"15914176006"</f>
        <v>15914176006</v>
      </c>
      <c r="C29" t="str">
        <f>"2018-09-18 21:15:19"</f>
        <v>2018-09-18 21:15:19</v>
      </c>
      <c r="D29" t="str">
        <f t="shared" si="0"/>
        <v>2018-10-23 09:07:59</v>
      </c>
    </row>
    <row r="30" spans="1:4" x14ac:dyDescent="0.2">
      <c r="A30" t="s">
        <v>16</v>
      </c>
      <c r="B30" t="str">
        <f>"13313799228"</f>
        <v>13313799228</v>
      </c>
      <c r="C30" t="str">
        <f>"2018-09-18 11:10:26"</f>
        <v>2018-09-18 11:10:26</v>
      </c>
      <c r="D30" t="str">
        <f t="shared" si="0"/>
        <v>2018-10-23 09:07:59</v>
      </c>
    </row>
    <row r="31" spans="1:4" x14ac:dyDescent="0.2">
      <c r="A31" t="s">
        <v>4</v>
      </c>
      <c r="B31" t="str">
        <f>"15989705111"</f>
        <v>15989705111</v>
      </c>
      <c r="C31" t="str">
        <f>"2018-09-18 09:50:03"</f>
        <v>2018-09-18 09:50:03</v>
      </c>
      <c r="D31" t="str">
        <f t="shared" si="0"/>
        <v>2018-10-23 09:07:59</v>
      </c>
    </row>
    <row r="32" spans="1:4" x14ac:dyDescent="0.2">
      <c r="A32" t="s">
        <v>4</v>
      </c>
      <c r="B32" t="str">
        <f>"18735491132"</f>
        <v>18735491132</v>
      </c>
      <c r="C32" t="str">
        <f>"2018-09-18 00:39:52"</f>
        <v>2018-09-18 00:39:52</v>
      </c>
      <c r="D32" t="str">
        <f t="shared" si="0"/>
        <v>2018-10-23 09:07:59</v>
      </c>
    </row>
    <row r="33" spans="1:4" x14ac:dyDescent="0.2">
      <c r="A33" t="s">
        <v>17</v>
      </c>
      <c r="B33" t="str">
        <f>"15871134177"</f>
        <v>15871134177</v>
      </c>
      <c r="C33" t="str">
        <f>"2018-09-17 19:43:44"</f>
        <v>2018-09-17 19:43:44</v>
      </c>
      <c r="D33" t="str">
        <f t="shared" si="0"/>
        <v>2018-10-23 09:07:59</v>
      </c>
    </row>
    <row r="34" spans="1:4" x14ac:dyDescent="0.2">
      <c r="A34" t="s">
        <v>4</v>
      </c>
      <c r="B34" t="str">
        <f>"18059603897"</f>
        <v>18059603897</v>
      </c>
      <c r="C34" t="str">
        <f>"2018-09-17 19:02:57"</f>
        <v>2018-09-17 19:02:57</v>
      </c>
      <c r="D34" t="str">
        <f t="shared" si="0"/>
        <v>2018-10-23 09:07:59</v>
      </c>
    </row>
    <row r="35" spans="1:4" x14ac:dyDescent="0.2">
      <c r="A35" t="s">
        <v>4</v>
      </c>
      <c r="B35" t="str">
        <f>"18401590800"</f>
        <v>18401590800</v>
      </c>
      <c r="C35" t="str">
        <f>"2018-09-17 18:56:41"</f>
        <v>2018-09-17 18:56:41</v>
      </c>
      <c r="D35" t="str">
        <f t="shared" ref="D35:D66" si="1">"2018-10-23 09:07:59"</f>
        <v>2018-10-23 09:07:59</v>
      </c>
    </row>
    <row r="36" spans="1:4" x14ac:dyDescent="0.2">
      <c r="A36" t="s">
        <v>4</v>
      </c>
      <c r="B36" t="str">
        <f>"18757878055"</f>
        <v>18757878055</v>
      </c>
      <c r="C36" t="str">
        <f>"2018-09-17 17:32:05"</f>
        <v>2018-09-17 17:32:05</v>
      </c>
      <c r="D36" t="str">
        <f t="shared" si="1"/>
        <v>2018-10-23 09:07:59</v>
      </c>
    </row>
    <row r="37" spans="1:4" x14ac:dyDescent="0.2">
      <c r="A37" t="s">
        <v>4</v>
      </c>
      <c r="B37" t="str">
        <f>"13258544445"</f>
        <v>13258544445</v>
      </c>
      <c r="C37" t="str">
        <f>"2018-09-17 09:56:52"</f>
        <v>2018-09-17 09:56:52</v>
      </c>
      <c r="D37" t="str">
        <f t="shared" si="1"/>
        <v>2018-10-23 09:07:59</v>
      </c>
    </row>
    <row r="38" spans="1:4" x14ac:dyDescent="0.2">
      <c r="A38" t="s">
        <v>4</v>
      </c>
      <c r="B38" t="str">
        <f>"17600663511"</f>
        <v>17600663511</v>
      </c>
      <c r="C38" t="str">
        <f>"2018-09-16 12:25:23"</f>
        <v>2018-09-16 12:25:23</v>
      </c>
      <c r="D38" t="str">
        <f t="shared" si="1"/>
        <v>2018-10-23 09:07:59</v>
      </c>
    </row>
    <row r="39" spans="1:4" x14ac:dyDescent="0.2">
      <c r="A39" t="s">
        <v>4</v>
      </c>
      <c r="B39" t="str">
        <f>"13147028251"</f>
        <v>13147028251</v>
      </c>
      <c r="C39" t="str">
        <f>"2018-09-15 17:24:47"</f>
        <v>2018-09-15 17:24:47</v>
      </c>
      <c r="D39" t="str">
        <f t="shared" si="1"/>
        <v>2018-10-23 09:07:59</v>
      </c>
    </row>
    <row r="40" spans="1:4" x14ac:dyDescent="0.2">
      <c r="A40" t="s">
        <v>4</v>
      </c>
      <c r="B40" t="str">
        <f>"13296829229"</f>
        <v>13296829229</v>
      </c>
      <c r="C40" t="str">
        <f>"2018-09-15 16:56:39"</f>
        <v>2018-09-15 16:56:39</v>
      </c>
      <c r="D40" t="str">
        <f t="shared" si="1"/>
        <v>2018-10-23 09:07:59</v>
      </c>
    </row>
    <row r="41" spans="1:4" x14ac:dyDescent="0.2">
      <c r="A41" t="s">
        <v>4</v>
      </c>
      <c r="B41" t="str">
        <f>"15620777907"</f>
        <v>15620777907</v>
      </c>
      <c r="C41" t="str">
        <f>"2018-09-15 16:50:26"</f>
        <v>2018-09-15 16:50:26</v>
      </c>
      <c r="D41" t="str">
        <f t="shared" si="1"/>
        <v>2018-10-23 09:07:59</v>
      </c>
    </row>
    <row r="42" spans="1:4" x14ac:dyDescent="0.2">
      <c r="A42" t="s">
        <v>4</v>
      </c>
      <c r="B42" t="str">
        <f>"13524885878"</f>
        <v>13524885878</v>
      </c>
      <c r="C42" t="str">
        <f>"2018-09-15 15:26:17"</f>
        <v>2018-09-15 15:26:17</v>
      </c>
      <c r="D42" t="str">
        <f t="shared" si="1"/>
        <v>2018-10-23 09:07:59</v>
      </c>
    </row>
    <row r="43" spans="1:4" x14ac:dyDescent="0.2">
      <c r="A43" t="s">
        <v>4</v>
      </c>
      <c r="B43" t="str">
        <f>"13073058842"</f>
        <v>13073058842</v>
      </c>
      <c r="C43" t="str">
        <f>"2018-09-15 13:25:43"</f>
        <v>2018-09-15 13:25:43</v>
      </c>
      <c r="D43" t="str">
        <f t="shared" si="1"/>
        <v>2018-10-23 09:07:59</v>
      </c>
    </row>
    <row r="44" spans="1:4" x14ac:dyDescent="0.2">
      <c r="A44" t="s">
        <v>4</v>
      </c>
      <c r="B44" t="str">
        <f>"18605225121"</f>
        <v>18605225121</v>
      </c>
      <c r="C44" t="str">
        <f>"2018-09-15 13:06:47"</f>
        <v>2018-09-15 13:06:47</v>
      </c>
      <c r="D44" t="str">
        <f t="shared" si="1"/>
        <v>2018-10-23 09:07:59</v>
      </c>
    </row>
    <row r="45" spans="1:4" x14ac:dyDescent="0.2">
      <c r="A45" t="s">
        <v>4</v>
      </c>
      <c r="B45" t="str">
        <f>"13810416768"</f>
        <v>13810416768</v>
      </c>
      <c r="C45" t="str">
        <f>"2018-09-15 11:12:46"</f>
        <v>2018-09-15 11:12:46</v>
      </c>
      <c r="D45" t="str">
        <f t="shared" si="1"/>
        <v>2018-10-23 09:07:59</v>
      </c>
    </row>
    <row r="46" spans="1:4" x14ac:dyDescent="0.2">
      <c r="A46" t="s">
        <v>4</v>
      </c>
      <c r="B46" t="str">
        <f>"13539902218"</f>
        <v>13539902218</v>
      </c>
      <c r="C46" t="str">
        <f>"2018-09-13 20:03:39"</f>
        <v>2018-09-13 20:03:39</v>
      </c>
      <c r="D46" t="str">
        <f t="shared" si="1"/>
        <v>2018-10-23 09:07:59</v>
      </c>
    </row>
    <row r="47" spans="1:4" x14ac:dyDescent="0.2">
      <c r="A47" t="s">
        <v>18</v>
      </c>
      <c r="B47" t="str">
        <f>"18885005043"</f>
        <v>18885005043</v>
      </c>
      <c r="C47" t="str">
        <f>"2018-09-13 19:43:04"</f>
        <v>2018-09-13 19:43:04</v>
      </c>
      <c r="D47" t="str">
        <f t="shared" si="1"/>
        <v>2018-10-23 09:07:59</v>
      </c>
    </row>
    <row r="48" spans="1:4" x14ac:dyDescent="0.2">
      <c r="A48" t="s">
        <v>4</v>
      </c>
      <c r="B48" t="str">
        <f>"18889988152"</f>
        <v>18889988152</v>
      </c>
      <c r="C48" t="str">
        <f>"2018-09-13 17:46:31"</f>
        <v>2018-09-13 17:46:31</v>
      </c>
      <c r="D48" t="str">
        <f t="shared" si="1"/>
        <v>2018-10-23 09:07:59</v>
      </c>
    </row>
    <row r="49" spans="1:4" x14ac:dyDescent="0.2">
      <c r="A49" t="s">
        <v>4</v>
      </c>
      <c r="B49" t="str">
        <f>"18920051889"</f>
        <v>18920051889</v>
      </c>
      <c r="C49" t="str">
        <f>"2018-09-13 17:40:14"</f>
        <v>2018-09-13 17:40:14</v>
      </c>
      <c r="D49" t="str">
        <f t="shared" si="1"/>
        <v>2018-10-23 09:07:59</v>
      </c>
    </row>
    <row r="50" spans="1:4" x14ac:dyDescent="0.2">
      <c r="A50" t="s">
        <v>19</v>
      </c>
      <c r="B50" t="str">
        <f>"13755716008"</f>
        <v>13755716008</v>
      </c>
      <c r="C50" t="str">
        <f>"2018-09-13 17:34:00"</f>
        <v>2018-09-13 17:34:00</v>
      </c>
      <c r="D50" t="str">
        <f t="shared" si="1"/>
        <v>2018-10-23 09:07:59</v>
      </c>
    </row>
    <row r="51" spans="1:4" x14ac:dyDescent="0.2">
      <c r="A51" t="s">
        <v>4</v>
      </c>
      <c r="B51" t="str">
        <f>"13507520431"</f>
        <v>13507520431</v>
      </c>
      <c r="C51" t="str">
        <f>"2018-09-13 16:18:50"</f>
        <v>2018-09-13 16:18:50</v>
      </c>
      <c r="D51" t="str">
        <f t="shared" si="1"/>
        <v>2018-10-23 09:07:59</v>
      </c>
    </row>
    <row r="52" spans="1:4" x14ac:dyDescent="0.2">
      <c r="A52" t="s">
        <v>20</v>
      </c>
      <c r="B52" t="str">
        <f>"18796631911"</f>
        <v>18796631911</v>
      </c>
      <c r="C52" t="str">
        <f>"2018-09-13 15:49:34"</f>
        <v>2018-09-13 15:49:34</v>
      </c>
      <c r="D52" t="str">
        <f t="shared" si="1"/>
        <v>2018-10-23 09:07:59</v>
      </c>
    </row>
    <row r="53" spans="1:4" x14ac:dyDescent="0.2">
      <c r="A53" t="s">
        <v>4</v>
      </c>
      <c r="B53" t="str">
        <f>"15186853861"</f>
        <v>15186853861</v>
      </c>
      <c r="C53" t="str">
        <f>"2018-09-13 14:41:55"</f>
        <v>2018-09-13 14:41:55</v>
      </c>
      <c r="D53" t="str">
        <f t="shared" si="1"/>
        <v>2018-10-23 09:07:59</v>
      </c>
    </row>
    <row r="54" spans="1:4" x14ac:dyDescent="0.2">
      <c r="A54" t="s">
        <v>4</v>
      </c>
      <c r="B54" t="str">
        <f>"15251999045"</f>
        <v>15251999045</v>
      </c>
      <c r="C54" t="str">
        <f>"2018-09-13 14:41:25"</f>
        <v>2018-09-13 14:41:25</v>
      </c>
      <c r="D54" t="str">
        <f t="shared" si="1"/>
        <v>2018-10-23 09:07:59</v>
      </c>
    </row>
    <row r="55" spans="1:4" x14ac:dyDescent="0.2">
      <c r="A55" t="s">
        <v>4</v>
      </c>
      <c r="B55" t="str">
        <f>"13222402630"</f>
        <v>13222402630</v>
      </c>
      <c r="C55" t="str">
        <f>"2018-09-13 14:32:57"</f>
        <v>2018-09-13 14:32:57</v>
      </c>
      <c r="D55" t="str">
        <f t="shared" si="1"/>
        <v>2018-10-23 09:07:59</v>
      </c>
    </row>
    <row r="56" spans="1:4" x14ac:dyDescent="0.2">
      <c r="A56" t="s">
        <v>4</v>
      </c>
      <c r="B56" t="str">
        <f>"15174453205"</f>
        <v>15174453205</v>
      </c>
      <c r="C56" t="str">
        <f>"2018-09-13 14:17:23"</f>
        <v>2018-09-13 14:17:23</v>
      </c>
      <c r="D56" t="str">
        <f t="shared" si="1"/>
        <v>2018-10-23 09:07:59</v>
      </c>
    </row>
    <row r="57" spans="1:4" x14ac:dyDescent="0.2">
      <c r="A57" t="s">
        <v>4</v>
      </c>
      <c r="B57" t="str">
        <f>"17830776128"</f>
        <v>17830776128</v>
      </c>
      <c r="C57" t="str">
        <f>"2018-09-13 12:47:48"</f>
        <v>2018-09-13 12:47:48</v>
      </c>
      <c r="D57" t="str">
        <f t="shared" si="1"/>
        <v>2018-10-23 09:07:59</v>
      </c>
    </row>
    <row r="58" spans="1:4" x14ac:dyDescent="0.2">
      <c r="A58" t="s">
        <v>4</v>
      </c>
      <c r="B58" t="str">
        <f>"17776306699"</f>
        <v>17776306699</v>
      </c>
      <c r="C58" t="str">
        <f>"2018-09-13 12:05:00"</f>
        <v>2018-09-13 12:05:00</v>
      </c>
      <c r="D58" t="str">
        <f t="shared" si="1"/>
        <v>2018-10-23 09:07:59</v>
      </c>
    </row>
    <row r="59" spans="1:4" x14ac:dyDescent="0.2">
      <c r="A59" t="s">
        <v>4</v>
      </c>
      <c r="B59" t="str">
        <f>"15284200717"</f>
        <v>15284200717</v>
      </c>
      <c r="C59" t="str">
        <f>"2018-09-13 10:26:39"</f>
        <v>2018-09-13 10:26:39</v>
      </c>
      <c r="D59" t="str">
        <f t="shared" si="1"/>
        <v>2018-10-23 09:07:59</v>
      </c>
    </row>
    <row r="60" spans="1:4" x14ac:dyDescent="0.2">
      <c r="A60" t="s">
        <v>4</v>
      </c>
      <c r="B60" t="str">
        <f>"15299624513"</f>
        <v>15299624513</v>
      </c>
      <c r="C60" t="str">
        <f>"2018-09-12 19:13:46"</f>
        <v>2018-09-12 19:13:46</v>
      </c>
      <c r="D60" t="str">
        <f t="shared" si="1"/>
        <v>2018-10-23 09:07:59</v>
      </c>
    </row>
    <row r="61" spans="1:4" x14ac:dyDescent="0.2">
      <c r="A61" t="s">
        <v>21</v>
      </c>
      <c r="B61" t="str">
        <f>"15108228233"</f>
        <v>15108228233</v>
      </c>
      <c r="C61" t="str">
        <f>"2018-09-12 16:23:21"</f>
        <v>2018-09-12 16:23:21</v>
      </c>
      <c r="D61" t="str">
        <f t="shared" si="1"/>
        <v>2018-10-23 09:07:59</v>
      </c>
    </row>
    <row r="62" spans="1:4" x14ac:dyDescent="0.2">
      <c r="A62" t="s">
        <v>4</v>
      </c>
      <c r="B62" t="str">
        <f>"13904402018"</f>
        <v>13904402018</v>
      </c>
      <c r="C62" t="str">
        <f>"2018-09-11 21:23:31"</f>
        <v>2018-09-11 21:23:31</v>
      </c>
      <c r="D62" t="str">
        <f t="shared" si="1"/>
        <v>2018-10-23 09:07:59</v>
      </c>
    </row>
    <row r="63" spans="1:4" x14ac:dyDescent="0.2">
      <c r="A63" t="s">
        <v>22</v>
      </c>
      <c r="B63" t="str">
        <f>"18670011815"</f>
        <v>18670011815</v>
      </c>
      <c r="C63" t="str">
        <f>"2018-09-11 21:22:56"</f>
        <v>2018-09-11 21:22:56</v>
      </c>
      <c r="D63" t="str">
        <f t="shared" si="1"/>
        <v>2018-10-23 09:07:59</v>
      </c>
    </row>
    <row r="64" spans="1:4" x14ac:dyDescent="0.2">
      <c r="A64" t="s">
        <v>4</v>
      </c>
      <c r="B64" t="str">
        <f>"17785313213"</f>
        <v>17785313213</v>
      </c>
      <c r="C64" t="str">
        <f>"2018-09-11 17:55:24"</f>
        <v>2018-09-11 17:55:24</v>
      </c>
      <c r="D64" t="str">
        <f t="shared" si="1"/>
        <v>2018-10-23 09:07:59</v>
      </c>
    </row>
    <row r="65" spans="1:4" x14ac:dyDescent="0.2">
      <c r="A65" t="s">
        <v>4</v>
      </c>
      <c r="B65" t="str">
        <f>"17521164194"</f>
        <v>17521164194</v>
      </c>
      <c r="C65" t="str">
        <f>"2018-09-11 17:46:30"</f>
        <v>2018-09-11 17:46:30</v>
      </c>
      <c r="D65" t="str">
        <f t="shared" si="1"/>
        <v>2018-10-23 09:07:59</v>
      </c>
    </row>
    <row r="66" spans="1:4" x14ac:dyDescent="0.2">
      <c r="A66" t="s">
        <v>4</v>
      </c>
      <c r="B66" t="str">
        <f>"17720985288"</f>
        <v>17720985288</v>
      </c>
      <c r="C66" t="str">
        <f>"2018-09-11 16:54:42"</f>
        <v>2018-09-11 16:54:42</v>
      </c>
      <c r="D66" t="str">
        <f t="shared" si="1"/>
        <v>2018-10-23 09:07:59</v>
      </c>
    </row>
    <row r="67" spans="1:4" x14ac:dyDescent="0.2">
      <c r="A67" t="s">
        <v>4</v>
      </c>
      <c r="B67" t="str">
        <f>"18479285262"</f>
        <v>18479285262</v>
      </c>
      <c r="C67" t="str">
        <f>"2018-09-11 16:48:19"</f>
        <v>2018-09-11 16:48:19</v>
      </c>
      <c r="D67" t="str">
        <f t="shared" ref="D67:D82" si="2">"2018-10-23 09:07:59"</f>
        <v>2018-10-23 09:07:59</v>
      </c>
    </row>
    <row r="68" spans="1:4" x14ac:dyDescent="0.2">
      <c r="A68" t="s">
        <v>4</v>
      </c>
      <c r="B68" t="str">
        <f>"18202658719"</f>
        <v>18202658719</v>
      </c>
      <c r="C68" t="str">
        <f>"2018-09-11 16:30:45"</f>
        <v>2018-09-11 16:30:45</v>
      </c>
      <c r="D68" t="str">
        <f t="shared" si="2"/>
        <v>2018-10-23 09:07:59</v>
      </c>
    </row>
    <row r="69" spans="1:4" x14ac:dyDescent="0.2">
      <c r="A69" t="s">
        <v>4</v>
      </c>
      <c r="B69" t="str">
        <f>"18715526619"</f>
        <v>18715526619</v>
      </c>
      <c r="C69" t="str">
        <f>"2018-09-11 16:08:09"</f>
        <v>2018-09-11 16:08:09</v>
      </c>
      <c r="D69" t="str">
        <f t="shared" si="2"/>
        <v>2018-10-23 09:07:59</v>
      </c>
    </row>
    <row r="70" spans="1:4" x14ac:dyDescent="0.2">
      <c r="A70" t="s">
        <v>23</v>
      </c>
      <c r="B70" t="str">
        <f>"18850646641"</f>
        <v>18850646641</v>
      </c>
      <c r="C70" t="str">
        <f>"2018-09-11 15:23:48"</f>
        <v>2018-09-11 15:23:48</v>
      </c>
      <c r="D70" t="str">
        <f t="shared" si="2"/>
        <v>2018-10-23 09:07:59</v>
      </c>
    </row>
    <row r="71" spans="1:4" x14ac:dyDescent="0.2">
      <c r="A71" t="s">
        <v>4</v>
      </c>
      <c r="B71" t="str">
        <f>"13315225808"</f>
        <v>13315225808</v>
      </c>
      <c r="C71" t="str">
        <f>"2018-09-11 14:36:33"</f>
        <v>2018-09-11 14:36:33</v>
      </c>
      <c r="D71" t="str">
        <f t="shared" si="2"/>
        <v>2018-10-23 09:07:59</v>
      </c>
    </row>
    <row r="72" spans="1:4" x14ac:dyDescent="0.2">
      <c r="A72" t="s">
        <v>4</v>
      </c>
      <c r="B72" t="str">
        <f>"13653013046"</f>
        <v>13653013046</v>
      </c>
      <c r="C72" t="str">
        <f>"2018-09-11 14:24:34"</f>
        <v>2018-09-11 14:24:34</v>
      </c>
      <c r="D72" t="str">
        <f t="shared" si="2"/>
        <v>2018-10-23 09:07:59</v>
      </c>
    </row>
    <row r="73" spans="1:4" x14ac:dyDescent="0.2">
      <c r="A73" t="s">
        <v>4</v>
      </c>
      <c r="B73" t="str">
        <f>"18020738775"</f>
        <v>18020738775</v>
      </c>
      <c r="C73" t="str">
        <f>"2018-09-11 12:45:38"</f>
        <v>2018-09-11 12:45:38</v>
      </c>
      <c r="D73" t="str">
        <f t="shared" si="2"/>
        <v>2018-10-23 09:07:59</v>
      </c>
    </row>
    <row r="74" spans="1:4" x14ac:dyDescent="0.2">
      <c r="A74" t="s">
        <v>4</v>
      </c>
      <c r="B74" t="str">
        <f>"18368391583"</f>
        <v>18368391583</v>
      </c>
      <c r="C74" t="str">
        <f>"2018-09-11 11:30:01"</f>
        <v>2018-09-11 11:30:01</v>
      </c>
      <c r="D74" t="str">
        <f t="shared" si="2"/>
        <v>2018-10-23 09:07:59</v>
      </c>
    </row>
    <row r="75" spans="1:4" x14ac:dyDescent="0.2">
      <c r="A75" t="s">
        <v>4</v>
      </c>
      <c r="B75" t="str">
        <f>"15996210787"</f>
        <v>15996210787</v>
      </c>
      <c r="C75" t="str">
        <f>"2018-09-11 10:42:34"</f>
        <v>2018-09-11 10:42:34</v>
      </c>
      <c r="D75" t="str">
        <f t="shared" si="2"/>
        <v>2018-10-23 09:07:59</v>
      </c>
    </row>
    <row r="76" spans="1:4" x14ac:dyDescent="0.2">
      <c r="A76" t="s">
        <v>4</v>
      </c>
      <c r="B76" t="str">
        <f>"18212698397"</f>
        <v>18212698397</v>
      </c>
      <c r="C76" t="str">
        <f>"2018-09-11 10:25:23"</f>
        <v>2018-09-11 10:25:23</v>
      </c>
      <c r="D76" t="str">
        <f t="shared" si="2"/>
        <v>2018-10-23 09:07:59</v>
      </c>
    </row>
    <row r="77" spans="1:4" x14ac:dyDescent="0.2">
      <c r="A77" t="s">
        <v>4</v>
      </c>
      <c r="B77" t="str">
        <f>"15167251116"</f>
        <v>15167251116</v>
      </c>
      <c r="C77" t="str">
        <f>"2018-09-11 10:20:48"</f>
        <v>2018-09-11 10:20:48</v>
      </c>
      <c r="D77" t="str">
        <f t="shared" si="2"/>
        <v>2018-10-23 09:07:59</v>
      </c>
    </row>
    <row r="78" spans="1:4" x14ac:dyDescent="0.2">
      <c r="A78" t="s">
        <v>4</v>
      </c>
      <c r="B78" t="str">
        <f>"15618188580"</f>
        <v>15618188580</v>
      </c>
      <c r="C78" t="str">
        <f>"2018-09-11 07:58:57"</f>
        <v>2018-09-11 07:58:57</v>
      </c>
      <c r="D78" t="str">
        <f t="shared" si="2"/>
        <v>2018-10-23 09:07:59</v>
      </c>
    </row>
    <row r="79" spans="1:4" x14ac:dyDescent="0.2">
      <c r="A79" t="s">
        <v>4</v>
      </c>
      <c r="B79" t="str">
        <f>"15718640096"</f>
        <v>15718640096</v>
      </c>
      <c r="C79" t="str">
        <f>"2018-09-11 05:26:43"</f>
        <v>2018-09-11 05:26:43</v>
      </c>
      <c r="D79" t="str">
        <f t="shared" si="2"/>
        <v>2018-10-23 09:07:59</v>
      </c>
    </row>
    <row r="80" spans="1:4" x14ac:dyDescent="0.2">
      <c r="A80" t="s">
        <v>4</v>
      </c>
      <c r="B80" t="str">
        <f>"18870518523"</f>
        <v>18870518523</v>
      </c>
      <c r="C80" t="str">
        <f>"2018-09-11 04:55:26"</f>
        <v>2018-09-11 04:55:26</v>
      </c>
      <c r="D80" t="str">
        <f t="shared" si="2"/>
        <v>2018-10-23 09:07:59</v>
      </c>
    </row>
    <row r="81" spans="1:4" x14ac:dyDescent="0.2">
      <c r="A81" t="s">
        <v>24</v>
      </c>
      <c r="B81" t="str">
        <f>"18796622613"</f>
        <v>18796622613</v>
      </c>
      <c r="C81" t="str">
        <f>"2018-09-11 04:37:35"</f>
        <v>2018-09-11 04:37:35</v>
      </c>
      <c r="D81" t="str">
        <f t="shared" si="2"/>
        <v>2018-10-23 09:07:59</v>
      </c>
    </row>
    <row r="82" spans="1:4" x14ac:dyDescent="0.2">
      <c r="A82" t="s">
        <v>4</v>
      </c>
      <c r="B82" t="str">
        <f>"18869998499"</f>
        <v>18869998499</v>
      </c>
      <c r="C82" t="str">
        <f>"2018-09-11 02:26:00"</f>
        <v>2018-09-11 02:26:00</v>
      </c>
      <c r="D82" t="str">
        <f t="shared" si="2"/>
        <v>2018-10-23 09:07:59</v>
      </c>
    </row>
    <row r="83" spans="1:4" x14ac:dyDescent="0.2">
      <c r="A83" t="s">
        <v>4</v>
      </c>
      <c r="B83" t="str">
        <f>"15057325179"</f>
        <v>15057325179</v>
      </c>
      <c r="C83" t="str">
        <f>"2018-09-11 00:54:09"</f>
        <v>2018-09-11 00:54:09</v>
      </c>
      <c r="D83" t="str">
        <f t="shared" ref="D83:D114" si="3">"2018-10-23 09:08:00"</f>
        <v>2018-10-23 09:08:00</v>
      </c>
    </row>
    <row r="84" spans="1:4" x14ac:dyDescent="0.2">
      <c r="A84" t="s">
        <v>4</v>
      </c>
      <c r="B84" t="str">
        <f>"13907000729"</f>
        <v>13907000729</v>
      </c>
      <c r="C84" t="str">
        <f>"2018-09-11 00:22:42"</f>
        <v>2018-09-11 00:22:42</v>
      </c>
      <c r="D84" t="str">
        <f t="shared" si="3"/>
        <v>2018-10-23 09:08:00</v>
      </c>
    </row>
    <row r="85" spans="1:4" x14ac:dyDescent="0.2">
      <c r="A85" t="s">
        <v>4</v>
      </c>
      <c r="B85" t="str">
        <f>"13757573440"</f>
        <v>13757573440</v>
      </c>
      <c r="C85" t="str">
        <f>"2018-09-11 00:05:10"</f>
        <v>2018-09-11 00:05:10</v>
      </c>
      <c r="D85" t="str">
        <f t="shared" si="3"/>
        <v>2018-10-23 09:08:00</v>
      </c>
    </row>
    <row r="86" spans="1:4" x14ac:dyDescent="0.2">
      <c r="A86" t="s">
        <v>4</v>
      </c>
      <c r="B86" t="str">
        <f>"15766621257"</f>
        <v>15766621257</v>
      </c>
      <c r="C86" t="str">
        <f>"2018-09-10 23:51:39"</f>
        <v>2018-09-10 23:51:39</v>
      </c>
      <c r="D86" t="str">
        <f t="shared" si="3"/>
        <v>2018-10-23 09:08:00</v>
      </c>
    </row>
    <row r="87" spans="1:4" x14ac:dyDescent="0.2">
      <c r="A87" t="s">
        <v>4</v>
      </c>
      <c r="B87" t="str">
        <f>"18760622175"</f>
        <v>18760622175</v>
      </c>
      <c r="C87" t="str">
        <f>"2018-09-10 23:21:37"</f>
        <v>2018-09-10 23:21:37</v>
      </c>
      <c r="D87" t="str">
        <f t="shared" si="3"/>
        <v>2018-10-23 09:08:00</v>
      </c>
    </row>
    <row r="88" spans="1:4" x14ac:dyDescent="0.2">
      <c r="A88" t="s">
        <v>4</v>
      </c>
      <c r="B88" t="str">
        <f>"18908620628"</f>
        <v>18908620628</v>
      </c>
      <c r="C88" t="str">
        <f>"2018-09-10 23:01:39"</f>
        <v>2018-09-10 23:01:39</v>
      </c>
      <c r="D88" t="str">
        <f t="shared" si="3"/>
        <v>2018-10-23 09:08:00</v>
      </c>
    </row>
    <row r="89" spans="1:4" x14ac:dyDescent="0.2">
      <c r="A89" t="s">
        <v>4</v>
      </c>
      <c r="B89" t="str">
        <f>"18757560733"</f>
        <v>18757560733</v>
      </c>
      <c r="C89" t="str">
        <f>"2018-09-10 22:57:18"</f>
        <v>2018-09-10 22:57:18</v>
      </c>
      <c r="D89" t="str">
        <f t="shared" si="3"/>
        <v>2018-10-23 09:08:00</v>
      </c>
    </row>
    <row r="90" spans="1:4" x14ac:dyDescent="0.2">
      <c r="A90" t="s">
        <v>4</v>
      </c>
      <c r="B90" t="str">
        <f>"17727180215"</f>
        <v>17727180215</v>
      </c>
      <c r="C90" t="str">
        <f>"2018-09-10 22:45:17"</f>
        <v>2018-09-10 22:45:17</v>
      </c>
      <c r="D90" t="str">
        <f t="shared" si="3"/>
        <v>2018-10-23 09:08:00</v>
      </c>
    </row>
    <row r="91" spans="1:4" x14ac:dyDescent="0.2">
      <c r="A91" t="s">
        <v>4</v>
      </c>
      <c r="B91" t="str">
        <f>"13719469440"</f>
        <v>13719469440</v>
      </c>
      <c r="C91" t="str">
        <f>"2018-09-10 22:40:31"</f>
        <v>2018-09-10 22:40:31</v>
      </c>
      <c r="D91" t="str">
        <f t="shared" si="3"/>
        <v>2018-10-23 09:08:00</v>
      </c>
    </row>
    <row r="92" spans="1:4" x14ac:dyDescent="0.2">
      <c r="A92" t="s">
        <v>4</v>
      </c>
      <c r="B92" t="str">
        <f>"13533208951"</f>
        <v>13533208951</v>
      </c>
      <c r="C92" t="str">
        <f>"2018-09-10 22:40:17"</f>
        <v>2018-09-10 22:40:17</v>
      </c>
      <c r="D92" t="str">
        <f t="shared" si="3"/>
        <v>2018-10-23 09:08:00</v>
      </c>
    </row>
    <row r="93" spans="1:4" x14ac:dyDescent="0.2">
      <c r="A93" t="s">
        <v>4</v>
      </c>
      <c r="B93" t="str">
        <f>"17674739847"</f>
        <v>17674739847</v>
      </c>
      <c r="C93" t="str">
        <f>"2018-09-10 22:35:53"</f>
        <v>2018-09-10 22:35:53</v>
      </c>
      <c r="D93" t="str">
        <f t="shared" si="3"/>
        <v>2018-10-23 09:08:00</v>
      </c>
    </row>
    <row r="94" spans="1:4" x14ac:dyDescent="0.2">
      <c r="A94" t="s">
        <v>4</v>
      </c>
      <c r="B94" t="str">
        <f>"18693729181"</f>
        <v>18693729181</v>
      </c>
      <c r="C94" t="str">
        <f>"2018-09-10 22:07:36"</f>
        <v>2018-09-10 22:07:36</v>
      </c>
      <c r="D94" t="str">
        <f t="shared" si="3"/>
        <v>2018-10-23 09:08:00</v>
      </c>
    </row>
    <row r="95" spans="1:4" x14ac:dyDescent="0.2">
      <c r="A95" t="s">
        <v>4</v>
      </c>
      <c r="B95" t="str">
        <f>"18993121873"</f>
        <v>18993121873</v>
      </c>
      <c r="C95" t="str">
        <f>"2018-09-10 22:03:45"</f>
        <v>2018-09-10 22:03:45</v>
      </c>
      <c r="D95" t="str">
        <f t="shared" si="3"/>
        <v>2018-10-23 09:08:00</v>
      </c>
    </row>
    <row r="96" spans="1:4" x14ac:dyDescent="0.2">
      <c r="A96" t="s">
        <v>4</v>
      </c>
      <c r="B96" t="str">
        <f>"18395819786"</f>
        <v>18395819786</v>
      </c>
      <c r="C96" t="str">
        <f>"2018-09-10 22:01:16"</f>
        <v>2018-09-10 22:01:16</v>
      </c>
      <c r="D96" t="str">
        <f t="shared" si="3"/>
        <v>2018-10-23 09:08:00</v>
      </c>
    </row>
    <row r="97" spans="1:4" x14ac:dyDescent="0.2">
      <c r="A97" t="s">
        <v>4</v>
      </c>
      <c r="B97" t="str">
        <f>"15952977327"</f>
        <v>15952977327</v>
      </c>
      <c r="C97" t="str">
        <f>"2018-09-10 21:25:20"</f>
        <v>2018-09-10 21:25:20</v>
      </c>
      <c r="D97" t="str">
        <f t="shared" si="3"/>
        <v>2018-10-23 09:08:00</v>
      </c>
    </row>
    <row r="98" spans="1:4" x14ac:dyDescent="0.2">
      <c r="A98" t="s">
        <v>4</v>
      </c>
      <c r="B98" t="str">
        <f>"15374385111"</f>
        <v>15374385111</v>
      </c>
      <c r="C98" t="str">
        <f>"2018-09-10 21:21:10"</f>
        <v>2018-09-10 21:21:10</v>
      </c>
      <c r="D98" t="str">
        <f t="shared" si="3"/>
        <v>2018-10-23 09:08:00</v>
      </c>
    </row>
    <row r="99" spans="1:4" x14ac:dyDescent="0.2">
      <c r="A99" t="s">
        <v>4</v>
      </c>
      <c r="B99" t="str">
        <f>"15873498834"</f>
        <v>15873498834</v>
      </c>
      <c r="C99" t="str">
        <f>"2018-09-10 21:17:30"</f>
        <v>2018-09-10 21:17:30</v>
      </c>
      <c r="D99" t="str">
        <f t="shared" si="3"/>
        <v>2018-10-23 09:08:00</v>
      </c>
    </row>
    <row r="100" spans="1:4" x14ac:dyDescent="0.2">
      <c r="A100" t="s">
        <v>4</v>
      </c>
      <c r="B100" t="str">
        <f>"17770608880"</f>
        <v>17770608880</v>
      </c>
      <c r="C100" t="str">
        <f>"2018-09-10 21:12:19"</f>
        <v>2018-09-10 21:12:19</v>
      </c>
      <c r="D100" t="str">
        <f t="shared" si="3"/>
        <v>2018-10-23 09:08:00</v>
      </c>
    </row>
    <row r="101" spans="1:4" x14ac:dyDescent="0.2">
      <c r="A101" t="s">
        <v>4</v>
      </c>
      <c r="B101" t="str">
        <f>"18980371277"</f>
        <v>18980371277</v>
      </c>
      <c r="C101" t="str">
        <f>"2018-09-10 21:08:33"</f>
        <v>2018-09-10 21:08:33</v>
      </c>
      <c r="D101" t="str">
        <f t="shared" si="3"/>
        <v>2018-10-23 09:08:00</v>
      </c>
    </row>
    <row r="102" spans="1:4" x14ac:dyDescent="0.2">
      <c r="A102" t="s">
        <v>4</v>
      </c>
      <c r="B102" t="str">
        <f>"18200380327"</f>
        <v>18200380327</v>
      </c>
      <c r="C102" t="str">
        <f>"2018-09-10 21:01:49"</f>
        <v>2018-09-10 21:01:49</v>
      </c>
      <c r="D102" t="str">
        <f t="shared" si="3"/>
        <v>2018-10-23 09:08:00</v>
      </c>
    </row>
    <row r="103" spans="1:4" x14ac:dyDescent="0.2">
      <c r="A103" t="s">
        <v>4</v>
      </c>
      <c r="B103" t="str">
        <f>"13901354687"</f>
        <v>13901354687</v>
      </c>
      <c r="C103" t="str">
        <f>"2018-09-10 20:23:59"</f>
        <v>2018-09-10 20:23:59</v>
      </c>
      <c r="D103" t="str">
        <f t="shared" si="3"/>
        <v>2018-10-23 09:08:00</v>
      </c>
    </row>
    <row r="104" spans="1:4" x14ac:dyDescent="0.2">
      <c r="A104" t="s">
        <v>4</v>
      </c>
      <c r="B104" t="str">
        <f>"18879553659"</f>
        <v>18879553659</v>
      </c>
      <c r="C104" t="str">
        <f>"2018-09-10 19:51:44"</f>
        <v>2018-09-10 19:51:44</v>
      </c>
      <c r="D104" t="str">
        <f t="shared" si="3"/>
        <v>2018-10-23 09:08:00</v>
      </c>
    </row>
    <row r="105" spans="1:4" x14ac:dyDescent="0.2">
      <c r="A105" t="s">
        <v>4</v>
      </c>
      <c r="B105" t="str">
        <f>"17723024411"</f>
        <v>17723024411</v>
      </c>
      <c r="C105" t="str">
        <f>"2018-09-10 19:45:13"</f>
        <v>2018-09-10 19:45:13</v>
      </c>
      <c r="D105" t="str">
        <f t="shared" si="3"/>
        <v>2018-10-23 09:08:00</v>
      </c>
    </row>
    <row r="106" spans="1:4" x14ac:dyDescent="0.2">
      <c r="A106" t="s">
        <v>4</v>
      </c>
      <c r="B106" t="str">
        <f>"15279740711"</f>
        <v>15279740711</v>
      </c>
      <c r="C106" t="str">
        <f>"2018-09-10 19:41:08"</f>
        <v>2018-09-10 19:41:08</v>
      </c>
      <c r="D106" t="str">
        <f t="shared" si="3"/>
        <v>2018-10-23 09:08:00</v>
      </c>
    </row>
    <row r="107" spans="1:4" x14ac:dyDescent="0.2">
      <c r="A107" t="s">
        <v>4</v>
      </c>
      <c r="B107" t="str">
        <f>"18259569596"</f>
        <v>18259569596</v>
      </c>
      <c r="C107" t="str">
        <f>"2018-09-10 19:39:59"</f>
        <v>2018-09-10 19:39:59</v>
      </c>
      <c r="D107" t="str">
        <f t="shared" si="3"/>
        <v>2018-10-23 09:08:00</v>
      </c>
    </row>
    <row r="108" spans="1:4" x14ac:dyDescent="0.2">
      <c r="A108" t="s">
        <v>4</v>
      </c>
      <c r="B108" t="str">
        <f>"13510628348"</f>
        <v>13510628348</v>
      </c>
      <c r="C108" t="str">
        <f>"2018-09-10 19:34:30"</f>
        <v>2018-09-10 19:34:30</v>
      </c>
      <c r="D108" t="str">
        <f t="shared" si="3"/>
        <v>2018-10-23 09:08:00</v>
      </c>
    </row>
    <row r="109" spans="1:4" x14ac:dyDescent="0.2">
      <c r="A109" t="s">
        <v>4</v>
      </c>
      <c r="B109" t="str">
        <f>"17694904459"</f>
        <v>17694904459</v>
      </c>
      <c r="C109" t="str">
        <f>"2018-09-10 19:31:12"</f>
        <v>2018-09-10 19:31:12</v>
      </c>
      <c r="D109" t="str">
        <f t="shared" si="3"/>
        <v>2018-10-23 09:08:00</v>
      </c>
    </row>
    <row r="110" spans="1:4" x14ac:dyDescent="0.2">
      <c r="A110" t="s">
        <v>4</v>
      </c>
      <c r="B110" t="str">
        <f>"13705079037"</f>
        <v>13705079037</v>
      </c>
      <c r="C110" t="str">
        <f>"2018-09-10 19:30:24"</f>
        <v>2018-09-10 19:30:24</v>
      </c>
      <c r="D110" t="str">
        <f t="shared" si="3"/>
        <v>2018-10-23 09:08:00</v>
      </c>
    </row>
    <row r="111" spans="1:4" x14ac:dyDescent="0.2">
      <c r="A111" t="s">
        <v>4</v>
      </c>
      <c r="B111" t="str">
        <f>"18266260281"</f>
        <v>18266260281</v>
      </c>
      <c r="C111" t="str">
        <f>"2018-09-10 19:29:54"</f>
        <v>2018-09-10 19:29:54</v>
      </c>
      <c r="D111" t="str">
        <f t="shared" si="3"/>
        <v>2018-10-23 09:08:00</v>
      </c>
    </row>
    <row r="112" spans="1:4" x14ac:dyDescent="0.2">
      <c r="A112" t="s">
        <v>4</v>
      </c>
      <c r="B112" t="str">
        <f>"18872181687"</f>
        <v>18872181687</v>
      </c>
      <c r="C112" t="str">
        <f>"2018-09-10 18:45:46"</f>
        <v>2018-09-10 18:45:46</v>
      </c>
      <c r="D112" t="str">
        <f t="shared" si="3"/>
        <v>2018-10-23 09:08:00</v>
      </c>
    </row>
    <row r="113" spans="1:4" x14ac:dyDescent="0.2">
      <c r="A113" t="s">
        <v>4</v>
      </c>
      <c r="B113" t="str">
        <f>"13280781210"</f>
        <v>13280781210</v>
      </c>
      <c r="C113" t="str">
        <f>"2018-09-10 18:05:45"</f>
        <v>2018-09-10 18:05:45</v>
      </c>
      <c r="D113" t="str">
        <f t="shared" si="3"/>
        <v>2018-10-23 09:08:00</v>
      </c>
    </row>
    <row r="114" spans="1:4" x14ac:dyDescent="0.2">
      <c r="A114" t="s">
        <v>25</v>
      </c>
      <c r="B114" t="str">
        <f>"13793691029"</f>
        <v>13793691029</v>
      </c>
      <c r="C114" t="str">
        <f>"2018-09-10 18:04:06"</f>
        <v>2018-09-10 18:04:06</v>
      </c>
      <c r="D114" t="str">
        <f t="shared" si="3"/>
        <v>2018-10-23 09:08:00</v>
      </c>
    </row>
    <row r="115" spans="1:4" x14ac:dyDescent="0.2">
      <c r="A115" t="s">
        <v>4</v>
      </c>
      <c r="B115" t="str">
        <f>"13343106622"</f>
        <v>13343106622</v>
      </c>
      <c r="C115" t="str">
        <f>"2018-09-10 18:00:19"</f>
        <v>2018-09-10 18:00:19</v>
      </c>
      <c r="D115" t="str">
        <f t="shared" ref="D115:D146" si="4">"2018-10-23 09:08:00"</f>
        <v>2018-10-23 09:08:00</v>
      </c>
    </row>
    <row r="116" spans="1:4" x14ac:dyDescent="0.2">
      <c r="A116" t="s">
        <v>26</v>
      </c>
      <c r="B116" t="str">
        <f>"18305160960"</f>
        <v>18305160960</v>
      </c>
      <c r="C116" t="str">
        <f>"2018-09-10 17:02:17"</f>
        <v>2018-09-10 17:02:17</v>
      </c>
      <c r="D116" t="str">
        <f t="shared" si="4"/>
        <v>2018-10-23 09:08:00</v>
      </c>
    </row>
    <row r="117" spans="1:4" x14ac:dyDescent="0.2">
      <c r="A117" t="s">
        <v>4</v>
      </c>
      <c r="B117" t="str">
        <f>"17180086111"</f>
        <v>17180086111</v>
      </c>
      <c r="C117" t="str">
        <f>"2018-09-10 16:36:27"</f>
        <v>2018-09-10 16:36:27</v>
      </c>
      <c r="D117" t="str">
        <f t="shared" si="4"/>
        <v>2018-10-23 09:08:00</v>
      </c>
    </row>
    <row r="118" spans="1:4" x14ac:dyDescent="0.2">
      <c r="A118" t="s">
        <v>4</v>
      </c>
      <c r="B118" t="str">
        <f>"15521045379"</f>
        <v>15521045379</v>
      </c>
      <c r="C118" t="str">
        <f>"2018-09-10 15:12:28"</f>
        <v>2018-09-10 15:12:28</v>
      </c>
      <c r="D118" t="str">
        <f t="shared" si="4"/>
        <v>2018-10-23 09:08:00</v>
      </c>
    </row>
    <row r="119" spans="1:4" x14ac:dyDescent="0.2">
      <c r="A119" t="s">
        <v>27</v>
      </c>
      <c r="B119" t="str">
        <f>"13281317909"</f>
        <v>13281317909</v>
      </c>
      <c r="C119" t="str">
        <f>"2018-09-10 14:35:13"</f>
        <v>2018-09-10 14:35:13</v>
      </c>
      <c r="D119" t="str">
        <f t="shared" si="4"/>
        <v>2018-10-23 09:08:00</v>
      </c>
    </row>
    <row r="120" spans="1:4" x14ac:dyDescent="0.2">
      <c r="A120" t="s">
        <v>28</v>
      </c>
      <c r="B120" t="str">
        <f>"18378910628"</f>
        <v>18378910628</v>
      </c>
      <c r="C120" t="str">
        <f>"2018-09-10 14:24:16"</f>
        <v>2018-09-10 14:24:16</v>
      </c>
      <c r="D120" t="str">
        <f t="shared" si="4"/>
        <v>2018-10-23 09:08:00</v>
      </c>
    </row>
    <row r="121" spans="1:4" x14ac:dyDescent="0.2">
      <c r="A121" t="s">
        <v>29</v>
      </c>
      <c r="B121" t="str">
        <f>"18131390666"</f>
        <v>18131390666</v>
      </c>
      <c r="C121" t="str">
        <f>"2018-09-10 14:23:48"</f>
        <v>2018-09-10 14:23:48</v>
      </c>
      <c r="D121" t="str">
        <f t="shared" si="4"/>
        <v>2018-10-23 09:08:00</v>
      </c>
    </row>
    <row r="122" spans="1:4" x14ac:dyDescent="0.2">
      <c r="A122" t="s">
        <v>4</v>
      </c>
      <c r="B122" t="str">
        <f>"13127275588"</f>
        <v>13127275588</v>
      </c>
      <c r="C122" t="str">
        <f>"2018-09-10 13:21:17"</f>
        <v>2018-09-10 13:21:17</v>
      </c>
      <c r="D122" t="str">
        <f t="shared" si="4"/>
        <v>2018-10-23 09:08:00</v>
      </c>
    </row>
    <row r="123" spans="1:4" x14ac:dyDescent="0.2">
      <c r="A123" t="s">
        <v>4</v>
      </c>
      <c r="B123" t="str">
        <f>"17516090809"</f>
        <v>17516090809</v>
      </c>
      <c r="C123" t="str">
        <f>"2018-09-10 13:05:23"</f>
        <v>2018-09-10 13:05:23</v>
      </c>
      <c r="D123" t="str">
        <f t="shared" si="4"/>
        <v>2018-10-23 09:08:00</v>
      </c>
    </row>
    <row r="124" spans="1:4" x14ac:dyDescent="0.2">
      <c r="A124" t="s">
        <v>4</v>
      </c>
      <c r="B124" t="str">
        <f>"15854241223"</f>
        <v>15854241223</v>
      </c>
      <c r="C124" t="str">
        <f>"2018-09-10 11:14:02"</f>
        <v>2018-09-10 11:14:02</v>
      </c>
      <c r="D124" t="str">
        <f t="shared" si="4"/>
        <v>2018-10-23 09:08:00</v>
      </c>
    </row>
    <row r="125" spans="1:4" x14ac:dyDescent="0.2">
      <c r="A125" t="s">
        <v>4</v>
      </c>
      <c r="B125" t="str">
        <f>"13587876638"</f>
        <v>13587876638</v>
      </c>
      <c r="C125" t="str">
        <f>"2018-09-10 10:39:51"</f>
        <v>2018-09-10 10:39:51</v>
      </c>
      <c r="D125" t="str">
        <f t="shared" si="4"/>
        <v>2018-10-23 09:08:00</v>
      </c>
    </row>
    <row r="126" spans="1:4" x14ac:dyDescent="0.2">
      <c r="A126" t="s">
        <v>4</v>
      </c>
      <c r="B126" t="str">
        <f>"18602964629"</f>
        <v>18602964629</v>
      </c>
      <c r="C126" t="str">
        <f>"2018-09-10 10:16:09"</f>
        <v>2018-09-10 10:16:09</v>
      </c>
      <c r="D126" t="str">
        <f t="shared" si="4"/>
        <v>2018-10-23 09:08:00</v>
      </c>
    </row>
    <row r="127" spans="1:4" x14ac:dyDescent="0.2">
      <c r="A127" t="s">
        <v>4</v>
      </c>
      <c r="B127" t="str">
        <f>"15234336611"</f>
        <v>15234336611</v>
      </c>
      <c r="C127" t="str">
        <f>"2018-09-10 10:11:38"</f>
        <v>2018-09-10 10:11:38</v>
      </c>
      <c r="D127" t="str">
        <f t="shared" si="4"/>
        <v>2018-10-23 09:08:00</v>
      </c>
    </row>
    <row r="128" spans="1:4" x14ac:dyDescent="0.2">
      <c r="A128" t="s">
        <v>4</v>
      </c>
      <c r="B128" t="str">
        <f>"16651619560"</f>
        <v>16651619560</v>
      </c>
      <c r="C128" t="str">
        <f>"2018-09-09 22:56:24"</f>
        <v>2018-09-09 22:56:24</v>
      </c>
      <c r="D128" t="str">
        <f t="shared" si="4"/>
        <v>2018-10-23 09:08:00</v>
      </c>
    </row>
    <row r="129" spans="1:4" x14ac:dyDescent="0.2">
      <c r="A129" t="s">
        <v>4</v>
      </c>
      <c r="B129" t="str">
        <f>"13436820395"</f>
        <v>13436820395</v>
      </c>
      <c r="C129" t="str">
        <f>"2018-09-09 19:17:15"</f>
        <v>2018-09-09 19:17:15</v>
      </c>
      <c r="D129" t="str">
        <f t="shared" si="4"/>
        <v>2018-10-23 09:08:00</v>
      </c>
    </row>
    <row r="130" spans="1:4" x14ac:dyDescent="0.2">
      <c r="A130" t="s">
        <v>4</v>
      </c>
      <c r="B130" t="str">
        <f>"17722728481"</f>
        <v>17722728481</v>
      </c>
      <c r="C130" t="str">
        <f>"2018-09-09 17:21:40"</f>
        <v>2018-09-09 17:21:40</v>
      </c>
      <c r="D130" t="str">
        <f t="shared" si="4"/>
        <v>2018-10-23 09:08:00</v>
      </c>
    </row>
    <row r="131" spans="1:4" x14ac:dyDescent="0.2">
      <c r="A131" t="s">
        <v>30</v>
      </c>
      <c r="B131" t="str">
        <f>"18015188895"</f>
        <v>18015188895</v>
      </c>
      <c r="C131" t="str">
        <f>"2018-09-09 16:50:57"</f>
        <v>2018-09-09 16:50:57</v>
      </c>
      <c r="D131" t="str">
        <f t="shared" si="4"/>
        <v>2018-10-23 09:08:00</v>
      </c>
    </row>
    <row r="132" spans="1:4" x14ac:dyDescent="0.2">
      <c r="A132" t="s">
        <v>4</v>
      </c>
      <c r="B132" t="str">
        <f>"15521784722"</f>
        <v>15521784722</v>
      </c>
      <c r="C132" t="str">
        <f>"2018-09-09 16:39:53"</f>
        <v>2018-09-09 16:39:53</v>
      </c>
      <c r="D132" t="str">
        <f t="shared" si="4"/>
        <v>2018-10-23 09:08:00</v>
      </c>
    </row>
    <row r="133" spans="1:4" x14ac:dyDescent="0.2">
      <c r="A133" t="s">
        <v>31</v>
      </c>
      <c r="B133" t="str">
        <f>"18208207311"</f>
        <v>18208207311</v>
      </c>
      <c r="C133" t="str">
        <f>"2018-09-09 11:56:38"</f>
        <v>2018-09-09 11:56:38</v>
      </c>
      <c r="D133" t="str">
        <f t="shared" si="4"/>
        <v>2018-10-23 09:08:00</v>
      </c>
    </row>
    <row r="134" spans="1:4" x14ac:dyDescent="0.2">
      <c r="A134" t="s">
        <v>4</v>
      </c>
      <c r="B134" t="str">
        <f>"18118007988"</f>
        <v>18118007988</v>
      </c>
      <c r="C134" t="str">
        <f>"2018-09-09 11:54:22"</f>
        <v>2018-09-09 11:54:22</v>
      </c>
      <c r="D134" t="str">
        <f t="shared" si="4"/>
        <v>2018-10-23 09:08:00</v>
      </c>
    </row>
    <row r="135" spans="1:4" x14ac:dyDescent="0.2">
      <c r="A135" t="s">
        <v>4</v>
      </c>
      <c r="B135" t="str">
        <f>"18707132115"</f>
        <v>18707132115</v>
      </c>
      <c r="C135" t="str">
        <f>"2018-09-09 05:28:51"</f>
        <v>2018-09-09 05:28:51</v>
      </c>
      <c r="D135" t="str">
        <f t="shared" si="4"/>
        <v>2018-10-23 09:08:00</v>
      </c>
    </row>
    <row r="136" spans="1:4" x14ac:dyDescent="0.2">
      <c r="A136" t="s">
        <v>4</v>
      </c>
      <c r="B136" t="str">
        <f>"18385708043"</f>
        <v>18385708043</v>
      </c>
      <c r="C136" t="str">
        <f>"2018-09-08 23:48:27"</f>
        <v>2018-09-08 23:48:27</v>
      </c>
      <c r="D136" t="str">
        <f t="shared" si="4"/>
        <v>2018-10-23 09:08:00</v>
      </c>
    </row>
    <row r="137" spans="1:4" x14ac:dyDescent="0.2">
      <c r="A137" t="s">
        <v>4</v>
      </c>
      <c r="B137" t="str">
        <f>"13707254995"</f>
        <v>13707254995</v>
      </c>
      <c r="C137" t="str">
        <f>"2018-09-08 21:38:19"</f>
        <v>2018-09-08 21:38:19</v>
      </c>
      <c r="D137" t="str">
        <f t="shared" si="4"/>
        <v>2018-10-23 09:08:00</v>
      </c>
    </row>
    <row r="138" spans="1:4" x14ac:dyDescent="0.2">
      <c r="A138" t="s">
        <v>4</v>
      </c>
      <c r="B138" t="str">
        <f>"13831580167"</f>
        <v>13831580167</v>
      </c>
      <c r="C138" t="str">
        <f>"2018-09-08 20:53:46"</f>
        <v>2018-09-08 20:53:46</v>
      </c>
      <c r="D138" t="str">
        <f t="shared" si="4"/>
        <v>2018-10-23 09:08:00</v>
      </c>
    </row>
    <row r="139" spans="1:4" x14ac:dyDescent="0.2">
      <c r="A139" t="s">
        <v>4</v>
      </c>
      <c r="B139" t="str">
        <f>"18819204282"</f>
        <v>18819204282</v>
      </c>
      <c r="C139" t="str">
        <f>"2018-09-08 19:33:46"</f>
        <v>2018-09-08 19:33:46</v>
      </c>
      <c r="D139" t="str">
        <f t="shared" si="4"/>
        <v>2018-10-23 09:08:00</v>
      </c>
    </row>
    <row r="140" spans="1:4" x14ac:dyDescent="0.2">
      <c r="A140" t="s">
        <v>32</v>
      </c>
      <c r="B140" t="str">
        <f>"18775380091"</f>
        <v>18775380091</v>
      </c>
      <c r="C140" t="str">
        <f>"2018-09-08 19:08:17"</f>
        <v>2018-09-08 19:08:17</v>
      </c>
      <c r="D140" t="str">
        <f t="shared" si="4"/>
        <v>2018-10-23 09:08:00</v>
      </c>
    </row>
    <row r="141" spans="1:4" x14ac:dyDescent="0.2">
      <c r="A141" t="s">
        <v>4</v>
      </c>
      <c r="B141" t="str">
        <f>"15207555851"</f>
        <v>15207555851</v>
      </c>
      <c r="C141" t="str">
        <f>"2018-09-08 17:32:57"</f>
        <v>2018-09-08 17:32:57</v>
      </c>
      <c r="D141" t="str">
        <f t="shared" si="4"/>
        <v>2018-10-23 09:08:00</v>
      </c>
    </row>
    <row r="142" spans="1:4" x14ac:dyDescent="0.2">
      <c r="A142" t="s">
        <v>4</v>
      </c>
      <c r="B142" t="str">
        <f>"15262805477"</f>
        <v>15262805477</v>
      </c>
      <c r="C142" t="str">
        <f>"2018-09-08 16:57:12"</f>
        <v>2018-09-08 16:57:12</v>
      </c>
      <c r="D142" t="str">
        <f t="shared" si="4"/>
        <v>2018-10-23 09:08:00</v>
      </c>
    </row>
    <row r="143" spans="1:4" x14ac:dyDescent="0.2">
      <c r="A143" t="s">
        <v>4</v>
      </c>
      <c r="B143" t="str">
        <f>"18396390913"</f>
        <v>18396390913</v>
      </c>
      <c r="C143" t="str">
        <f>"2018-09-08 15:54:14"</f>
        <v>2018-09-08 15:54:14</v>
      </c>
      <c r="D143" t="str">
        <f t="shared" si="4"/>
        <v>2018-10-23 09:08:00</v>
      </c>
    </row>
    <row r="144" spans="1:4" x14ac:dyDescent="0.2">
      <c r="A144" t="s">
        <v>33</v>
      </c>
      <c r="B144" t="str">
        <f>"15931316000"</f>
        <v>15931316000</v>
      </c>
      <c r="C144" t="str">
        <f>"2018-09-08 15:39:33"</f>
        <v>2018-09-08 15:39:33</v>
      </c>
      <c r="D144" t="str">
        <f t="shared" si="4"/>
        <v>2018-10-23 09:08:00</v>
      </c>
    </row>
    <row r="145" spans="1:4" x14ac:dyDescent="0.2">
      <c r="A145" t="s">
        <v>4</v>
      </c>
      <c r="B145" t="str">
        <f>"13713096142"</f>
        <v>13713096142</v>
      </c>
      <c r="C145" t="str">
        <f>"2018-09-07 20:40:37"</f>
        <v>2018-09-07 20:40:37</v>
      </c>
      <c r="D145" t="str">
        <f t="shared" si="4"/>
        <v>2018-10-23 09:08:00</v>
      </c>
    </row>
    <row r="146" spans="1:4" x14ac:dyDescent="0.2">
      <c r="A146" t="s">
        <v>4</v>
      </c>
      <c r="B146" t="str">
        <f>"18202009766"</f>
        <v>18202009766</v>
      </c>
      <c r="C146" t="str">
        <f>"2018-09-07 19:08:36"</f>
        <v>2018-09-07 19:08:36</v>
      </c>
      <c r="D146" t="str">
        <f t="shared" si="4"/>
        <v>2018-10-23 09:08:00</v>
      </c>
    </row>
    <row r="147" spans="1:4" x14ac:dyDescent="0.2">
      <c r="A147" t="s">
        <v>4</v>
      </c>
      <c r="B147" t="str">
        <f>"13700662192"</f>
        <v>13700662192</v>
      </c>
      <c r="C147" t="str">
        <f>"2018-09-07 17:43:33"</f>
        <v>2018-09-07 17:43:33</v>
      </c>
      <c r="D147" t="str">
        <f t="shared" ref="D147:D162" si="5">"2018-10-23 09:08:00"</f>
        <v>2018-10-23 09:08:00</v>
      </c>
    </row>
    <row r="148" spans="1:4" x14ac:dyDescent="0.2">
      <c r="A148" t="s">
        <v>34</v>
      </c>
      <c r="B148" t="str">
        <f>"15133307542"</f>
        <v>15133307542</v>
      </c>
      <c r="C148" t="str">
        <f>"2018-09-07 15:39:18"</f>
        <v>2018-09-07 15:39:18</v>
      </c>
      <c r="D148" t="str">
        <f t="shared" si="5"/>
        <v>2018-10-23 09:08:00</v>
      </c>
    </row>
    <row r="149" spans="1:4" x14ac:dyDescent="0.2">
      <c r="A149" t="s">
        <v>35</v>
      </c>
      <c r="B149" t="str">
        <f>"13934275676"</f>
        <v>13934275676</v>
      </c>
      <c r="C149" t="str">
        <f>"2018-09-07 15:02:45"</f>
        <v>2018-09-07 15:02:45</v>
      </c>
      <c r="D149" t="str">
        <f t="shared" si="5"/>
        <v>2018-10-23 09:08:00</v>
      </c>
    </row>
    <row r="150" spans="1:4" x14ac:dyDescent="0.2">
      <c r="A150" t="s">
        <v>36</v>
      </c>
      <c r="B150" t="str">
        <f>"13781585556"</f>
        <v>13781585556</v>
      </c>
      <c r="C150" t="str">
        <f>"2018-09-07 14:23:53"</f>
        <v>2018-09-07 14:23:53</v>
      </c>
      <c r="D150" t="str">
        <f t="shared" si="5"/>
        <v>2018-10-23 09:08:00</v>
      </c>
    </row>
    <row r="151" spans="1:4" x14ac:dyDescent="0.2">
      <c r="A151" t="s">
        <v>37</v>
      </c>
      <c r="B151" t="str">
        <f>"13691920980"</f>
        <v>13691920980</v>
      </c>
      <c r="C151" t="str">
        <f>"2018-09-07 13:54:27"</f>
        <v>2018-09-07 13:54:27</v>
      </c>
      <c r="D151" t="str">
        <f t="shared" si="5"/>
        <v>2018-10-23 09:08:00</v>
      </c>
    </row>
    <row r="152" spans="1:4" x14ac:dyDescent="0.2">
      <c r="A152" t="s">
        <v>4</v>
      </c>
      <c r="B152" t="str">
        <f>"13547053789"</f>
        <v>13547053789</v>
      </c>
      <c r="C152" t="str">
        <f>"2018-09-07 13:50:07"</f>
        <v>2018-09-07 13:50:07</v>
      </c>
      <c r="D152" t="str">
        <f t="shared" si="5"/>
        <v>2018-10-23 09:08:00</v>
      </c>
    </row>
    <row r="153" spans="1:4" x14ac:dyDescent="0.2">
      <c r="A153" t="s">
        <v>4</v>
      </c>
      <c r="B153" t="str">
        <f>"13205376311"</f>
        <v>13205376311</v>
      </c>
      <c r="C153" t="str">
        <f>"2018-09-07 13:43:20"</f>
        <v>2018-09-07 13:43:20</v>
      </c>
      <c r="D153" t="str">
        <f t="shared" si="5"/>
        <v>2018-10-23 09:08:00</v>
      </c>
    </row>
    <row r="154" spans="1:4" x14ac:dyDescent="0.2">
      <c r="A154" t="s">
        <v>4</v>
      </c>
      <c r="B154" t="str">
        <f>"13874112577"</f>
        <v>13874112577</v>
      </c>
      <c r="C154" t="str">
        <f>"2018-09-07 13:10:01"</f>
        <v>2018-09-07 13:10:01</v>
      </c>
      <c r="D154" t="str">
        <f t="shared" si="5"/>
        <v>2018-10-23 09:08:00</v>
      </c>
    </row>
    <row r="155" spans="1:4" x14ac:dyDescent="0.2">
      <c r="A155" t="s">
        <v>38</v>
      </c>
      <c r="B155" t="str">
        <f>"15220227161"</f>
        <v>15220227161</v>
      </c>
      <c r="C155" t="str">
        <f>"2018-09-07 13:09:59"</f>
        <v>2018-09-07 13:09:59</v>
      </c>
      <c r="D155" t="str">
        <f t="shared" si="5"/>
        <v>2018-10-23 09:08:00</v>
      </c>
    </row>
    <row r="156" spans="1:4" x14ac:dyDescent="0.2">
      <c r="A156" t="s">
        <v>4</v>
      </c>
      <c r="B156" t="str">
        <f>"13500322401"</f>
        <v>13500322401</v>
      </c>
      <c r="C156" t="str">
        <f>"2018-09-07 12:56:10"</f>
        <v>2018-09-07 12:56:10</v>
      </c>
      <c r="D156" t="str">
        <f t="shared" si="5"/>
        <v>2018-10-23 09:08:00</v>
      </c>
    </row>
    <row r="157" spans="1:4" x14ac:dyDescent="0.2">
      <c r="A157" t="s">
        <v>4</v>
      </c>
      <c r="B157" t="str">
        <f>"13798900075"</f>
        <v>13798900075</v>
      </c>
      <c r="C157" t="str">
        <f>"2018-09-07 12:55:37"</f>
        <v>2018-09-07 12:55:37</v>
      </c>
      <c r="D157" t="str">
        <f t="shared" si="5"/>
        <v>2018-10-23 09:08:00</v>
      </c>
    </row>
    <row r="158" spans="1:4" x14ac:dyDescent="0.2">
      <c r="A158" t="s">
        <v>4</v>
      </c>
      <c r="B158" t="str">
        <f>"18375645588"</f>
        <v>18375645588</v>
      </c>
      <c r="C158" t="str">
        <f>"2018-09-07 12:44:28"</f>
        <v>2018-09-07 12:44:28</v>
      </c>
      <c r="D158" t="str">
        <f t="shared" si="5"/>
        <v>2018-10-23 09:08:00</v>
      </c>
    </row>
    <row r="159" spans="1:4" x14ac:dyDescent="0.2">
      <c r="A159" t="s">
        <v>39</v>
      </c>
      <c r="B159" t="str">
        <f>"15157584125"</f>
        <v>15157584125</v>
      </c>
      <c r="C159" t="str">
        <f>"2018-09-07 12:36:34"</f>
        <v>2018-09-07 12:36:34</v>
      </c>
      <c r="D159" t="str">
        <f t="shared" si="5"/>
        <v>2018-10-23 09:08:00</v>
      </c>
    </row>
    <row r="160" spans="1:4" x14ac:dyDescent="0.2">
      <c r="A160" t="s">
        <v>40</v>
      </c>
      <c r="B160" t="str">
        <f>"15280518868"</f>
        <v>15280518868</v>
      </c>
      <c r="C160" t="str">
        <f>"2018-09-07 11:46:54"</f>
        <v>2018-09-07 11:46:54</v>
      </c>
      <c r="D160" t="str">
        <f t="shared" si="5"/>
        <v>2018-10-23 09:08:00</v>
      </c>
    </row>
    <row r="161" spans="1:4" x14ac:dyDescent="0.2">
      <c r="A161" t="s">
        <v>41</v>
      </c>
      <c r="B161" t="str">
        <f>"18079253318"</f>
        <v>18079253318</v>
      </c>
      <c r="C161" t="str">
        <f>"2018-09-07 11:35:32"</f>
        <v>2018-09-07 11:35:32</v>
      </c>
      <c r="D161" t="str">
        <f t="shared" si="5"/>
        <v>2018-10-23 09:08:00</v>
      </c>
    </row>
    <row r="162" spans="1:4" x14ac:dyDescent="0.2">
      <c r="A162" t="s">
        <v>42</v>
      </c>
      <c r="B162" t="str">
        <f>"18131411571"</f>
        <v>18131411571</v>
      </c>
      <c r="C162" t="str">
        <f>"2018-09-07 11:28:06"</f>
        <v>2018-09-07 11:28:06</v>
      </c>
      <c r="D162" t="str">
        <f t="shared" si="5"/>
        <v>2018-10-23 09:08:00</v>
      </c>
    </row>
    <row r="163" spans="1:4" x14ac:dyDescent="0.2">
      <c r="A163" t="s">
        <v>43</v>
      </c>
      <c r="B163" t="str">
        <f>"15863047059"</f>
        <v>15863047059</v>
      </c>
      <c r="C163" t="str">
        <f>"2018-09-07 11:13:11"</f>
        <v>2018-09-07 11:13:11</v>
      </c>
      <c r="D163" t="str">
        <f t="shared" ref="D163:D194" si="6">"2018-10-23 09:08:01"</f>
        <v>2018-10-23 09:08:01</v>
      </c>
    </row>
    <row r="164" spans="1:4" x14ac:dyDescent="0.2">
      <c r="A164" t="s">
        <v>4</v>
      </c>
      <c r="B164" t="str">
        <f>"13203135060"</f>
        <v>13203135060</v>
      </c>
      <c r="C164" t="str">
        <f>"2018-09-07 11:01:22"</f>
        <v>2018-09-07 11:01:22</v>
      </c>
      <c r="D164" t="str">
        <f t="shared" si="6"/>
        <v>2018-10-23 09:08:01</v>
      </c>
    </row>
    <row r="165" spans="1:4" x14ac:dyDescent="0.2">
      <c r="A165" t="s">
        <v>4</v>
      </c>
      <c r="B165" t="str">
        <f>"18079253332"</f>
        <v>18079253332</v>
      </c>
      <c r="C165" t="str">
        <f>"2018-09-07 10:41:46"</f>
        <v>2018-09-07 10:41:46</v>
      </c>
      <c r="D165" t="str">
        <f t="shared" si="6"/>
        <v>2018-10-23 09:08:01</v>
      </c>
    </row>
    <row r="166" spans="1:4" x14ac:dyDescent="0.2">
      <c r="A166" t="s">
        <v>4</v>
      </c>
      <c r="B166" t="str">
        <f>"13107951505"</f>
        <v>13107951505</v>
      </c>
      <c r="C166" t="str">
        <f>"2018-09-07 10:04:36"</f>
        <v>2018-09-07 10:04:36</v>
      </c>
      <c r="D166" t="str">
        <f t="shared" si="6"/>
        <v>2018-10-23 09:08:01</v>
      </c>
    </row>
    <row r="167" spans="1:4" x14ac:dyDescent="0.2">
      <c r="A167" t="s">
        <v>4</v>
      </c>
      <c r="B167" t="str">
        <f>"13167926281"</f>
        <v>13167926281</v>
      </c>
      <c r="C167" t="str">
        <f>"2018-09-07 09:18:09"</f>
        <v>2018-09-07 09:18:09</v>
      </c>
      <c r="D167" t="str">
        <f t="shared" si="6"/>
        <v>2018-10-23 09:08:01</v>
      </c>
    </row>
    <row r="168" spans="1:4" x14ac:dyDescent="0.2">
      <c r="A168" t="s">
        <v>4</v>
      </c>
      <c r="B168" t="str">
        <f>"15906683645"</f>
        <v>15906683645</v>
      </c>
      <c r="C168" t="str">
        <f>"2018-09-07 09:08:37"</f>
        <v>2018-09-07 09:08:37</v>
      </c>
      <c r="D168" t="str">
        <f t="shared" si="6"/>
        <v>2018-10-23 09:08:01</v>
      </c>
    </row>
    <row r="169" spans="1:4" x14ac:dyDescent="0.2">
      <c r="A169" t="s">
        <v>4</v>
      </c>
      <c r="B169" t="str">
        <f>"13804289207"</f>
        <v>13804289207</v>
      </c>
      <c r="C169" t="str">
        <f>"2018-09-07 08:08:42"</f>
        <v>2018-09-07 08:08:42</v>
      </c>
      <c r="D169" t="str">
        <f t="shared" si="6"/>
        <v>2018-10-23 09:08:01</v>
      </c>
    </row>
    <row r="170" spans="1:4" x14ac:dyDescent="0.2">
      <c r="A170" t="s">
        <v>44</v>
      </c>
      <c r="B170" t="str">
        <f>"18589223386"</f>
        <v>18589223386</v>
      </c>
      <c r="C170" t="str">
        <f>"2018-09-06 21:48:57"</f>
        <v>2018-09-06 21:48:57</v>
      </c>
      <c r="D170" t="str">
        <f t="shared" si="6"/>
        <v>2018-10-23 09:08:01</v>
      </c>
    </row>
    <row r="171" spans="1:4" x14ac:dyDescent="0.2">
      <c r="A171" t="s">
        <v>4</v>
      </c>
      <c r="B171" t="str">
        <f>"15812815512"</f>
        <v>15812815512</v>
      </c>
      <c r="C171" t="str">
        <f>"2018-09-06 21:09:51"</f>
        <v>2018-09-06 21:09:51</v>
      </c>
      <c r="D171" t="str">
        <f t="shared" si="6"/>
        <v>2018-10-23 09:08:01</v>
      </c>
    </row>
    <row r="172" spans="1:4" x14ac:dyDescent="0.2">
      <c r="A172" t="s">
        <v>45</v>
      </c>
      <c r="B172" t="str">
        <f>"15153409550"</f>
        <v>15153409550</v>
      </c>
      <c r="C172" t="str">
        <f>"2018-09-06 20:57:19"</f>
        <v>2018-09-06 20:57:19</v>
      </c>
      <c r="D172" t="str">
        <f t="shared" si="6"/>
        <v>2018-10-23 09:08:01</v>
      </c>
    </row>
    <row r="173" spans="1:4" x14ac:dyDescent="0.2">
      <c r="A173" t="s">
        <v>4</v>
      </c>
      <c r="B173" t="str">
        <f>"18627775585"</f>
        <v>18627775585</v>
      </c>
      <c r="C173" t="str">
        <f>"2018-09-06 20:22:42"</f>
        <v>2018-09-06 20:22:42</v>
      </c>
      <c r="D173" t="str">
        <f t="shared" si="6"/>
        <v>2018-10-23 09:08:01</v>
      </c>
    </row>
    <row r="174" spans="1:4" x14ac:dyDescent="0.2">
      <c r="A174" t="s">
        <v>4</v>
      </c>
      <c r="B174" t="str">
        <f>"15694303303"</f>
        <v>15694303303</v>
      </c>
      <c r="C174" t="str">
        <f>"2018-09-06 20:14:09"</f>
        <v>2018-09-06 20:14:09</v>
      </c>
      <c r="D174" t="str">
        <f t="shared" si="6"/>
        <v>2018-10-23 09:08:01</v>
      </c>
    </row>
    <row r="175" spans="1:4" x14ac:dyDescent="0.2">
      <c r="A175" t="s">
        <v>46</v>
      </c>
      <c r="B175" t="str">
        <f>"13077171287"</f>
        <v>13077171287</v>
      </c>
      <c r="C175" t="str">
        <f>"2018-09-06 20:10:25"</f>
        <v>2018-09-06 20:10:25</v>
      </c>
      <c r="D175" t="str">
        <f t="shared" si="6"/>
        <v>2018-10-23 09:08:01</v>
      </c>
    </row>
    <row r="176" spans="1:4" x14ac:dyDescent="0.2">
      <c r="A176" t="s">
        <v>4</v>
      </c>
      <c r="B176" t="str">
        <f>"13701989274"</f>
        <v>13701989274</v>
      </c>
      <c r="C176" t="str">
        <f>"2018-09-06 19:51:51"</f>
        <v>2018-09-06 19:51:51</v>
      </c>
      <c r="D176" t="str">
        <f t="shared" si="6"/>
        <v>2018-10-23 09:08:01</v>
      </c>
    </row>
    <row r="177" spans="1:4" x14ac:dyDescent="0.2">
      <c r="A177" t="s">
        <v>4</v>
      </c>
      <c r="B177" t="str">
        <f>"18723493989"</f>
        <v>18723493989</v>
      </c>
      <c r="C177" t="str">
        <f>"2018-09-06 19:15:50"</f>
        <v>2018-09-06 19:15:50</v>
      </c>
      <c r="D177" t="str">
        <f t="shared" si="6"/>
        <v>2018-10-23 09:08:01</v>
      </c>
    </row>
    <row r="178" spans="1:4" x14ac:dyDescent="0.2">
      <c r="A178" t="s">
        <v>4</v>
      </c>
      <c r="B178" t="str">
        <f>"13874004000"</f>
        <v>13874004000</v>
      </c>
      <c r="C178" t="str">
        <f>"2018-09-06 18:17:32"</f>
        <v>2018-09-06 18:17:32</v>
      </c>
      <c r="D178" t="str">
        <f t="shared" si="6"/>
        <v>2018-10-23 09:08:01</v>
      </c>
    </row>
    <row r="179" spans="1:4" x14ac:dyDescent="0.2">
      <c r="A179" t="s">
        <v>4</v>
      </c>
      <c r="B179" t="str">
        <f>"17692701865"</f>
        <v>17692701865</v>
      </c>
      <c r="C179" t="str">
        <f>"2018-09-06 17:38:59"</f>
        <v>2018-09-06 17:38:59</v>
      </c>
      <c r="D179" t="str">
        <f t="shared" si="6"/>
        <v>2018-10-23 09:08:01</v>
      </c>
    </row>
    <row r="180" spans="1:4" x14ac:dyDescent="0.2">
      <c r="A180" t="s">
        <v>4</v>
      </c>
      <c r="B180" t="str">
        <f>"18385062389"</f>
        <v>18385062389</v>
      </c>
      <c r="C180" t="str">
        <f>"2018-09-06 17:07:09"</f>
        <v>2018-09-06 17:07:09</v>
      </c>
      <c r="D180" t="str">
        <f t="shared" si="6"/>
        <v>2018-10-23 09:08:01</v>
      </c>
    </row>
    <row r="181" spans="1:4" x14ac:dyDescent="0.2">
      <c r="A181" t="s">
        <v>47</v>
      </c>
      <c r="B181" t="str">
        <f>"18713902032"</f>
        <v>18713902032</v>
      </c>
      <c r="C181" t="str">
        <f>"2018-09-06 16:07:55"</f>
        <v>2018-09-06 16:07:55</v>
      </c>
      <c r="D181" t="str">
        <f t="shared" si="6"/>
        <v>2018-10-23 09:08:01</v>
      </c>
    </row>
    <row r="182" spans="1:4" x14ac:dyDescent="0.2">
      <c r="A182" t="s">
        <v>4</v>
      </c>
      <c r="B182" t="str">
        <f>"15911000297"</f>
        <v>15911000297</v>
      </c>
      <c r="C182" t="str">
        <f>"2018-09-06 15:56:12"</f>
        <v>2018-09-06 15:56:12</v>
      </c>
      <c r="D182" t="str">
        <f t="shared" si="6"/>
        <v>2018-10-23 09:08:01</v>
      </c>
    </row>
    <row r="183" spans="1:4" x14ac:dyDescent="0.2">
      <c r="A183" t="s">
        <v>48</v>
      </c>
      <c r="B183" t="str">
        <f>"13489901820"</f>
        <v>13489901820</v>
      </c>
      <c r="C183" t="str">
        <f>"2018-09-06 15:40:04"</f>
        <v>2018-09-06 15:40:04</v>
      </c>
      <c r="D183" t="str">
        <f t="shared" si="6"/>
        <v>2018-10-23 09:08:01</v>
      </c>
    </row>
    <row r="184" spans="1:4" x14ac:dyDescent="0.2">
      <c r="A184" t="s">
        <v>4</v>
      </c>
      <c r="B184" t="str">
        <f>"18177202472"</f>
        <v>18177202472</v>
      </c>
      <c r="C184" t="str">
        <f>"2018-09-06 15:21:13"</f>
        <v>2018-09-06 15:21:13</v>
      </c>
      <c r="D184" t="str">
        <f t="shared" si="6"/>
        <v>2018-10-23 09:08:01</v>
      </c>
    </row>
    <row r="185" spans="1:4" x14ac:dyDescent="0.2">
      <c r="A185" t="s">
        <v>49</v>
      </c>
      <c r="B185" t="str">
        <f>"17640246476"</f>
        <v>17640246476</v>
      </c>
      <c r="C185" t="str">
        <f>"2018-09-06 14:23:19"</f>
        <v>2018-09-06 14:23:19</v>
      </c>
      <c r="D185" t="str">
        <f t="shared" si="6"/>
        <v>2018-10-23 09:08:01</v>
      </c>
    </row>
    <row r="186" spans="1:4" x14ac:dyDescent="0.2">
      <c r="A186" t="s">
        <v>50</v>
      </c>
      <c r="B186" t="str">
        <f>"18673957310"</f>
        <v>18673957310</v>
      </c>
      <c r="C186" t="str">
        <f>"2018-09-06 14:23:17"</f>
        <v>2018-09-06 14:23:17</v>
      </c>
      <c r="D186" t="str">
        <f t="shared" si="6"/>
        <v>2018-10-23 09:08:01</v>
      </c>
    </row>
    <row r="187" spans="1:4" x14ac:dyDescent="0.2">
      <c r="A187" t="s">
        <v>4</v>
      </c>
      <c r="B187" t="str">
        <f>"13353157359"</f>
        <v>13353157359</v>
      </c>
      <c r="C187" t="str">
        <f>"2018-09-06 13:58:10"</f>
        <v>2018-09-06 13:58:10</v>
      </c>
      <c r="D187" t="str">
        <f t="shared" si="6"/>
        <v>2018-10-23 09:08:01</v>
      </c>
    </row>
    <row r="188" spans="1:4" x14ac:dyDescent="0.2">
      <c r="A188" t="s">
        <v>4</v>
      </c>
      <c r="B188" t="str">
        <f>"15283523827"</f>
        <v>15283523827</v>
      </c>
      <c r="C188" t="str">
        <f>"2018-09-06 13:38:31"</f>
        <v>2018-09-06 13:38:31</v>
      </c>
      <c r="D188" t="str">
        <f t="shared" si="6"/>
        <v>2018-10-23 09:08:01</v>
      </c>
    </row>
    <row r="189" spans="1:4" x14ac:dyDescent="0.2">
      <c r="A189" t="s">
        <v>4</v>
      </c>
      <c r="B189" t="str">
        <f>"18953894099"</f>
        <v>18953894099</v>
      </c>
      <c r="C189" t="str">
        <f>"2018-09-06 13:33:18"</f>
        <v>2018-09-06 13:33:18</v>
      </c>
      <c r="D189" t="str">
        <f t="shared" si="6"/>
        <v>2018-10-23 09:08:01</v>
      </c>
    </row>
    <row r="190" spans="1:4" x14ac:dyDescent="0.2">
      <c r="A190" t="s">
        <v>51</v>
      </c>
      <c r="B190" t="str">
        <f>"13775390124"</f>
        <v>13775390124</v>
      </c>
      <c r="C190" t="str">
        <f>"2018-09-06 13:26:10"</f>
        <v>2018-09-06 13:26:10</v>
      </c>
      <c r="D190" t="str">
        <f t="shared" si="6"/>
        <v>2018-10-23 09:08:01</v>
      </c>
    </row>
    <row r="191" spans="1:4" x14ac:dyDescent="0.2">
      <c r="A191" t="s">
        <v>4</v>
      </c>
      <c r="B191" t="str">
        <f>"13634509473"</f>
        <v>13634509473</v>
      </c>
      <c r="C191" t="str">
        <f>"2018-09-06 13:17:22"</f>
        <v>2018-09-06 13:17:22</v>
      </c>
      <c r="D191" t="str">
        <f t="shared" si="6"/>
        <v>2018-10-23 09:08:01</v>
      </c>
    </row>
    <row r="192" spans="1:4" x14ac:dyDescent="0.2">
      <c r="A192" t="s">
        <v>4</v>
      </c>
      <c r="B192" t="str">
        <f>"15115286245"</f>
        <v>15115286245</v>
      </c>
      <c r="C192" t="str">
        <f>"2018-09-06 12:46:32"</f>
        <v>2018-09-06 12:46:32</v>
      </c>
      <c r="D192" t="str">
        <f t="shared" si="6"/>
        <v>2018-10-23 09:08:01</v>
      </c>
    </row>
    <row r="193" spans="1:4" x14ac:dyDescent="0.2">
      <c r="A193" t="s">
        <v>4</v>
      </c>
      <c r="B193" t="str">
        <f>"18279909726"</f>
        <v>18279909726</v>
      </c>
      <c r="C193" t="str">
        <f>"2018-09-06 12:37:30"</f>
        <v>2018-09-06 12:37:30</v>
      </c>
      <c r="D193" t="str">
        <f t="shared" si="6"/>
        <v>2018-10-23 09:08:01</v>
      </c>
    </row>
    <row r="194" spans="1:4" x14ac:dyDescent="0.2">
      <c r="A194" t="s">
        <v>52</v>
      </c>
      <c r="B194" t="str">
        <f>"15595959519"</f>
        <v>15595959519</v>
      </c>
      <c r="C194" t="str">
        <f>"2018-09-06 12:31:42"</f>
        <v>2018-09-06 12:31:42</v>
      </c>
      <c r="D194" t="str">
        <f t="shared" si="6"/>
        <v>2018-10-23 09:08:01</v>
      </c>
    </row>
    <row r="195" spans="1:4" x14ac:dyDescent="0.2">
      <c r="A195" t="s">
        <v>4</v>
      </c>
      <c r="B195" t="str">
        <f>"18594046179"</f>
        <v>18594046179</v>
      </c>
      <c r="C195" t="str">
        <f>"2018-09-06 12:15:17"</f>
        <v>2018-09-06 12:15:17</v>
      </c>
      <c r="D195" t="str">
        <f t="shared" ref="D195:D226" si="7">"2018-10-23 09:08:01"</f>
        <v>2018-10-23 09:08:01</v>
      </c>
    </row>
    <row r="196" spans="1:4" x14ac:dyDescent="0.2">
      <c r="A196" t="s">
        <v>53</v>
      </c>
      <c r="B196" t="str">
        <f>"13819545305"</f>
        <v>13819545305</v>
      </c>
      <c r="C196" t="str">
        <f>"2018-09-06 11:05:56"</f>
        <v>2018-09-06 11:05:56</v>
      </c>
      <c r="D196" t="str">
        <f t="shared" si="7"/>
        <v>2018-10-23 09:08:01</v>
      </c>
    </row>
    <row r="197" spans="1:4" x14ac:dyDescent="0.2">
      <c r="A197" t="s">
        <v>4</v>
      </c>
      <c r="B197" t="str">
        <f>"18214883188"</f>
        <v>18214883188</v>
      </c>
      <c r="C197" t="str">
        <f>"2018-09-06 11:05:10"</f>
        <v>2018-09-06 11:05:10</v>
      </c>
      <c r="D197" t="str">
        <f t="shared" si="7"/>
        <v>2018-10-23 09:08:01</v>
      </c>
    </row>
    <row r="198" spans="1:4" x14ac:dyDescent="0.2">
      <c r="A198" t="s">
        <v>4</v>
      </c>
      <c r="B198" t="str">
        <f>"15024224857"</f>
        <v>15024224857</v>
      </c>
      <c r="C198" t="str">
        <f>"2018-09-06 11:04:21"</f>
        <v>2018-09-06 11:04:21</v>
      </c>
      <c r="D198" t="str">
        <f t="shared" si="7"/>
        <v>2018-10-23 09:08:01</v>
      </c>
    </row>
    <row r="199" spans="1:4" x14ac:dyDescent="0.2">
      <c r="A199" t="s">
        <v>4</v>
      </c>
      <c r="B199" t="str">
        <f>"15056076116"</f>
        <v>15056076116</v>
      </c>
      <c r="C199" t="str">
        <f>"2018-09-06 10:58:45"</f>
        <v>2018-09-06 10:58:45</v>
      </c>
      <c r="D199" t="str">
        <f t="shared" si="7"/>
        <v>2018-10-23 09:08:01</v>
      </c>
    </row>
    <row r="200" spans="1:4" x14ac:dyDescent="0.2">
      <c r="A200" t="s">
        <v>4</v>
      </c>
      <c r="B200" t="str">
        <f>"18772487999"</f>
        <v>18772487999</v>
      </c>
      <c r="C200" t="str">
        <f>"2018-09-06 02:31:26"</f>
        <v>2018-09-06 02:31:26</v>
      </c>
      <c r="D200" t="str">
        <f t="shared" si="7"/>
        <v>2018-10-23 09:08:01</v>
      </c>
    </row>
    <row r="201" spans="1:4" x14ac:dyDescent="0.2">
      <c r="A201" t="s">
        <v>4</v>
      </c>
      <c r="B201" t="str">
        <f>"13086701226"</f>
        <v>13086701226</v>
      </c>
      <c r="C201" t="str">
        <f>"2018-09-06 00:17:26"</f>
        <v>2018-09-06 00:17:26</v>
      </c>
      <c r="D201" t="str">
        <f t="shared" si="7"/>
        <v>2018-10-23 09:08:01</v>
      </c>
    </row>
    <row r="202" spans="1:4" x14ac:dyDescent="0.2">
      <c r="A202" t="s">
        <v>4</v>
      </c>
      <c r="B202" t="str">
        <f>"15998931138"</f>
        <v>15998931138</v>
      </c>
      <c r="C202" t="str">
        <f>"2018-09-05 23:53:45"</f>
        <v>2018-09-05 23:53:45</v>
      </c>
      <c r="D202" t="str">
        <f t="shared" si="7"/>
        <v>2018-10-23 09:08:01</v>
      </c>
    </row>
    <row r="203" spans="1:4" x14ac:dyDescent="0.2">
      <c r="A203" t="s">
        <v>4</v>
      </c>
      <c r="B203" t="str">
        <f>"15728829704"</f>
        <v>15728829704</v>
      </c>
      <c r="C203" t="str">
        <f>"2018-09-05 23:12:42"</f>
        <v>2018-09-05 23:12:42</v>
      </c>
      <c r="D203" t="str">
        <f t="shared" si="7"/>
        <v>2018-10-23 09:08:01</v>
      </c>
    </row>
    <row r="204" spans="1:4" x14ac:dyDescent="0.2">
      <c r="A204" t="s">
        <v>4</v>
      </c>
      <c r="B204" t="str">
        <f>"15158320977"</f>
        <v>15158320977</v>
      </c>
      <c r="C204" t="str">
        <f>"2018-09-05 20:47:16"</f>
        <v>2018-09-05 20:47:16</v>
      </c>
      <c r="D204" t="str">
        <f t="shared" si="7"/>
        <v>2018-10-23 09:08:01</v>
      </c>
    </row>
    <row r="205" spans="1:4" x14ac:dyDescent="0.2">
      <c r="A205" t="s">
        <v>4</v>
      </c>
      <c r="B205" t="str">
        <f>"18581710461"</f>
        <v>18581710461</v>
      </c>
      <c r="C205" t="str">
        <f>"2018-09-05 18:53:28"</f>
        <v>2018-09-05 18:53:28</v>
      </c>
      <c r="D205" t="str">
        <f t="shared" si="7"/>
        <v>2018-10-23 09:08:01</v>
      </c>
    </row>
    <row r="206" spans="1:4" x14ac:dyDescent="0.2">
      <c r="A206" t="s">
        <v>4</v>
      </c>
      <c r="B206" t="str">
        <f>"15011862518"</f>
        <v>15011862518</v>
      </c>
      <c r="C206" t="str">
        <f>"2018-09-05 17:50:08"</f>
        <v>2018-09-05 17:50:08</v>
      </c>
      <c r="D206" t="str">
        <f t="shared" si="7"/>
        <v>2018-10-23 09:08:01</v>
      </c>
    </row>
    <row r="207" spans="1:4" x14ac:dyDescent="0.2">
      <c r="A207" t="s">
        <v>54</v>
      </c>
      <c r="B207" t="str">
        <f>"18682052135"</f>
        <v>18682052135</v>
      </c>
      <c r="C207" t="str">
        <f>"2018-09-05 17:17:57"</f>
        <v>2018-09-05 17:17:57</v>
      </c>
      <c r="D207" t="str">
        <f t="shared" si="7"/>
        <v>2018-10-23 09:08:01</v>
      </c>
    </row>
    <row r="208" spans="1:4" x14ac:dyDescent="0.2">
      <c r="A208" t="s">
        <v>4</v>
      </c>
      <c r="B208" t="str">
        <f>"15671709888"</f>
        <v>15671709888</v>
      </c>
      <c r="C208" t="str">
        <f>"2018-09-05 17:01:20"</f>
        <v>2018-09-05 17:01:20</v>
      </c>
      <c r="D208" t="str">
        <f t="shared" si="7"/>
        <v>2018-10-23 09:08:01</v>
      </c>
    </row>
    <row r="209" spans="1:4" x14ac:dyDescent="0.2">
      <c r="A209" t="s">
        <v>55</v>
      </c>
      <c r="B209" t="str">
        <f>"17688066973"</f>
        <v>17688066973</v>
      </c>
      <c r="C209" t="str">
        <f>"2018-09-05 16:55:53"</f>
        <v>2018-09-05 16:55:53</v>
      </c>
      <c r="D209" t="str">
        <f t="shared" si="7"/>
        <v>2018-10-23 09:08:01</v>
      </c>
    </row>
    <row r="210" spans="1:4" x14ac:dyDescent="0.2">
      <c r="A210" t="s">
        <v>56</v>
      </c>
      <c r="B210" t="str">
        <f>"15853145000"</f>
        <v>15853145000</v>
      </c>
      <c r="C210" t="str">
        <f>"2018-09-05 16:53:12"</f>
        <v>2018-09-05 16:53:12</v>
      </c>
      <c r="D210" t="str">
        <f t="shared" si="7"/>
        <v>2018-10-23 09:08:01</v>
      </c>
    </row>
    <row r="211" spans="1:4" x14ac:dyDescent="0.2">
      <c r="A211" t="s">
        <v>4</v>
      </c>
      <c r="B211" t="str">
        <f>"19912747994"</f>
        <v>19912747994</v>
      </c>
      <c r="C211" t="str">
        <f>"2018-09-05 16:46:12"</f>
        <v>2018-09-05 16:46:12</v>
      </c>
      <c r="D211" t="str">
        <f t="shared" si="7"/>
        <v>2018-10-23 09:08:01</v>
      </c>
    </row>
    <row r="212" spans="1:4" x14ac:dyDescent="0.2">
      <c r="A212" t="s">
        <v>4</v>
      </c>
      <c r="B212" t="str">
        <f>"17602087903"</f>
        <v>17602087903</v>
      </c>
      <c r="C212" t="str">
        <f>"2018-09-05 16:29:17"</f>
        <v>2018-09-05 16:29:17</v>
      </c>
      <c r="D212" t="str">
        <f t="shared" si="7"/>
        <v>2018-10-23 09:08:01</v>
      </c>
    </row>
    <row r="213" spans="1:4" x14ac:dyDescent="0.2">
      <c r="A213" t="s">
        <v>4</v>
      </c>
      <c r="B213" t="str">
        <f>"18081887533"</f>
        <v>18081887533</v>
      </c>
      <c r="C213" t="str">
        <f>"2018-09-05 16:22:40"</f>
        <v>2018-09-05 16:22:40</v>
      </c>
      <c r="D213" t="str">
        <f t="shared" si="7"/>
        <v>2018-10-23 09:08:01</v>
      </c>
    </row>
    <row r="214" spans="1:4" x14ac:dyDescent="0.2">
      <c r="A214" t="s">
        <v>4</v>
      </c>
      <c r="B214" t="str">
        <f>"13729952900"</f>
        <v>13729952900</v>
      </c>
      <c r="C214" t="str">
        <f>"2018-09-05 16:14:39"</f>
        <v>2018-09-05 16:14:39</v>
      </c>
      <c r="D214" t="str">
        <f t="shared" si="7"/>
        <v>2018-10-23 09:08:01</v>
      </c>
    </row>
    <row r="215" spans="1:4" x14ac:dyDescent="0.2">
      <c r="A215" t="s">
        <v>4</v>
      </c>
      <c r="B215" t="str">
        <f>"17762896670"</f>
        <v>17762896670</v>
      </c>
      <c r="C215" t="str">
        <f>"2018-09-05 16:14:38"</f>
        <v>2018-09-05 16:14:38</v>
      </c>
      <c r="D215" t="str">
        <f t="shared" si="7"/>
        <v>2018-10-23 09:08:01</v>
      </c>
    </row>
    <row r="216" spans="1:4" x14ac:dyDescent="0.2">
      <c r="A216" t="s">
        <v>4</v>
      </c>
      <c r="B216" t="str">
        <f>"13528769589"</f>
        <v>13528769589</v>
      </c>
      <c r="C216" t="str">
        <f>"2018-09-05 16:08:54"</f>
        <v>2018-09-05 16:08:54</v>
      </c>
      <c r="D216" t="str">
        <f t="shared" si="7"/>
        <v>2018-10-23 09:08:01</v>
      </c>
    </row>
    <row r="217" spans="1:4" x14ac:dyDescent="0.2">
      <c r="A217" t="s">
        <v>4</v>
      </c>
      <c r="B217" t="str">
        <f>"15983520999"</f>
        <v>15983520999</v>
      </c>
      <c r="C217" t="str">
        <f>"2018-09-05 15:52:53"</f>
        <v>2018-09-05 15:52:53</v>
      </c>
      <c r="D217" t="str">
        <f t="shared" si="7"/>
        <v>2018-10-23 09:08:01</v>
      </c>
    </row>
    <row r="218" spans="1:4" x14ac:dyDescent="0.2">
      <c r="A218" t="s">
        <v>4</v>
      </c>
      <c r="B218" t="str">
        <f>"17640163582"</f>
        <v>17640163582</v>
      </c>
      <c r="C218" t="str">
        <f>"2018-09-05 15:44:28"</f>
        <v>2018-09-05 15:44:28</v>
      </c>
      <c r="D218" t="str">
        <f t="shared" si="7"/>
        <v>2018-10-23 09:08:01</v>
      </c>
    </row>
    <row r="219" spans="1:4" x14ac:dyDescent="0.2">
      <c r="A219" t="s">
        <v>4</v>
      </c>
      <c r="B219" t="str">
        <f>"13890520276"</f>
        <v>13890520276</v>
      </c>
      <c r="C219" t="str">
        <f>"2018-09-05 15:36:12"</f>
        <v>2018-09-05 15:36:12</v>
      </c>
      <c r="D219" t="str">
        <f t="shared" si="7"/>
        <v>2018-10-23 09:08:01</v>
      </c>
    </row>
    <row r="220" spans="1:4" x14ac:dyDescent="0.2">
      <c r="A220" t="s">
        <v>4</v>
      </c>
      <c r="B220" t="str">
        <f>"15133212224"</f>
        <v>15133212224</v>
      </c>
      <c r="C220" t="str">
        <f>"2018-09-05 15:20:37"</f>
        <v>2018-09-05 15:20:37</v>
      </c>
      <c r="D220" t="str">
        <f t="shared" si="7"/>
        <v>2018-10-23 09:08:01</v>
      </c>
    </row>
    <row r="221" spans="1:4" x14ac:dyDescent="0.2">
      <c r="A221" t="s">
        <v>57</v>
      </c>
      <c r="B221" t="str">
        <f>"18677170654"</f>
        <v>18677170654</v>
      </c>
      <c r="C221" t="str">
        <f>"2018-09-05 15:01:57"</f>
        <v>2018-09-05 15:01:57</v>
      </c>
      <c r="D221" t="str">
        <f t="shared" si="7"/>
        <v>2018-10-23 09:08:01</v>
      </c>
    </row>
    <row r="222" spans="1:4" x14ac:dyDescent="0.2">
      <c r="A222" t="s">
        <v>4</v>
      </c>
      <c r="B222" t="str">
        <f>"13189398450"</f>
        <v>13189398450</v>
      </c>
      <c r="C222" t="str">
        <f>"2018-09-05 15:01:07"</f>
        <v>2018-09-05 15:01:07</v>
      </c>
      <c r="D222" t="str">
        <f t="shared" si="7"/>
        <v>2018-10-23 09:08:01</v>
      </c>
    </row>
    <row r="223" spans="1:4" x14ac:dyDescent="0.2">
      <c r="A223" t="s">
        <v>4</v>
      </c>
      <c r="B223" t="str">
        <f>"13626074443"</f>
        <v>13626074443</v>
      </c>
      <c r="C223" t="str">
        <f>"2018-09-05 14:50:56"</f>
        <v>2018-09-05 14:50:56</v>
      </c>
      <c r="D223" t="str">
        <f t="shared" si="7"/>
        <v>2018-10-23 09:08:01</v>
      </c>
    </row>
    <row r="224" spans="1:4" x14ac:dyDescent="0.2">
      <c r="A224" t="s">
        <v>4</v>
      </c>
      <c r="B224" t="str">
        <f>"15876477994"</f>
        <v>15876477994</v>
      </c>
      <c r="C224" t="str">
        <f>"2018-09-05 14:50:19"</f>
        <v>2018-09-05 14:50:19</v>
      </c>
      <c r="D224" t="str">
        <f t="shared" si="7"/>
        <v>2018-10-23 09:08:01</v>
      </c>
    </row>
    <row r="225" spans="1:4" x14ac:dyDescent="0.2">
      <c r="A225" t="s">
        <v>4</v>
      </c>
      <c r="B225" t="str">
        <f>"18668369636"</f>
        <v>18668369636</v>
      </c>
      <c r="C225" t="str">
        <f>"2018-09-05 14:45:18"</f>
        <v>2018-09-05 14:45:18</v>
      </c>
      <c r="D225" t="str">
        <f t="shared" si="7"/>
        <v>2018-10-23 09:08:01</v>
      </c>
    </row>
    <row r="226" spans="1:4" x14ac:dyDescent="0.2">
      <c r="A226" t="s">
        <v>4</v>
      </c>
      <c r="B226" t="str">
        <f>"13948889552"</f>
        <v>13948889552</v>
      </c>
      <c r="C226" t="str">
        <f>"2018-09-05 14:43:40"</f>
        <v>2018-09-05 14:43:40</v>
      </c>
      <c r="D226" t="str">
        <f t="shared" si="7"/>
        <v>2018-10-23 09:08:01</v>
      </c>
    </row>
    <row r="227" spans="1:4" x14ac:dyDescent="0.2">
      <c r="A227" t="s">
        <v>4</v>
      </c>
      <c r="B227" t="str">
        <f>"13811390999"</f>
        <v>13811390999</v>
      </c>
      <c r="C227" t="str">
        <f>"2018-09-05 14:32:34"</f>
        <v>2018-09-05 14:32:34</v>
      </c>
      <c r="D227" t="str">
        <f t="shared" ref="D227:D232" si="8">"2018-10-23 09:08:01"</f>
        <v>2018-10-23 09:08:01</v>
      </c>
    </row>
    <row r="228" spans="1:4" x14ac:dyDescent="0.2">
      <c r="A228" t="s">
        <v>58</v>
      </c>
      <c r="B228" t="str">
        <f>"15060262227"</f>
        <v>15060262227</v>
      </c>
      <c r="C228" t="str">
        <f>"2018-09-05 14:31:56"</f>
        <v>2018-09-05 14:31:56</v>
      </c>
      <c r="D228" t="str">
        <f t="shared" si="8"/>
        <v>2018-10-23 09:08:01</v>
      </c>
    </row>
    <row r="229" spans="1:4" x14ac:dyDescent="0.2">
      <c r="A229" t="s">
        <v>4</v>
      </c>
      <c r="B229" t="str">
        <f>"16639051281"</f>
        <v>16639051281</v>
      </c>
      <c r="C229" t="str">
        <f>"2018-09-05 14:27:33"</f>
        <v>2018-09-05 14:27:33</v>
      </c>
      <c r="D229" t="str">
        <f t="shared" si="8"/>
        <v>2018-10-23 09:08:01</v>
      </c>
    </row>
    <row r="230" spans="1:4" x14ac:dyDescent="0.2">
      <c r="A230" t="s">
        <v>4</v>
      </c>
      <c r="B230" t="str">
        <f>"13972621392"</f>
        <v>13972621392</v>
      </c>
      <c r="C230" t="str">
        <f>"2018-09-05 14:19:39"</f>
        <v>2018-09-05 14:19:39</v>
      </c>
      <c r="D230" t="str">
        <f t="shared" si="8"/>
        <v>2018-10-23 09:08:01</v>
      </c>
    </row>
    <row r="231" spans="1:4" x14ac:dyDescent="0.2">
      <c r="A231" t="s">
        <v>59</v>
      </c>
      <c r="B231" t="str">
        <f>"13862078247"</f>
        <v>13862078247</v>
      </c>
      <c r="C231" t="str">
        <f>"2018-09-05 14:12:15"</f>
        <v>2018-09-05 14:12:15</v>
      </c>
      <c r="D231" t="str">
        <f t="shared" si="8"/>
        <v>2018-10-23 09:08:01</v>
      </c>
    </row>
    <row r="232" spans="1:4" x14ac:dyDescent="0.2">
      <c r="A232" t="s">
        <v>4</v>
      </c>
      <c r="B232" t="str">
        <f>"13485944781"</f>
        <v>13485944781</v>
      </c>
      <c r="C232" t="str">
        <f>"2018-09-05 14:08:12"</f>
        <v>2018-09-05 14:08:12</v>
      </c>
      <c r="D232" t="str">
        <f t="shared" si="8"/>
        <v>2018-10-23 09:08:01</v>
      </c>
    </row>
    <row r="233" spans="1:4" x14ac:dyDescent="0.2">
      <c r="A233" t="s">
        <v>60</v>
      </c>
      <c r="B233" t="str">
        <f>"18269989037"</f>
        <v>18269989037</v>
      </c>
      <c r="C233" t="str">
        <f>"2018-09-05 14:07:33"</f>
        <v>2018-09-05 14:07:33</v>
      </c>
      <c r="D233" t="str">
        <f t="shared" ref="D233:D264" si="9">"2018-10-23 09:08:02"</f>
        <v>2018-10-23 09:08:02</v>
      </c>
    </row>
    <row r="234" spans="1:4" x14ac:dyDescent="0.2">
      <c r="A234" t="s">
        <v>61</v>
      </c>
      <c r="B234" t="str">
        <f>"13654545529"</f>
        <v>13654545529</v>
      </c>
      <c r="C234" t="str">
        <f>"2018-09-05 14:06:31"</f>
        <v>2018-09-05 14:06:31</v>
      </c>
      <c r="D234" t="str">
        <f t="shared" si="9"/>
        <v>2018-10-23 09:08:02</v>
      </c>
    </row>
    <row r="235" spans="1:4" x14ac:dyDescent="0.2">
      <c r="A235" t="s">
        <v>11</v>
      </c>
      <c r="B235" t="str">
        <f>"15540071112"</f>
        <v>15540071112</v>
      </c>
      <c r="C235" t="str">
        <f>"2018-09-05 13:55:57"</f>
        <v>2018-09-05 13:55:57</v>
      </c>
      <c r="D235" t="str">
        <f t="shared" si="9"/>
        <v>2018-10-23 09:08:02</v>
      </c>
    </row>
    <row r="236" spans="1:4" x14ac:dyDescent="0.2">
      <c r="A236" t="s">
        <v>4</v>
      </c>
      <c r="B236" t="str">
        <f>"15676727712"</f>
        <v>15676727712</v>
      </c>
      <c r="C236" t="str">
        <f>"2018-09-05 13:52:40"</f>
        <v>2018-09-05 13:52:40</v>
      </c>
      <c r="D236" t="str">
        <f t="shared" si="9"/>
        <v>2018-10-23 09:08:02</v>
      </c>
    </row>
    <row r="237" spans="1:4" x14ac:dyDescent="0.2">
      <c r="A237" t="s">
        <v>4</v>
      </c>
      <c r="B237" t="str">
        <f>"15874392111"</f>
        <v>15874392111</v>
      </c>
      <c r="C237" t="str">
        <f>"2018-09-05 13:45:50"</f>
        <v>2018-09-05 13:45:50</v>
      </c>
      <c r="D237" t="str">
        <f t="shared" si="9"/>
        <v>2018-10-23 09:08:02</v>
      </c>
    </row>
    <row r="238" spans="1:4" x14ac:dyDescent="0.2">
      <c r="A238" t="s">
        <v>4</v>
      </c>
      <c r="B238" t="str">
        <f>"15582367591"</f>
        <v>15582367591</v>
      </c>
      <c r="C238" t="str">
        <f>"2018-09-05 13:42:23"</f>
        <v>2018-09-05 13:42:23</v>
      </c>
      <c r="D238" t="str">
        <f t="shared" si="9"/>
        <v>2018-10-23 09:08:02</v>
      </c>
    </row>
    <row r="239" spans="1:4" x14ac:dyDescent="0.2">
      <c r="A239" t="s">
        <v>4</v>
      </c>
      <c r="B239" t="str">
        <f>"17689406179"</f>
        <v>17689406179</v>
      </c>
      <c r="C239" t="str">
        <f>"2018-09-05 13:36:45"</f>
        <v>2018-09-05 13:36:45</v>
      </c>
      <c r="D239" t="str">
        <f t="shared" si="9"/>
        <v>2018-10-23 09:08:02</v>
      </c>
    </row>
    <row r="240" spans="1:4" x14ac:dyDescent="0.2">
      <c r="A240" t="s">
        <v>4</v>
      </c>
      <c r="B240" t="str">
        <f>"18723216659"</f>
        <v>18723216659</v>
      </c>
      <c r="C240" t="str">
        <f>"2018-09-05 13:27:25"</f>
        <v>2018-09-05 13:27:25</v>
      </c>
      <c r="D240" t="str">
        <f t="shared" si="9"/>
        <v>2018-10-23 09:08:02</v>
      </c>
    </row>
    <row r="241" spans="1:4" x14ac:dyDescent="0.2">
      <c r="A241" t="s">
        <v>4</v>
      </c>
      <c r="B241" t="str">
        <f>"13858659916"</f>
        <v>13858659916</v>
      </c>
      <c r="C241" t="str">
        <f>"2018-09-05 13:25:13"</f>
        <v>2018-09-05 13:25:13</v>
      </c>
      <c r="D241" t="str">
        <f t="shared" si="9"/>
        <v>2018-10-23 09:08:02</v>
      </c>
    </row>
    <row r="242" spans="1:4" x14ac:dyDescent="0.2">
      <c r="A242" t="s">
        <v>4</v>
      </c>
      <c r="B242" t="str">
        <f>"18827432644"</f>
        <v>18827432644</v>
      </c>
      <c r="C242" t="str">
        <f>"2018-09-05 13:23:40"</f>
        <v>2018-09-05 13:23:40</v>
      </c>
      <c r="D242" t="str">
        <f t="shared" si="9"/>
        <v>2018-10-23 09:08:02</v>
      </c>
    </row>
    <row r="243" spans="1:4" x14ac:dyDescent="0.2">
      <c r="A243" t="s">
        <v>62</v>
      </c>
      <c r="B243" t="str">
        <f>"18211586571"</f>
        <v>18211586571</v>
      </c>
      <c r="C243" t="str">
        <f>"2018-09-05 13:22:49"</f>
        <v>2018-09-05 13:22:49</v>
      </c>
      <c r="D243" t="str">
        <f t="shared" si="9"/>
        <v>2018-10-23 09:08:02</v>
      </c>
    </row>
    <row r="244" spans="1:4" x14ac:dyDescent="0.2">
      <c r="A244" t="s">
        <v>4</v>
      </c>
      <c r="B244" t="str">
        <f>"18978409593"</f>
        <v>18978409593</v>
      </c>
      <c r="C244" t="str">
        <f>"2018-09-05 13:19:48"</f>
        <v>2018-09-05 13:19:48</v>
      </c>
      <c r="D244" t="str">
        <f t="shared" si="9"/>
        <v>2018-10-23 09:08:02</v>
      </c>
    </row>
    <row r="245" spans="1:4" x14ac:dyDescent="0.2">
      <c r="A245" t="s">
        <v>4</v>
      </c>
      <c r="B245" t="str">
        <f>"15629025016"</f>
        <v>15629025016</v>
      </c>
      <c r="C245" t="str">
        <f>"2018-09-05 13:18:57"</f>
        <v>2018-09-05 13:18:57</v>
      </c>
      <c r="D245" t="str">
        <f t="shared" si="9"/>
        <v>2018-10-23 09:08:02</v>
      </c>
    </row>
    <row r="246" spans="1:4" x14ac:dyDescent="0.2">
      <c r="A246" t="s">
        <v>4</v>
      </c>
      <c r="B246" t="str">
        <f>"18825093913"</f>
        <v>18825093913</v>
      </c>
      <c r="C246" t="str">
        <f>"2018-09-05 13:16:13"</f>
        <v>2018-09-05 13:16:13</v>
      </c>
      <c r="D246" t="str">
        <f t="shared" si="9"/>
        <v>2018-10-23 09:08:02</v>
      </c>
    </row>
    <row r="247" spans="1:4" x14ac:dyDescent="0.2">
      <c r="A247" t="s">
        <v>4</v>
      </c>
      <c r="B247" t="str">
        <f>"18372029119"</f>
        <v>18372029119</v>
      </c>
      <c r="C247" t="str">
        <f>"2018-09-05 13:15:57"</f>
        <v>2018-09-05 13:15:57</v>
      </c>
      <c r="D247" t="str">
        <f t="shared" si="9"/>
        <v>2018-10-23 09:08:02</v>
      </c>
    </row>
    <row r="248" spans="1:4" x14ac:dyDescent="0.2">
      <c r="A248" t="s">
        <v>63</v>
      </c>
      <c r="B248" t="str">
        <f>"18763632361"</f>
        <v>18763632361</v>
      </c>
      <c r="C248" t="str">
        <f>"2018-09-05 13:13:52"</f>
        <v>2018-09-05 13:13:52</v>
      </c>
      <c r="D248" t="str">
        <f t="shared" si="9"/>
        <v>2018-10-23 09:08:02</v>
      </c>
    </row>
    <row r="249" spans="1:4" x14ac:dyDescent="0.2">
      <c r="A249" t="s">
        <v>4</v>
      </c>
      <c r="B249" t="str">
        <f>"13004835463"</f>
        <v>13004835463</v>
      </c>
      <c r="C249" t="str">
        <f>"2018-09-05 13:13:19"</f>
        <v>2018-09-05 13:13:19</v>
      </c>
      <c r="D249" t="str">
        <f t="shared" si="9"/>
        <v>2018-10-23 09:08:02</v>
      </c>
    </row>
    <row r="250" spans="1:4" x14ac:dyDescent="0.2">
      <c r="A250" t="s">
        <v>4</v>
      </c>
      <c r="B250" t="str">
        <f>"15074971642"</f>
        <v>15074971642</v>
      </c>
      <c r="C250" t="str">
        <f>"2018-09-05 12:26:11"</f>
        <v>2018-09-05 12:26:11</v>
      </c>
      <c r="D250" t="str">
        <f t="shared" si="9"/>
        <v>2018-10-23 09:08:02</v>
      </c>
    </row>
    <row r="251" spans="1:4" x14ac:dyDescent="0.2">
      <c r="A251" t="s">
        <v>4</v>
      </c>
      <c r="B251" t="str">
        <f>"13162950887"</f>
        <v>13162950887</v>
      </c>
      <c r="C251" t="str">
        <f>"2018-09-05 12:16:53"</f>
        <v>2018-09-05 12:16:53</v>
      </c>
      <c r="D251" t="str">
        <f t="shared" si="9"/>
        <v>2018-10-23 09:08:02</v>
      </c>
    </row>
    <row r="252" spans="1:4" x14ac:dyDescent="0.2">
      <c r="A252" t="s">
        <v>64</v>
      </c>
      <c r="B252" t="str">
        <f>"15643070297"</f>
        <v>15643070297</v>
      </c>
      <c r="C252" t="str">
        <f>"2018-09-05 12:04:16"</f>
        <v>2018-09-05 12:04:16</v>
      </c>
      <c r="D252" t="str">
        <f t="shared" si="9"/>
        <v>2018-10-23 09:08:02</v>
      </c>
    </row>
    <row r="253" spans="1:4" x14ac:dyDescent="0.2">
      <c r="A253" t="s">
        <v>65</v>
      </c>
      <c r="B253" t="str">
        <f>"18250170314"</f>
        <v>18250170314</v>
      </c>
      <c r="C253" t="str">
        <f>"2018-09-05 12:02:32"</f>
        <v>2018-09-05 12:02:32</v>
      </c>
      <c r="D253" t="str">
        <f t="shared" si="9"/>
        <v>2018-10-23 09:08:02</v>
      </c>
    </row>
    <row r="254" spans="1:4" x14ac:dyDescent="0.2">
      <c r="A254" t="s">
        <v>4</v>
      </c>
      <c r="B254" t="str">
        <f>"19802853695"</f>
        <v>19802853695</v>
      </c>
      <c r="C254" t="str">
        <f>"2018-09-05 10:06:56"</f>
        <v>2018-09-05 10:06:56</v>
      </c>
      <c r="D254" t="str">
        <f t="shared" si="9"/>
        <v>2018-10-23 09:08:02</v>
      </c>
    </row>
    <row r="255" spans="1:4" x14ac:dyDescent="0.2">
      <c r="A255" t="s">
        <v>4</v>
      </c>
      <c r="B255" t="str">
        <f>"18802420612"</f>
        <v>18802420612</v>
      </c>
      <c r="C255" t="str">
        <f>"2018-09-05 09:23:34"</f>
        <v>2018-09-05 09:23:34</v>
      </c>
      <c r="D255" t="str">
        <f t="shared" si="9"/>
        <v>2018-10-23 09:08:02</v>
      </c>
    </row>
    <row r="256" spans="1:4" x14ac:dyDescent="0.2">
      <c r="A256" t="s">
        <v>4</v>
      </c>
      <c r="B256" t="str">
        <f>"18728393391"</f>
        <v>18728393391</v>
      </c>
      <c r="C256" t="str">
        <f>"2018-09-05 09:09:21"</f>
        <v>2018-09-05 09:09:21</v>
      </c>
      <c r="D256" t="str">
        <f t="shared" si="9"/>
        <v>2018-10-23 09:08:02</v>
      </c>
    </row>
    <row r="257" spans="1:4" x14ac:dyDescent="0.2">
      <c r="A257" t="s">
        <v>66</v>
      </c>
      <c r="B257" t="str">
        <f>"18612063367 "</f>
        <v xml:space="preserve">18612063367 </v>
      </c>
      <c r="C257" t="str">
        <f>"2018-09-05 07:45:23"</f>
        <v>2018-09-05 07:45:23</v>
      </c>
      <c r="D257" t="str">
        <f t="shared" si="9"/>
        <v>2018-10-23 09:08:02</v>
      </c>
    </row>
    <row r="258" spans="1:4" x14ac:dyDescent="0.2">
      <c r="A258" t="s">
        <v>4</v>
      </c>
      <c r="B258" t="str">
        <f>"15941433579"</f>
        <v>15941433579</v>
      </c>
      <c r="C258" t="str">
        <f>"2018-09-05 07:34:23"</f>
        <v>2018-09-05 07:34:23</v>
      </c>
      <c r="D258" t="str">
        <f t="shared" si="9"/>
        <v>2018-10-23 09:08:02</v>
      </c>
    </row>
    <row r="259" spans="1:4" x14ac:dyDescent="0.2">
      <c r="A259" t="s">
        <v>4</v>
      </c>
      <c r="B259" t="str">
        <f>"13736576900"</f>
        <v>13736576900</v>
      </c>
      <c r="C259" t="str">
        <f>"2018-09-05 06:42:35"</f>
        <v>2018-09-05 06:42:35</v>
      </c>
      <c r="D259" t="str">
        <f t="shared" si="9"/>
        <v>2018-10-23 09:08:02</v>
      </c>
    </row>
    <row r="260" spans="1:4" x14ac:dyDescent="0.2">
      <c r="A260" t="s">
        <v>4</v>
      </c>
      <c r="B260" t="str">
        <f>"13977307997"</f>
        <v>13977307997</v>
      </c>
      <c r="C260" t="str">
        <f>"2018-09-05 04:38:35"</f>
        <v>2018-09-05 04:38:35</v>
      </c>
      <c r="D260" t="str">
        <f t="shared" si="9"/>
        <v>2018-10-23 09:08:02</v>
      </c>
    </row>
    <row r="261" spans="1:4" x14ac:dyDescent="0.2">
      <c r="A261" t="s">
        <v>4</v>
      </c>
      <c r="B261" t="str">
        <f>"15318037201"</f>
        <v>15318037201</v>
      </c>
      <c r="C261" t="str">
        <f>"2018-09-05 02:09:33"</f>
        <v>2018-09-05 02:09:33</v>
      </c>
      <c r="D261" t="str">
        <f t="shared" si="9"/>
        <v>2018-10-23 09:08:02</v>
      </c>
    </row>
    <row r="262" spans="1:4" x14ac:dyDescent="0.2">
      <c r="A262" t="s">
        <v>4</v>
      </c>
      <c r="B262" t="str">
        <f>"13266700155"</f>
        <v>13266700155</v>
      </c>
      <c r="C262" t="str">
        <f>"2018-09-05 01:11:59"</f>
        <v>2018-09-05 01:11:59</v>
      </c>
      <c r="D262" t="str">
        <f t="shared" si="9"/>
        <v>2018-10-23 09:08:02</v>
      </c>
    </row>
    <row r="263" spans="1:4" x14ac:dyDescent="0.2">
      <c r="A263" t="s">
        <v>4</v>
      </c>
      <c r="B263" t="str">
        <f>"18312132523"</f>
        <v>18312132523</v>
      </c>
      <c r="C263" t="str">
        <f>"2018-09-05 00:32:40"</f>
        <v>2018-09-05 00:32:40</v>
      </c>
      <c r="D263" t="str">
        <f t="shared" si="9"/>
        <v>2018-10-23 09:08:02</v>
      </c>
    </row>
    <row r="264" spans="1:4" x14ac:dyDescent="0.2">
      <c r="A264" t="s">
        <v>4</v>
      </c>
      <c r="B264" t="str">
        <f>"13819224465"</f>
        <v>13819224465</v>
      </c>
      <c r="C264" t="str">
        <f>"2018-09-05 00:32:09"</f>
        <v>2018-09-05 00:32:09</v>
      </c>
      <c r="D264" t="str">
        <f t="shared" si="9"/>
        <v>2018-10-23 09:08:02</v>
      </c>
    </row>
    <row r="265" spans="1:4" x14ac:dyDescent="0.2">
      <c r="A265" t="s">
        <v>4</v>
      </c>
      <c r="B265" t="str">
        <f>"15889289101"</f>
        <v>15889289101</v>
      </c>
      <c r="C265" t="str">
        <f>"2018-09-05 00:01:56"</f>
        <v>2018-09-05 00:01:56</v>
      </c>
      <c r="D265" t="str">
        <f t="shared" ref="D265:D299" si="10">"2018-10-23 09:08:02"</f>
        <v>2018-10-23 09:08:02</v>
      </c>
    </row>
    <row r="266" spans="1:4" x14ac:dyDescent="0.2">
      <c r="A266" t="s">
        <v>4</v>
      </c>
      <c r="B266" t="str">
        <f>"13425386324"</f>
        <v>13425386324</v>
      </c>
      <c r="C266" t="str">
        <f>"2018-09-04 23:33:15"</f>
        <v>2018-09-04 23:33:15</v>
      </c>
      <c r="D266" t="str">
        <f t="shared" si="10"/>
        <v>2018-10-23 09:08:02</v>
      </c>
    </row>
    <row r="267" spans="1:4" x14ac:dyDescent="0.2">
      <c r="A267" t="s">
        <v>4</v>
      </c>
      <c r="B267" t="str">
        <f>"13960706617"</f>
        <v>13960706617</v>
      </c>
      <c r="C267" t="str">
        <f>"2018-09-04 23:29:55"</f>
        <v>2018-09-04 23:29:55</v>
      </c>
      <c r="D267" t="str">
        <f t="shared" si="10"/>
        <v>2018-10-23 09:08:02</v>
      </c>
    </row>
    <row r="268" spans="1:4" x14ac:dyDescent="0.2">
      <c r="A268" t="s">
        <v>4</v>
      </c>
      <c r="B268" t="str">
        <f>"17729812729"</f>
        <v>17729812729</v>
      </c>
      <c r="C268" t="str">
        <f>"2018-09-04 23:25:18"</f>
        <v>2018-09-04 23:25:18</v>
      </c>
      <c r="D268" t="str">
        <f t="shared" si="10"/>
        <v>2018-10-23 09:08:02</v>
      </c>
    </row>
    <row r="269" spans="1:4" x14ac:dyDescent="0.2">
      <c r="A269" t="s">
        <v>4</v>
      </c>
      <c r="B269" t="str">
        <f>"15102021631"</f>
        <v>15102021631</v>
      </c>
      <c r="C269" t="str">
        <f>"2018-09-04 22:54:04"</f>
        <v>2018-09-04 22:54:04</v>
      </c>
      <c r="D269" t="str">
        <f t="shared" si="10"/>
        <v>2018-10-23 09:08:02</v>
      </c>
    </row>
    <row r="270" spans="1:4" x14ac:dyDescent="0.2">
      <c r="A270" t="s">
        <v>4</v>
      </c>
      <c r="B270" t="str">
        <f>"17706931110"</f>
        <v>17706931110</v>
      </c>
      <c r="C270" t="str">
        <f>"2018-09-04 22:51:50"</f>
        <v>2018-09-04 22:51:50</v>
      </c>
      <c r="D270" t="str">
        <f t="shared" si="10"/>
        <v>2018-10-23 09:08:02</v>
      </c>
    </row>
    <row r="271" spans="1:4" x14ac:dyDescent="0.2">
      <c r="A271" t="s">
        <v>4</v>
      </c>
      <c r="B271" t="str">
        <f>"13726627485"</f>
        <v>13726627485</v>
      </c>
      <c r="C271" t="str">
        <f>"2018-09-04 22:42:34"</f>
        <v>2018-09-04 22:42:34</v>
      </c>
      <c r="D271" t="str">
        <f t="shared" si="10"/>
        <v>2018-10-23 09:08:02</v>
      </c>
    </row>
    <row r="272" spans="1:4" x14ac:dyDescent="0.2">
      <c r="A272" t="s">
        <v>4</v>
      </c>
      <c r="B272" t="str">
        <f>"18220544070"</f>
        <v>18220544070</v>
      </c>
      <c r="C272" t="str">
        <f>"2018-09-04 22:32:29"</f>
        <v>2018-09-04 22:32:29</v>
      </c>
      <c r="D272" t="str">
        <f t="shared" si="10"/>
        <v>2018-10-23 09:08:02</v>
      </c>
    </row>
    <row r="273" spans="1:4" x14ac:dyDescent="0.2">
      <c r="A273" t="s">
        <v>4</v>
      </c>
      <c r="B273" t="str">
        <f>"18357479422"</f>
        <v>18357479422</v>
      </c>
      <c r="C273" t="str">
        <f>"2018-09-04 22:30:33"</f>
        <v>2018-09-04 22:30:33</v>
      </c>
      <c r="D273" t="str">
        <f t="shared" si="10"/>
        <v>2018-10-23 09:08:02</v>
      </c>
    </row>
    <row r="274" spans="1:4" x14ac:dyDescent="0.2">
      <c r="A274" t="s">
        <v>4</v>
      </c>
      <c r="B274" t="str">
        <f>"18627062581"</f>
        <v>18627062581</v>
      </c>
      <c r="C274" t="str">
        <f>"2018-09-04 22:25:56"</f>
        <v>2018-09-04 22:25:56</v>
      </c>
      <c r="D274" t="str">
        <f t="shared" si="10"/>
        <v>2018-10-23 09:08:02</v>
      </c>
    </row>
    <row r="275" spans="1:4" x14ac:dyDescent="0.2">
      <c r="A275" t="s">
        <v>4</v>
      </c>
      <c r="B275" t="str">
        <f>"13026725425"</f>
        <v>13026725425</v>
      </c>
      <c r="C275" t="str">
        <f>"2018-09-04 22:17:15"</f>
        <v>2018-09-04 22:17:15</v>
      </c>
      <c r="D275" t="str">
        <f t="shared" si="10"/>
        <v>2018-10-23 09:08:02</v>
      </c>
    </row>
    <row r="276" spans="1:4" x14ac:dyDescent="0.2">
      <c r="A276" t="s">
        <v>4</v>
      </c>
      <c r="B276" t="str">
        <f>"13923553450"</f>
        <v>13923553450</v>
      </c>
      <c r="C276" t="str">
        <f>"2018-09-04 22:04:23"</f>
        <v>2018-09-04 22:04:23</v>
      </c>
      <c r="D276" t="str">
        <f t="shared" si="10"/>
        <v>2018-10-23 09:08:02</v>
      </c>
    </row>
    <row r="277" spans="1:4" x14ac:dyDescent="0.2">
      <c r="A277" t="s">
        <v>4</v>
      </c>
      <c r="B277" t="str">
        <f>"18058305805"</f>
        <v>18058305805</v>
      </c>
      <c r="C277" t="str">
        <f>"2018-09-04 22:01:38"</f>
        <v>2018-09-04 22:01:38</v>
      </c>
      <c r="D277" t="str">
        <f t="shared" si="10"/>
        <v>2018-10-23 09:08:02</v>
      </c>
    </row>
    <row r="278" spans="1:4" x14ac:dyDescent="0.2">
      <c r="A278" t="s">
        <v>4</v>
      </c>
      <c r="B278" t="str">
        <f>"13123380595"</f>
        <v>13123380595</v>
      </c>
      <c r="C278" t="str">
        <f>"2018-09-04 21:53:16"</f>
        <v>2018-09-04 21:53:16</v>
      </c>
      <c r="D278" t="str">
        <f t="shared" si="10"/>
        <v>2018-10-23 09:08:02</v>
      </c>
    </row>
    <row r="279" spans="1:4" x14ac:dyDescent="0.2">
      <c r="A279" t="s">
        <v>4</v>
      </c>
      <c r="B279" t="str">
        <f>"18328405683"</f>
        <v>18328405683</v>
      </c>
      <c r="C279" t="str">
        <f>"2018-09-04 21:39:08"</f>
        <v>2018-09-04 21:39:08</v>
      </c>
      <c r="D279" t="str">
        <f t="shared" si="10"/>
        <v>2018-10-23 09:08:02</v>
      </c>
    </row>
    <row r="280" spans="1:4" x14ac:dyDescent="0.2">
      <c r="A280" t="s">
        <v>4</v>
      </c>
      <c r="B280" t="str">
        <f>"18656056829"</f>
        <v>18656056829</v>
      </c>
      <c r="C280" t="str">
        <f>"2018-09-04 21:33:56"</f>
        <v>2018-09-04 21:33:56</v>
      </c>
      <c r="D280" t="str">
        <f t="shared" si="10"/>
        <v>2018-10-23 09:08:02</v>
      </c>
    </row>
    <row r="281" spans="1:4" x14ac:dyDescent="0.2">
      <c r="A281" t="s">
        <v>4</v>
      </c>
      <c r="B281" t="str">
        <f>"17625175663"</f>
        <v>17625175663</v>
      </c>
      <c r="C281" t="str">
        <f>"2018-09-04 21:33:01"</f>
        <v>2018-09-04 21:33:01</v>
      </c>
      <c r="D281" t="str">
        <f t="shared" si="10"/>
        <v>2018-10-23 09:08:02</v>
      </c>
    </row>
    <row r="282" spans="1:4" x14ac:dyDescent="0.2">
      <c r="A282" t="s">
        <v>4</v>
      </c>
      <c r="B282" t="str">
        <f>"18859065032"</f>
        <v>18859065032</v>
      </c>
      <c r="C282" t="str">
        <f>"2018-09-04 21:28:55"</f>
        <v>2018-09-04 21:28:55</v>
      </c>
      <c r="D282" t="str">
        <f t="shared" si="10"/>
        <v>2018-10-23 09:08:02</v>
      </c>
    </row>
    <row r="283" spans="1:4" x14ac:dyDescent="0.2">
      <c r="A283" t="s">
        <v>4</v>
      </c>
      <c r="B283" t="str">
        <f>"18820805695"</f>
        <v>18820805695</v>
      </c>
      <c r="C283" t="str">
        <f>"2018-09-04 20:55:17"</f>
        <v>2018-09-04 20:55:17</v>
      </c>
      <c r="D283" t="str">
        <f t="shared" si="10"/>
        <v>2018-10-23 09:08:02</v>
      </c>
    </row>
    <row r="284" spans="1:4" x14ac:dyDescent="0.2">
      <c r="A284" t="s">
        <v>4</v>
      </c>
      <c r="B284" t="str">
        <f>"13715934666"</f>
        <v>13715934666</v>
      </c>
      <c r="C284" t="str">
        <f>"2018-09-04 20:53:20"</f>
        <v>2018-09-04 20:53:20</v>
      </c>
      <c r="D284" t="str">
        <f t="shared" si="10"/>
        <v>2018-10-23 09:08:02</v>
      </c>
    </row>
    <row r="285" spans="1:4" x14ac:dyDescent="0.2">
      <c r="A285" t="s">
        <v>4</v>
      </c>
      <c r="B285" t="str">
        <f>"18731421722"</f>
        <v>18731421722</v>
      </c>
      <c r="C285" t="str">
        <f>"2018-09-04 20:52:16"</f>
        <v>2018-09-04 20:52:16</v>
      </c>
      <c r="D285" t="str">
        <f t="shared" si="10"/>
        <v>2018-10-23 09:08:02</v>
      </c>
    </row>
    <row r="286" spans="1:4" x14ac:dyDescent="0.2">
      <c r="A286" t="s">
        <v>4</v>
      </c>
      <c r="B286" t="str">
        <f>"13713766734"</f>
        <v>13713766734</v>
      </c>
      <c r="C286" t="str">
        <f>"2018-09-04 20:39:09"</f>
        <v>2018-09-04 20:39:09</v>
      </c>
      <c r="D286" t="str">
        <f t="shared" si="10"/>
        <v>2018-10-23 09:08:02</v>
      </c>
    </row>
    <row r="287" spans="1:4" x14ac:dyDescent="0.2">
      <c r="A287" t="s">
        <v>4</v>
      </c>
      <c r="B287" t="str">
        <f>"18581884564"</f>
        <v>18581884564</v>
      </c>
      <c r="C287" t="str">
        <f>"2018-09-04 20:33:55"</f>
        <v>2018-09-04 20:33:55</v>
      </c>
      <c r="D287" t="str">
        <f t="shared" si="10"/>
        <v>2018-10-23 09:08:02</v>
      </c>
    </row>
    <row r="288" spans="1:4" x14ac:dyDescent="0.2">
      <c r="A288" t="s">
        <v>4</v>
      </c>
      <c r="B288" t="str">
        <f>"13479595025"</f>
        <v>13479595025</v>
      </c>
      <c r="C288" t="str">
        <f>"2018-09-04 20:33:53"</f>
        <v>2018-09-04 20:33:53</v>
      </c>
      <c r="D288" t="str">
        <f t="shared" si="10"/>
        <v>2018-10-23 09:08:02</v>
      </c>
    </row>
    <row r="289" spans="1:4" x14ac:dyDescent="0.2">
      <c r="A289" t="s">
        <v>4</v>
      </c>
      <c r="B289" t="str">
        <f>"13355395283"</f>
        <v>13355395283</v>
      </c>
      <c r="C289" t="str">
        <f>"2018-09-04 20:22:52"</f>
        <v>2018-09-04 20:22:52</v>
      </c>
      <c r="D289" t="str">
        <f t="shared" si="10"/>
        <v>2018-10-23 09:08:02</v>
      </c>
    </row>
    <row r="290" spans="1:4" x14ac:dyDescent="0.2">
      <c r="A290" t="s">
        <v>4</v>
      </c>
      <c r="B290" t="str">
        <f>"18221926317"</f>
        <v>18221926317</v>
      </c>
      <c r="C290" t="str">
        <f>"2018-09-04 20:07:39"</f>
        <v>2018-09-04 20:07:39</v>
      </c>
      <c r="D290" t="str">
        <f t="shared" si="10"/>
        <v>2018-10-23 09:08:02</v>
      </c>
    </row>
    <row r="291" spans="1:4" x14ac:dyDescent="0.2">
      <c r="A291" t="s">
        <v>4</v>
      </c>
      <c r="B291" t="str">
        <f>"13149078280"</f>
        <v>13149078280</v>
      </c>
      <c r="C291" t="str">
        <f>"2018-09-04 18:44:10"</f>
        <v>2018-09-04 18:44:10</v>
      </c>
      <c r="D291" t="str">
        <f t="shared" si="10"/>
        <v>2018-10-23 09:08:02</v>
      </c>
    </row>
    <row r="292" spans="1:4" x14ac:dyDescent="0.2">
      <c r="A292" t="s">
        <v>4</v>
      </c>
      <c r="B292" t="str">
        <f>"15151457252"</f>
        <v>15151457252</v>
      </c>
      <c r="C292" t="str">
        <f>"2018-09-04 18:11:20"</f>
        <v>2018-09-04 18:11:20</v>
      </c>
      <c r="D292" t="str">
        <f t="shared" si="10"/>
        <v>2018-10-23 09:08:02</v>
      </c>
    </row>
    <row r="293" spans="1:4" x14ac:dyDescent="0.2">
      <c r="A293" t="s">
        <v>4</v>
      </c>
      <c r="B293" t="str">
        <f>"15186939943"</f>
        <v>15186939943</v>
      </c>
      <c r="C293" t="str">
        <f>"2018-09-04 18:07:32"</f>
        <v>2018-09-04 18:07:32</v>
      </c>
      <c r="D293" t="str">
        <f t="shared" si="10"/>
        <v>2018-10-23 09:08:02</v>
      </c>
    </row>
    <row r="294" spans="1:4" x14ac:dyDescent="0.2">
      <c r="A294" t="s">
        <v>67</v>
      </c>
      <c r="B294" t="str">
        <f>"13541215154"</f>
        <v>13541215154</v>
      </c>
      <c r="C294" t="str">
        <f>"2018-09-04 18:00:49"</f>
        <v>2018-09-04 18:00:49</v>
      </c>
      <c r="D294" t="str">
        <f t="shared" si="10"/>
        <v>2018-10-23 09:08:02</v>
      </c>
    </row>
    <row r="295" spans="1:4" x14ac:dyDescent="0.2">
      <c r="A295" t="s">
        <v>4</v>
      </c>
      <c r="B295" t="str">
        <f>"15526860046"</f>
        <v>15526860046</v>
      </c>
      <c r="C295" t="str">
        <f>"2018-09-04 17:51:12"</f>
        <v>2018-09-04 17:51:12</v>
      </c>
      <c r="D295" t="str">
        <f t="shared" si="10"/>
        <v>2018-10-23 09:08:02</v>
      </c>
    </row>
    <row r="296" spans="1:4" x14ac:dyDescent="0.2">
      <c r="A296" t="s">
        <v>4</v>
      </c>
      <c r="B296" t="str">
        <f>"13162227736"</f>
        <v>13162227736</v>
      </c>
      <c r="C296" t="str">
        <f>"2018-09-04 17:40:19"</f>
        <v>2018-09-04 17:40:19</v>
      </c>
      <c r="D296" t="str">
        <f t="shared" si="10"/>
        <v>2018-10-23 09:08:02</v>
      </c>
    </row>
    <row r="297" spans="1:4" x14ac:dyDescent="0.2">
      <c r="A297" t="s">
        <v>68</v>
      </c>
      <c r="B297" t="str">
        <f>"13671754834"</f>
        <v>13671754834</v>
      </c>
      <c r="C297" t="str">
        <f>"2018-09-04 17:29:42"</f>
        <v>2018-09-04 17:29:42</v>
      </c>
      <c r="D297" t="str">
        <f t="shared" si="10"/>
        <v>2018-10-23 09:08:02</v>
      </c>
    </row>
    <row r="298" spans="1:4" x14ac:dyDescent="0.2">
      <c r="A298" t="s">
        <v>4</v>
      </c>
      <c r="B298" t="str">
        <f>"13811289697"</f>
        <v>13811289697</v>
      </c>
      <c r="C298" t="str">
        <f>"2018-09-04 17:28:08"</f>
        <v>2018-09-04 17:28:08</v>
      </c>
      <c r="D298" t="str">
        <f t="shared" si="10"/>
        <v>2018-10-23 09:08:02</v>
      </c>
    </row>
    <row r="299" spans="1:4" x14ac:dyDescent="0.2">
      <c r="A299" t="s">
        <v>4</v>
      </c>
      <c r="B299" t="str">
        <f>"17178324842"</f>
        <v>17178324842</v>
      </c>
      <c r="C299" t="str">
        <f>"2018-09-04 17:18:24"</f>
        <v>2018-09-04 17:18:24</v>
      </c>
      <c r="D299" t="str">
        <f t="shared" si="10"/>
        <v>2018-10-23 09:08:02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f_app.guoji1818.com_channel_cha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MD</cp:lastModifiedBy>
  <dcterms:created xsi:type="dcterms:W3CDTF">2018-11-06T21:08:43Z</dcterms:created>
  <dcterms:modified xsi:type="dcterms:W3CDTF">2018-11-06T21:08:43Z</dcterms:modified>
</cp:coreProperties>
</file>