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020" windowHeight="1008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Лист1!$F$27:$F$29</definedName>
    <definedName name="solver_lhs10" localSheetId="0" hidden="1">Лист1!$F$35</definedName>
    <definedName name="solver_lhs11" localSheetId="0" hidden="1">Лист1!$F$35</definedName>
    <definedName name="solver_lhs12" localSheetId="0" hidden="1">Лист1!$F$36</definedName>
    <definedName name="solver_lhs13" localSheetId="0" hidden="1">Лист1!$F$36</definedName>
    <definedName name="solver_lhs14" localSheetId="0" hidden="1">Лист1!$F$36</definedName>
    <definedName name="solver_lhs15" localSheetId="0" hidden="1">Лист1!$H$33</definedName>
    <definedName name="solver_lhs16" localSheetId="0" hidden="1">Лист1!$H$35</definedName>
    <definedName name="solver_lhs17" localSheetId="0" hidden="1">Лист1!$H$36</definedName>
    <definedName name="solver_lhs18" localSheetId="0" hidden="1">Лист1!$L$27:$L$36</definedName>
    <definedName name="solver_lhs19" localSheetId="0" hidden="1">Лист1!$L$27:$L$36</definedName>
    <definedName name="solver_lhs2" localSheetId="0" hidden="1">Лист1!$F$30</definedName>
    <definedName name="solver_lhs3" localSheetId="0" hidden="1">Лист1!$F$31</definedName>
    <definedName name="solver_lhs4" localSheetId="0" hidden="1">Лист1!$F$32</definedName>
    <definedName name="solver_lhs5" localSheetId="0" hidden="1">Лист1!$F$33</definedName>
    <definedName name="solver_lhs6" localSheetId="0" hidden="1">Лист1!$F$34</definedName>
    <definedName name="solver_lhs7" localSheetId="0" hidden="1">Лист1!$F$34</definedName>
    <definedName name="solver_lhs8" localSheetId="0" hidden="1">Лист1!$F$34</definedName>
    <definedName name="solver_lhs9" localSheetId="0" hidden="1">Лист1!$F$35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Лист1!$K$40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Лист1!$H$30</definedName>
    <definedName name="solver_rhs11" localSheetId="0" hidden="1">Лист1!$H$32</definedName>
    <definedName name="solver_rhs12" localSheetId="0" hidden="1">Лист1!$H$33</definedName>
    <definedName name="solver_rhs13" localSheetId="0" hidden="1">Лист1!$H$35</definedName>
    <definedName name="solver_rhs14" localSheetId="0" hidden="1">Лист1!$H$36</definedName>
    <definedName name="solver_rhs15" localSheetId="0" hidden="1">40</definedName>
    <definedName name="solver_rhs16" localSheetId="0" hidden="1">40</definedName>
    <definedName name="solver_rhs17" localSheetId="0" hidden="1">40</definedName>
    <definedName name="solver_rhs18" localSheetId="0" hidden="1">Лист1!$O$27:$O$36</definedName>
    <definedName name="solver_rhs19" localSheetId="0" hidden="1">Лист1!$N$27:$N$36</definedName>
    <definedName name="solver_rhs2" localSheetId="0" hidden="1">Лист1!$H$27</definedName>
    <definedName name="solver_rhs3" localSheetId="0" hidden="1">Лист1!$H$27</definedName>
    <definedName name="solver_rhs4" localSheetId="0" hidden="1">Лист1!$H$28</definedName>
    <definedName name="solver_rhs5" localSheetId="0" hidden="1">Лист1!$H$28</definedName>
    <definedName name="solver_rhs6" localSheetId="0" hidden="1">Лист1!$H$29</definedName>
    <definedName name="solver_rhs7" localSheetId="0" hidden="1">Лист1!$H$30</definedName>
    <definedName name="solver_rhs8" localSheetId="0" hidden="1">Лист1!$H$32</definedName>
    <definedName name="solver_rhs9" localSheetId="0" hidden="1">Лист1!$H$29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M53" i="1" l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K40" i="1"/>
  <c r="G58" i="1" l="1"/>
  <c r="J58" i="1" s="1"/>
  <c r="H65" i="1"/>
  <c r="H63" i="1"/>
  <c r="H61" i="1"/>
  <c r="H59" i="1"/>
  <c r="H67" i="1"/>
  <c r="H66" i="1"/>
  <c r="G64" i="1"/>
  <c r="J64" i="1" s="1"/>
  <c r="G60" i="1"/>
  <c r="J60" i="1" s="1"/>
  <c r="G65" i="1"/>
  <c r="J65" i="1" s="1"/>
  <c r="H64" i="1"/>
  <c r="G63" i="1"/>
  <c r="J63" i="1" s="1"/>
  <c r="H62" i="1"/>
  <c r="G62" i="1"/>
  <c r="J62" i="1" s="1"/>
  <c r="G61" i="1"/>
  <c r="J61" i="1" s="1"/>
  <c r="H60" i="1"/>
  <c r="G59" i="1"/>
  <c r="J59" i="1" s="1"/>
  <c r="H58" i="1" l="1"/>
  <c r="G66" i="1"/>
  <c r="J66" i="1" s="1"/>
  <c r="G67" i="1"/>
  <c r="J67" i="1" s="1"/>
  <c r="L28" i="1" l="1"/>
  <c r="L29" i="1"/>
  <c r="L30" i="1"/>
  <c r="L31" i="1"/>
  <c r="L32" i="1"/>
  <c r="L33" i="1"/>
  <c r="L34" i="1"/>
  <c r="L35" i="1"/>
  <c r="L36" i="1"/>
  <c r="L27" i="1"/>
  <c r="D28" i="1"/>
  <c r="D29" i="1"/>
  <c r="D30" i="1"/>
  <c r="D31" i="1"/>
  <c r="D32" i="1"/>
  <c r="D33" i="1"/>
  <c r="D34" i="1"/>
  <c r="D35" i="1"/>
  <c r="D36" i="1"/>
  <c r="D27" i="1"/>
  <c r="K25" i="1" l="1"/>
  <c r="J7" i="1"/>
  <c r="J8" i="1"/>
  <c r="J9" i="1"/>
  <c r="J10" i="1"/>
  <c r="J11" i="1"/>
  <c r="J12" i="1"/>
  <c r="J13" i="1"/>
  <c r="J14" i="1"/>
  <c r="J15" i="1"/>
  <c r="J6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<sst xmlns="http://schemas.openxmlformats.org/spreadsheetml/2006/main" count="143" uniqueCount="70">
  <si>
    <t>работа</t>
  </si>
  <si>
    <t>длительность</t>
  </si>
  <si>
    <t>р.н.</t>
  </si>
  <si>
    <t>р.о.</t>
  </si>
  <si>
    <t>п.н.</t>
  </si>
  <si>
    <t>п.о.</t>
  </si>
  <si>
    <t>резерв</t>
  </si>
  <si>
    <t>критич</t>
  </si>
  <si>
    <t>х</t>
  </si>
  <si>
    <t>1  3</t>
  </si>
  <si>
    <t>1  2</t>
  </si>
  <si>
    <t>1  4</t>
  </si>
  <si>
    <t>2  4</t>
  </si>
  <si>
    <t>2  5</t>
  </si>
  <si>
    <t>3  4</t>
  </si>
  <si>
    <t>3  6</t>
  </si>
  <si>
    <t>4  5</t>
  </si>
  <si>
    <t>4  6</t>
  </si>
  <si>
    <t>5  6</t>
  </si>
  <si>
    <t>мин. длит-ть</t>
  </si>
  <si>
    <t>f= х12 + х13 + х14 + х24 + х25 + х 34 + х 36 + х45 + х46 + х56</t>
  </si>
  <si>
    <t>-&gt;</t>
  </si>
  <si>
    <t>min</t>
  </si>
  <si>
    <t>x12</t>
  </si>
  <si>
    <t>tn12</t>
  </si>
  <si>
    <t>to12</t>
  </si>
  <si>
    <t>to12-tn12</t>
  </si>
  <si>
    <t>x13</t>
  </si>
  <si>
    <t>tn13</t>
  </si>
  <si>
    <t>to13</t>
  </si>
  <si>
    <t>to13-tn13</t>
  </si>
  <si>
    <t>x14</t>
  </si>
  <si>
    <t>tn14</t>
  </si>
  <si>
    <t>to14</t>
  </si>
  <si>
    <t>to14-tn14</t>
  </si>
  <si>
    <t>x24</t>
  </si>
  <si>
    <t>tn24</t>
  </si>
  <si>
    <t>to24</t>
  </si>
  <si>
    <t>to24-tn24</t>
  </si>
  <si>
    <t>x25</t>
  </si>
  <si>
    <t>tn25</t>
  </si>
  <si>
    <t>to25</t>
  </si>
  <si>
    <t>to25-tn25</t>
  </si>
  <si>
    <t>x34</t>
  </si>
  <si>
    <t>tn34</t>
  </si>
  <si>
    <t>to34</t>
  </si>
  <si>
    <t>to34-tn34</t>
  </si>
  <si>
    <t>x36</t>
  </si>
  <si>
    <t>tn36</t>
  </si>
  <si>
    <t>to36</t>
  </si>
  <si>
    <t>to36-tn36</t>
  </si>
  <si>
    <t>x45</t>
  </si>
  <si>
    <t>tn45</t>
  </si>
  <si>
    <t>to45</t>
  </si>
  <si>
    <t>to45-tn45</t>
  </si>
  <si>
    <t>x46</t>
  </si>
  <si>
    <t>tn46</t>
  </si>
  <si>
    <t>to46</t>
  </si>
  <si>
    <t>to46-tn46</t>
  </si>
  <si>
    <t>x56</t>
  </si>
  <si>
    <t>tn56</t>
  </si>
  <si>
    <t>to56</t>
  </si>
  <si>
    <t>to56-tn56</t>
  </si>
  <si>
    <t>toij - tnij = kij*xij</t>
  </si>
  <si>
    <t>xij = (toij-tnij)/kij</t>
  </si>
  <si>
    <t>f:</t>
  </si>
  <si>
    <t>f = x12 + x13 + x14+ x24 + x25 + x34 + x36 + x45 + x46 + x56</t>
  </si>
  <si>
    <t>f</t>
  </si>
  <si>
    <t>ТУТ НЕПРАВИЛЬНАЯ ТАБЛИЦА, КОТОРАЯ НЕ ПОЛУЧИЛАСЬ</t>
  </si>
  <si>
    <t>А ТУТ ТА, ЧТО ПОЛУЧИЛАСЬ, НО В ТОМ ДРУГОМ ПРИЛОЖЕННОМ ФАЙЛЕ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</si>
</sst>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2" borderId="6" xfId="0" applyNumberFormat="1" applyFill="1" applyBorder="1"/>
    <xf numFmtId="0" fontId="0" fillId="2" borderId="2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0925925925925923E-2"/>
          <c:w val="0.87945461491090271"/>
          <c:h val="0.85624234470691163"/>
        </c:manualLayout>
      </c:layout>
      <c:barChart>
        <c:barDir val="bar"/>
        <c:grouping val="stacked"/>
        <c:varyColors val="0"/>
        <c:ser>
          <c:idx val="1"/>
          <c:order val="0"/>
          <c:tx>
            <c:v>Время до начала работы</c:v>
          </c:tx>
          <c:invertIfNegative val="0"/>
          <c:cat>
            <c:strRef>
              <c:f>Лист1!$C$6:$C$15</c:f>
              <c:strCache>
                <c:ptCount val="10"/>
                <c:pt idx="0">
                  <c:v>1  2</c:v>
                </c:pt>
                <c:pt idx="1">
                  <c:v>1  3</c:v>
                </c:pt>
                <c:pt idx="2">
                  <c:v>1  4</c:v>
                </c:pt>
                <c:pt idx="3">
                  <c:v>2  4</c:v>
                </c:pt>
                <c:pt idx="4">
                  <c:v>2  5</c:v>
                </c:pt>
                <c:pt idx="5">
                  <c:v>3  4</c:v>
                </c:pt>
                <c:pt idx="6">
                  <c:v>3  6</c:v>
                </c:pt>
                <c:pt idx="7">
                  <c:v>4  5</c:v>
                </c:pt>
                <c:pt idx="8">
                  <c:v>4  6</c:v>
                </c:pt>
                <c:pt idx="9">
                  <c:v>5  6</c:v>
                </c:pt>
              </c:strCache>
            </c:strRef>
          </c:cat>
          <c:val>
            <c:numRef>
              <c:f>Лист1!$F$6:$F$15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15</c:v>
                </c:pt>
                <c:pt idx="6">
                  <c:v>15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</c:numCache>
            </c:numRef>
          </c:val>
        </c:ser>
        <c:ser>
          <c:idx val="2"/>
          <c:order val="1"/>
          <c:tx>
            <c:v>длительность</c:v>
          </c:tx>
          <c:invertIfNegative val="0"/>
          <c:cat>
            <c:strRef>
              <c:f>Лист1!$C$6:$C$15</c:f>
              <c:strCache>
                <c:ptCount val="10"/>
                <c:pt idx="0">
                  <c:v>1  2</c:v>
                </c:pt>
                <c:pt idx="1">
                  <c:v>1  3</c:v>
                </c:pt>
                <c:pt idx="2">
                  <c:v>1  4</c:v>
                </c:pt>
                <c:pt idx="3">
                  <c:v>2  4</c:v>
                </c:pt>
                <c:pt idx="4">
                  <c:v>2  5</c:v>
                </c:pt>
                <c:pt idx="5">
                  <c:v>3  4</c:v>
                </c:pt>
                <c:pt idx="6">
                  <c:v>3  6</c:v>
                </c:pt>
                <c:pt idx="7">
                  <c:v>4  5</c:v>
                </c:pt>
                <c:pt idx="8">
                  <c:v>4  6</c:v>
                </c:pt>
                <c:pt idx="9">
                  <c:v>5  6</c:v>
                </c:pt>
              </c:strCache>
            </c:strRef>
          </c:cat>
          <c:val>
            <c:numRef>
              <c:f>Лист1!$D$6:$D$15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</c:ser>
        <c:ser>
          <c:idx val="0"/>
          <c:order val="2"/>
          <c:tx>
            <c:v>резерв</c:v>
          </c:tx>
          <c:invertIfNegative val="0"/>
          <c:cat>
            <c:strRef>
              <c:f>Лист1!$C$6:$C$15</c:f>
              <c:strCache>
                <c:ptCount val="10"/>
                <c:pt idx="0">
                  <c:v>1  2</c:v>
                </c:pt>
                <c:pt idx="1">
                  <c:v>1  3</c:v>
                </c:pt>
                <c:pt idx="2">
                  <c:v>1  4</c:v>
                </c:pt>
                <c:pt idx="3">
                  <c:v>2  4</c:v>
                </c:pt>
                <c:pt idx="4">
                  <c:v>2  5</c:v>
                </c:pt>
                <c:pt idx="5">
                  <c:v>3  4</c:v>
                </c:pt>
                <c:pt idx="6">
                  <c:v>3  6</c:v>
                </c:pt>
                <c:pt idx="7">
                  <c:v>4  5</c:v>
                </c:pt>
                <c:pt idx="8">
                  <c:v>4  6</c:v>
                </c:pt>
                <c:pt idx="9">
                  <c:v>5  6</c:v>
                </c:pt>
              </c:strCache>
            </c:strRef>
          </c:cat>
          <c:val>
            <c:numRef>
              <c:f>Лист1!$J$6:$J$15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21</c:v>
                </c:pt>
                <c:pt idx="5">
                  <c:v>1</c:v>
                </c:pt>
                <c:pt idx="6">
                  <c:v>29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34112"/>
        <c:axId val="38732928"/>
      </c:barChart>
      <c:catAx>
        <c:axId val="39834112"/>
        <c:scaling>
          <c:orientation val="minMax"/>
        </c:scaling>
        <c:delete val="0"/>
        <c:axPos val="l"/>
        <c:majorTickMark val="out"/>
        <c:minorTickMark val="none"/>
        <c:tickLblPos val="nextTo"/>
        <c:crossAx val="38732928"/>
        <c:crosses val="autoZero"/>
        <c:auto val="1"/>
        <c:lblAlgn val="ctr"/>
        <c:lblOffset val="100"/>
        <c:noMultiLvlLbl val="0"/>
      </c:catAx>
      <c:valAx>
        <c:axId val="38732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83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8650615661751"/>
          <c:y val="0.73442200159762627"/>
          <c:w val="0.25612615549781498"/>
          <c:h val="0.15724272509414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0925925925925923E-2"/>
          <c:w val="0.88313414257828093"/>
          <c:h val="0.85624234470691163"/>
        </c:manualLayout>
      </c:layout>
      <c:barChart>
        <c:barDir val="bar"/>
        <c:grouping val="stacked"/>
        <c:varyColors val="0"/>
        <c:ser>
          <c:idx val="1"/>
          <c:order val="0"/>
          <c:tx>
            <c:v>Время до начала работы</c:v>
          </c:tx>
          <c:invertIfNegative val="0"/>
          <c:cat>
            <c:strRef>
              <c:f>Лист1!$C$6:$C$15</c:f>
              <c:strCache>
                <c:ptCount val="10"/>
                <c:pt idx="0">
                  <c:v>1  2</c:v>
                </c:pt>
                <c:pt idx="1">
                  <c:v>1  3</c:v>
                </c:pt>
                <c:pt idx="2">
                  <c:v>1  4</c:v>
                </c:pt>
                <c:pt idx="3">
                  <c:v>2  4</c:v>
                </c:pt>
                <c:pt idx="4">
                  <c:v>2  5</c:v>
                </c:pt>
                <c:pt idx="5">
                  <c:v>3  4</c:v>
                </c:pt>
                <c:pt idx="6">
                  <c:v>3  6</c:v>
                </c:pt>
                <c:pt idx="7">
                  <c:v>4  5</c:v>
                </c:pt>
                <c:pt idx="8">
                  <c:v>4  6</c:v>
                </c:pt>
                <c:pt idx="9">
                  <c:v>5  6</c:v>
                </c:pt>
              </c:strCache>
            </c:strRef>
          </c:cat>
          <c:val>
            <c:numRef>
              <c:f>Лист1!$F$58:$F$67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24</c:v>
                </c:pt>
                <c:pt idx="5">
                  <c:v>13</c:v>
                </c:pt>
                <c:pt idx="6">
                  <c:v>13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</c:numCache>
            </c:numRef>
          </c:val>
        </c:ser>
        <c:ser>
          <c:idx val="2"/>
          <c:order val="1"/>
          <c:tx>
            <c:v>длительность</c:v>
          </c:tx>
          <c:invertIfNegative val="0"/>
          <c:cat>
            <c:strRef>
              <c:f>Лист1!$C$6:$C$15</c:f>
              <c:strCache>
                <c:ptCount val="10"/>
                <c:pt idx="0">
                  <c:v>1  2</c:v>
                </c:pt>
                <c:pt idx="1">
                  <c:v>1  3</c:v>
                </c:pt>
                <c:pt idx="2">
                  <c:v>1  4</c:v>
                </c:pt>
                <c:pt idx="3">
                  <c:v>2  4</c:v>
                </c:pt>
                <c:pt idx="4">
                  <c:v>2  5</c:v>
                </c:pt>
                <c:pt idx="5">
                  <c:v>3  4</c:v>
                </c:pt>
                <c:pt idx="6">
                  <c:v>3  6</c:v>
                </c:pt>
                <c:pt idx="7">
                  <c:v>4  5</c:v>
                </c:pt>
                <c:pt idx="8">
                  <c:v>4  6</c:v>
                </c:pt>
                <c:pt idx="9">
                  <c:v>5  6</c:v>
                </c:pt>
              </c:strCache>
            </c:strRef>
          </c:cat>
          <c:val>
            <c:numRef>
              <c:f>Лист1!$D$58:$D$67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23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0"/>
          <c:order val="2"/>
          <c:tx>
            <c:v>резерв</c:v>
          </c:tx>
          <c:invertIfNegative val="0"/>
          <c:cat>
            <c:strRef>
              <c:f>Лист1!$C$6:$C$15</c:f>
              <c:strCache>
                <c:ptCount val="10"/>
                <c:pt idx="0">
                  <c:v>1  2</c:v>
                </c:pt>
                <c:pt idx="1">
                  <c:v>1  3</c:v>
                </c:pt>
                <c:pt idx="2">
                  <c:v>1  4</c:v>
                </c:pt>
                <c:pt idx="3">
                  <c:v>2  4</c:v>
                </c:pt>
                <c:pt idx="4">
                  <c:v>2  5</c:v>
                </c:pt>
                <c:pt idx="5">
                  <c:v>3  4</c:v>
                </c:pt>
                <c:pt idx="6">
                  <c:v>3  6</c:v>
                </c:pt>
                <c:pt idx="7">
                  <c:v>4  5</c:v>
                </c:pt>
                <c:pt idx="8">
                  <c:v>4  6</c:v>
                </c:pt>
                <c:pt idx="9">
                  <c:v>5  6</c:v>
                </c:pt>
              </c:strCache>
            </c:strRef>
          </c:cat>
          <c:val>
            <c:numRef>
              <c:f>Лист1!$J$58:$J$67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65920"/>
        <c:axId val="38734656"/>
      </c:barChart>
      <c:catAx>
        <c:axId val="38865920"/>
        <c:scaling>
          <c:orientation val="minMax"/>
        </c:scaling>
        <c:delete val="0"/>
        <c:axPos val="l"/>
        <c:majorTickMark val="out"/>
        <c:minorTickMark val="none"/>
        <c:tickLblPos val="nextTo"/>
        <c:crossAx val="38734656"/>
        <c:crosses val="autoZero"/>
        <c:auto val="1"/>
        <c:lblAlgn val="ctr"/>
        <c:lblOffset val="100"/>
        <c:noMultiLvlLbl val="0"/>
      </c:catAx>
      <c:valAx>
        <c:axId val="38734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86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970161259565154"/>
          <c:y val="0.72862490014835102"/>
          <c:w val="0.26965990215555946"/>
          <c:h val="0.15724272509414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</xdr:row>
      <xdr:rowOff>106680</xdr:rowOff>
    </xdr:from>
    <xdr:to>
      <xdr:col>21</xdr:col>
      <xdr:colOff>160020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55</xdr:row>
      <xdr:rowOff>137160</xdr:rowOff>
    </xdr:from>
    <xdr:to>
      <xdr:col>20</xdr:col>
      <xdr:colOff>388620</xdr:colOff>
      <xdr:row>79</xdr:row>
      <xdr:rowOff>106680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7"/>
  <sheetViews>
    <sheetView tabSelected="1" topLeftCell="A37" workbookViewId="0">
      <selection activeCell="I68" sqref="I68"/>
    </sheetView>
  </sheetViews>
  <sheetFormatPr defaultRowHeight="14.4" x14ac:dyDescent="0.3"/>
  <cols>
    <col min="4" max="5" width="12.77734375" customWidth="1"/>
  </cols>
  <sheetData>
    <row r="4" spans="1:11" ht="15" thickBot="1" x14ac:dyDescent="0.35"/>
    <row r="5" spans="1:11" ht="15" thickBot="1" x14ac:dyDescent="0.35">
      <c r="A5" s="17">
        <v>7.0000000000000007E-2</v>
      </c>
      <c r="C5" s="4" t="s">
        <v>0</v>
      </c>
      <c r="D5" s="5" t="s">
        <v>1</v>
      </c>
      <c r="E5" s="5" t="s">
        <v>19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6</v>
      </c>
      <c r="K5" s="6" t="s">
        <v>7</v>
      </c>
    </row>
    <row r="6" spans="1:11" ht="15" thickBot="1" x14ac:dyDescent="0.35">
      <c r="A6" s="18">
        <v>0.2</v>
      </c>
      <c r="C6" s="7" t="s">
        <v>10</v>
      </c>
      <c r="D6" s="3">
        <v>6</v>
      </c>
      <c r="E6" s="3">
        <v>5</v>
      </c>
      <c r="F6" s="3">
        <v>0</v>
      </c>
      <c r="G6" s="3">
        <f>F6+D6</f>
        <v>6</v>
      </c>
      <c r="H6" s="3">
        <f>I6-D6</f>
        <v>13</v>
      </c>
      <c r="I6" s="3">
        <v>19</v>
      </c>
      <c r="J6" s="3">
        <f>I6-G6</f>
        <v>13</v>
      </c>
      <c r="K6" s="8"/>
    </row>
    <row r="7" spans="1:11" ht="15" thickBot="1" x14ac:dyDescent="0.35">
      <c r="A7" s="18">
        <v>0.3</v>
      </c>
      <c r="C7" s="9" t="s">
        <v>9</v>
      </c>
      <c r="D7" s="1">
        <v>15</v>
      </c>
      <c r="E7" s="1">
        <v>13</v>
      </c>
      <c r="F7" s="1">
        <v>0</v>
      </c>
      <c r="G7" s="1">
        <f t="shared" ref="G7:G15" si="0">F7+D7</f>
        <v>15</v>
      </c>
      <c r="H7" s="1">
        <f t="shared" ref="H7:H15" si="1">I7-D7</f>
        <v>1</v>
      </c>
      <c r="I7" s="1">
        <v>16</v>
      </c>
      <c r="J7" s="1">
        <f t="shared" ref="J7:J15" si="2">I7-G7</f>
        <v>1</v>
      </c>
      <c r="K7" s="10"/>
    </row>
    <row r="8" spans="1:11" ht="15" thickBot="1" x14ac:dyDescent="0.35">
      <c r="A8" s="18">
        <v>0.1</v>
      </c>
      <c r="C8" s="11" t="s">
        <v>11</v>
      </c>
      <c r="D8" s="2">
        <v>26</v>
      </c>
      <c r="E8" s="2">
        <v>20</v>
      </c>
      <c r="F8" s="2">
        <v>0</v>
      </c>
      <c r="G8" s="2">
        <f t="shared" si="0"/>
        <v>26</v>
      </c>
      <c r="H8" s="2">
        <f t="shared" si="1"/>
        <v>0</v>
      </c>
      <c r="I8" s="2">
        <v>26</v>
      </c>
      <c r="J8" s="2">
        <f t="shared" si="2"/>
        <v>0</v>
      </c>
      <c r="K8" s="12" t="s">
        <v>8</v>
      </c>
    </row>
    <row r="9" spans="1:11" ht="15" thickBot="1" x14ac:dyDescent="0.35">
      <c r="A9" s="18">
        <v>0.05</v>
      </c>
      <c r="C9" s="9" t="s">
        <v>12</v>
      </c>
      <c r="D9" s="1">
        <v>7</v>
      </c>
      <c r="E9" s="1">
        <v>5</v>
      </c>
      <c r="F9" s="1">
        <v>6</v>
      </c>
      <c r="G9" s="1">
        <f t="shared" si="0"/>
        <v>13</v>
      </c>
      <c r="H9" s="1">
        <f t="shared" si="1"/>
        <v>19</v>
      </c>
      <c r="I9" s="1">
        <v>26</v>
      </c>
      <c r="J9" s="1">
        <f t="shared" si="2"/>
        <v>13</v>
      </c>
      <c r="K9" s="10"/>
    </row>
    <row r="10" spans="1:11" ht="15" thickBot="1" x14ac:dyDescent="0.35">
      <c r="A10" s="18">
        <v>0.1</v>
      </c>
      <c r="C10" s="9" t="s">
        <v>13</v>
      </c>
      <c r="D10" s="1">
        <v>11</v>
      </c>
      <c r="E10" s="1">
        <v>9</v>
      </c>
      <c r="F10" s="1">
        <v>6</v>
      </c>
      <c r="G10" s="1">
        <f t="shared" si="0"/>
        <v>17</v>
      </c>
      <c r="H10" s="1">
        <f t="shared" si="1"/>
        <v>27</v>
      </c>
      <c r="I10" s="1">
        <v>38</v>
      </c>
      <c r="J10" s="1">
        <f t="shared" si="2"/>
        <v>21</v>
      </c>
      <c r="K10" s="10"/>
    </row>
    <row r="11" spans="1:11" ht="15" thickBot="1" x14ac:dyDescent="0.35">
      <c r="A11" s="18">
        <v>0.04</v>
      </c>
      <c r="C11" s="9" t="s">
        <v>14</v>
      </c>
      <c r="D11" s="1">
        <v>10</v>
      </c>
      <c r="E11" s="1">
        <v>7</v>
      </c>
      <c r="F11" s="1">
        <v>15</v>
      </c>
      <c r="G11" s="1">
        <f t="shared" si="0"/>
        <v>25</v>
      </c>
      <c r="H11" s="1">
        <f t="shared" si="1"/>
        <v>16</v>
      </c>
      <c r="I11" s="1">
        <v>26</v>
      </c>
      <c r="J11" s="1">
        <f t="shared" si="2"/>
        <v>1</v>
      </c>
      <c r="K11" s="10"/>
    </row>
    <row r="12" spans="1:11" ht="15" thickBot="1" x14ac:dyDescent="0.35">
      <c r="A12" s="18">
        <v>0.05</v>
      </c>
      <c r="C12" s="9" t="s">
        <v>15</v>
      </c>
      <c r="D12" s="1">
        <v>11</v>
      </c>
      <c r="E12" s="1">
        <v>8</v>
      </c>
      <c r="F12" s="1">
        <v>15</v>
      </c>
      <c r="G12" s="1">
        <f t="shared" si="0"/>
        <v>26</v>
      </c>
      <c r="H12" s="1">
        <f t="shared" si="1"/>
        <v>44</v>
      </c>
      <c r="I12" s="1">
        <v>55</v>
      </c>
      <c r="J12" s="1">
        <f t="shared" si="2"/>
        <v>29</v>
      </c>
      <c r="K12" s="10"/>
    </row>
    <row r="13" spans="1:11" ht="15" thickBot="1" x14ac:dyDescent="0.35">
      <c r="A13" s="18">
        <v>0.15</v>
      </c>
      <c r="C13" s="11" t="s">
        <v>16</v>
      </c>
      <c r="D13" s="2">
        <v>12</v>
      </c>
      <c r="E13" s="2">
        <v>9</v>
      </c>
      <c r="F13" s="2">
        <v>26</v>
      </c>
      <c r="G13" s="2">
        <f t="shared" si="0"/>
        <v>38</v>
      </c>
      <c r="H13" s="2">
        <f t="shared" si="1"/>
        <v>26</v>
      </c>
      <c r="I13" s="2">
        <v>38</v>
      </c>
      <c r="J13" s="2">
        <f t="shared" si="2"/>
        <v>0</v>
      </c>
      <c r="K13" s="12" t="s">
        <v>8</v>
      </c>
    </row>
    <row r="14" spans="1:11" ht="15" thickBot="1" x14ac:dyDescent="0.35">
      <c r="A14" s="19">
        <v>0.5</v>
      </c>
      <c r="C14" s="9" t="s">
        <v>17</v>
      </c>
      <c r="D14" s="1">
        <v>13</v>
      </c>
      <c r="E14" s="1">
        <v>12</v>
      </c>
      <c r="F14" s="1">
        <v>26</v>
      </c>
      <c r="G14" s="1">
        <f t="shared" si="0"/>
        <v>39</v>
      </c>
      <c r="H14" s="1">
        <f t="shared" si="1"/>
        <v>42</v>
      </c>
      <c r="I14" s="1">
        <v>55</v>
      </c>
      <c r="J14" s="1">
        <f t="shared" si="2"/>
        <v>16</v>
      </c>
      <c r="K14" s="10"/>
    </row>
    <row r="15" spans="1:11" ht="15" thickBot="1" x14ac:dyDescent="0.35">
      <c r="C15" s="13" t="s">
        <v>18</v>
      </c>
      <c r="D15" s="14">
        <v>17</v>
      </c>
      <c r="E15" s="14">
        <v>15</v>
      </c>
      <c r="F15" s="14">
        <v>38</v>
      </c>
      <c r="G15" s="14">
        <f t="shared" si="0"/>
        <v>55</v>
      </c>
      <c r="H15" s="14">
        <f t="shared" si="1"/>
        <v>38</v>
      </c>
      <c r="I15" s="14">
        <v>55</v>
      </c>
      <c r="J15" s="14">
        <f t="shared" si="2"/>
        <v>0</v>
      </c>
      <c r="K15" s="15" t="s">
        <v>8</v>
      </c>
    </row>
    <row r="22" spans="1:15" ht="14.4" customHeight="1" x14ac:dyDescent="0.3">
      <c r="A22" s="28" t="s">
        <v>68</v>
      </c>
      <c r="B22" s="28"/>
      <c r="C22" s="28"/>
      <c r="D22" s="28"/>
      <c r="E22" s="28"/>
      <c r="F22" s="28"/>
      <c r="G22" s="28"/>
      <c r="H22" s="28"/>
      <c r="I22" s="28"/>
      <c r="J22" s="28"/>
    </row>
    <row r="23" spans="1:15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spans="1:15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1" t="s">
        <v>65</v>
      </c>
    </row>
    <row r="25" spans="1:15" x14ac:dyDescent="0.3">
      <c r="C25" s="27" t="s">
        <v>20</v>
      </c>
      <c r="D25" s="27"/>
      <c r="E25" s="27"/>
      <c r="F25" s="27"/>
      <c r="G25" s="27"/>
      <c r="H25" s="22" t="s">
        <v>21</v>
      </c>
      <c r="I25" s="23" t="s">
        <v>22</v>
      </c>
      <c r="J25" s="23"/>
      <c r="K25" s="24">
        <f>SUMPRODUCT(D27:D36)</f>
        <v>977.38095238095241</v>
      </c>
      <c r="L25" s="23"/>
      <c r="M25" s="23"/>
      <c r="N25" s="23"/>
      <c r="O25" s="23"/>
    </row>
    <row r="26" spans="1:15" x14ac:dyDescent="0.3">
      <c r="C26" s="23" t="s">
        <v>63</v>
      </c>
      <c r="D26" s="23"/>
      <c r="E26" s="23" t="s">
        <v>64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1:15" x14ac:dyDescent="0.3">
      <c r="C27" s="25" t="s">
        <v>23</v>
      </c>
      <c r="D27" s="25">
        <f>(H27-F27)/I27</f>
        <v>85.714285714285708</v>
      </c>
      <c r="E27" s="25" t="s">
        <v>24</v>
      </c>
      <c r="F27" s="25">
        <v>0</v>
      </c>
      <c r="G27" s="25" t="s">
        <v>25</v>
      </c>
      <c r="H27" s="25">
        <v>6</v>
      </c>
      <c r="I27" s="25">
        <v>7.0000000000000007E-2</v>
      </c>
      <c r="J27" s="25"/>
      <c r="K27" s="25" t="s">
        <v>26</v>
      </c>
      <c r="L27" s="25">
        <f>H27-F27</f>
        <v>6</v>
      </c>
      <c r="M27" s="25"/>
      <c r="N27" s="26">
        <v>5</v>
      </c>
      <c r="O27" s="26">
        <v>6</v>
      </c>
    </row>
    <row r="28" spans="1:15" x14ac:dyDescent="0.3">
      <c r="C28" s="25" t="s">
        <v>27</v>
      </c>
      <c r="D28" s="25">
        <f t="shared" ref="D28:D36" si="3">(H28-F28)/I28</f>
        <v>65</v>
      </c>
      <c r="E28" s="25" t="s">
        <v>28</v>
      </c>
      <c r="F28" s="25">
        <v>0</v>
      </c>
      <c r="G28" s="25" t="s">
        <v>29</v>
      </c>
      <c r="H28" s="25">
        <v>13</v>
      </c>
      <c r="I28" s="25">
        <v>0.2</v>
      </c>
      <c r="J28" s="25"/>
      <c r="K28" s="25" t="s">
        <v>30</v>
      </c>
      <c r="L28" s="25">
        <f t="shared" ref="L28:L36" si="4">H28-F28</f>
        <v>13</v>
      </c>
      <c r="M28" s="25"/>
      <c r="N28" s="26">
        <v>13</v>
      </c>
      <c r="O28" s="26">
        <v>15</v>
      </c>
    </row>
    <row r="29" spans="1:15" x14ac:dyDescent="0.3">
      <c r="C29" s="25" t="s">
        <v>31</v>
      </c>
      <c r="D29" s="25">
        <f t="shared" si="3"/>
        <v>66.666666666666671</v>
      </c>
      <c r="E29" s="25" t="s">
        <v>32</v>
      </c>
      <c r="F29" s="25">
        <v>0</v>
      </c>
      <c r="G29" s="25" t="s">
        <v>33</v>
      </c>
      <c r="H29" s="25">
        <v>20</v>
      </c>
      <c r="I29" s="25">
        <v>0.3</v>
      </c>
      <c r="J29" s="25"/>
      <c r="K29" s="25" t="s">
        <v>34</v>
      </c>
      <c r="L29" s="25">
        <f t="shared" si="4"/>
        <v>20</v>
      </c>
      <c r="M29" s="25"/>
      <c r="N29" s="26">
        <v>20</v>
      </c>
      <c r="O29" s="26">
        <v>26</v>
      </c>
    </row>
    <row r="30" spans="1:15" x14ac:dyDescent="0.3">
      <c r="C30" s="25" t="s">
        <v>35</v>
      </c>
      <c r="D30" s="25">
        <f t="shared" si="3"/>
        <v>50</v>
      </c>
      <c r="E30" s="25" t="s">
        <v>36</v>
      </c>
      <c r="F30" s="25">
        <v>15</v>
      </c>
      <c r="G30" s="25" t="s">
        <v>37</v>
      </c>
      <c r="H30" s="25">
        <v>20</v>
      </c>
      <c r="I30" s="25">
        <v>0.1</v>
      </c>
      <c r="J30" s="25"/>
      <c r="K30" s="25" t="s">
        <v>38</v>
      </c>
      <c r="L30" s="25">
        <f t="shared" si="4"/>
        <v>5</v>
      </c>
      <c r="M30" s="25"/>
      <c r="N30" s="26">
        <v>5</v>
      </c>
      <c r="O30" s="26">
        <v>7</v>
      </c>
    </row>
    <row r="31" spans="1:15" x14ac:dyDescent="0.3">
      <c r="C31" s="25" t="s">
        <v>39</v>
      </c>
      <c r="D31" s="25">
        <f t="shared" si="3"/>
        <v>180</v>
      </c>
      <c r="E31" s="25" t="s">
        <v>40</v>
      </c>
      <c r="F31" s="25">
        <v>6</v>
      </c>
      <c r="G31" s="25" t="s">
        <v>41</v>
      </c>
      <c r="H31" s="25">
        <v>15</v>
      </c>
      <c r="I31" s="25">
        <v>0.05</v>
      </c>
      <c r="J31" s="25"/>
      <c r="K31" s="25" t="s">
        <v>42</v>
      </c>
      <c r="L31" s="25">
        <f t="shared" si="4"/>
        <v>9</v>
      </c>
      <c r="M31" s="25"/>
      <c r="N31" s="26">
        <v>9</v>
      </c>
      <c r="O31" s="26">
        <v>11</v>
      </c>
    </row>
    <row r="32" spans="1:15" x14ac:dyDescent="0.3">
      <c r="C32" s="25" t="s">
        <v>43</v>
      </c>
      <c r="D32" s="25">
        <f t="shared" si="3"/>
        <v>70</v>
      </c>
      <c r="E32" s="25" t="s">
        <v>44</v>
      </c>
      <c r="F32" s="25">
        <v>13</v>
      </c>
      <c r="G32" s="25" t="s">
        <v>45</v>
      </c>
      <c r="H32" s="25">
        <v>20</v>
      </c>
      <c r="I32" s="25">
        <v>0.1</v>
      </c>
      <c r="J32" s="25"/>
      <c r="K32" s="25" t="s">
        <v>46</v>
      </c>
      <c r="L32" s="25">
        <f t="shared" si="4"/>
        <v>7</v>
      </c>
      <c r="M32" s="25"/>
      <c r="N32" s="26">
        <v>7</v>
      </c>
      <c r="O32" s="26">
        <v>10</v>
      </c>
    </row>
    <row r="33" spans="1:15" x14ac:dyDescent="0.3">
      <c r="C33" s="25" t="s">
        <v>47</v>
      </c>
      <c r="D33" s="25">
        <f t="shared" si="3"/>
        <v>200</v>
      </c>
      <c r="E33" s="25" t="s">
        <v>48</v>
      </c>
      <c r="F33" s="25">
        <v>24</v>
      </c>
      <c r="G33" s="25" t="s">
        <v>49</v>
      </c>
      <c r="H33" s="25">
        <v>32</v>
      </c>
      <c r="I33" s="25">
        <v>0.04</v>
      </c>
      <c r="J33" s="25"/>
      <c r="K33" s="25" t="s">
        <v>50</v>
      </c>
      <c r="L33" s="25">
        <f t="shared" si="4"/>
        <v>8</v>
      </c>
      <c r="M33" s="25"/>
      <c r="N33" s="26">
        <v>8</v>
      </c>
      <c r="O33" s="26">
        <v>11</v>
      </c>
    </row>
    <row r="34" spans="1:15" x14ac:dyDescent="0.3">
      <c r="C34" s="25" t="s">
        <v>51</v>
      </c>
      <c r="D34" s="25">
        <f t="shared" si="3"/>
        <v>180</v>
      </c>
      <c r="E34" s="25" t="s">
        <v>52</v>
      </c>
      <c r="F34" s="25">
        <v>20</v>
      </c>
      <c r="G34" s="25" t="s">
        <v>53</v>
      </c>
      <c r="H34" s="25">
        <v>29</v>
      </c>
      <c r="I34" s="25">
        <v>0.05</v>
      </c>
      <c r="J34" s="25"/>
      <c r="K34" s="25" t="s">
        <v>54</v>
      </c>
      <c r="L34" s="25">
        <f t="shared" si="4"/>
        <v>9</v>
      </c>
      <c r="M34" s="25"/>
      <c r="N34" s="26">
        <v>9</v>
      </c>
      <c r="O34" s="26">
        <v>12</v>
      </c>
    </row>
    <row r="35" spans="1:15" x14ac:dyDescent="0.3">
      <c r="C35" s="25" t="s">
        <v>55</v>
      </c>
      <c r="D35" s="25">
        <f t="shared" si="3"/>
        <v>80</v>
      </c>
      <c r="E35" s="25" t="s">
        <v>56</v>
      </c>
      <c r="F35" s="25">
        <v>20</v>
      </c>
      <c r="G35" s="25" t="s">
        <v>57</v>
      </c>
      <c r="H35" s="25">
        <v>32</v>
      </c>
      <c r="I35" s="25">
        <v>0.15</v>
      </c>
      <c r="J35" s="25"/>
      <c r="K35" s="25" t="s">
        <v>58</v>
      </c>
      <c r="L35" s="25">
        <f t="shared" si="4"/>
        <v>12</v>
      </c>
      <c r="M35" s="25"/>
      <c r="N35" s="26">
        <v>12</v>
      </c>
      <c r="O35" s="26">
        <v>13</v>
      </c>
    </row>
    <row r="36" spans="1:15" x14ac:dyDescent="0.3">
      <c r="C36" s="25" t="s">
        <v>59</v>
      </c>
      <c r="D36" s="25">
        <f t="shared" si="3"/>
        <v>0</v>
      </c>
      <c r="E36" s="25" t="s">
        <v>60</v>
      </c>
      <c r="F36" s="25">
        <v>32</v>
      </c>
      <c r="G36" s="25" t="s">
        <v>61</v>
      </c>
      <c r="H36" s="25">
        <v>32</v>
      </c>
      <c r="I36" s="25">
        <v>0.5</v>
      </c>
      <c r="J36" s="25"/>
      <c r="K36" s="25" t="s">
        <v>62</v>
      </c>
      <c r="L36" s="25">
        <f t="shared" si="4"/>
        <v>0</v>
      </c>
      <c r="M36" s="25"/>
      <c r="N36" s="26">
        <v>15</v>
      </c>
      <c r="O36" s="26">
        <v>17</v>
      </c>
    </row>
    <row r="37" spans="1:15" ht="15" thickBot="1" x14ac:dyDescent="0.35"/>
    <row r="38" spans="1:15" ht="14.4" customHeight="1" x14ac:dyDescent="0.3">
      <c r="A38" s="29" t="s">
        <v>69</v>
      </c>
      <c r="B38" s="30"/>
      <c r="C38" s="30"/>
      <c r="D38" s="30"/>
      <c r="E38" s="30"/>
      <c r="F38" s="30"/>
      <c r="G38" s="30"/>
      <c r="H38" s="30"/>
      <c r="I38" s="31"/>
    </row>
    <row r="39" spans="1:15" ht="15" thickBot="1" x14ac:dyDescent="0.35">
      <c r="A39" s="32"/>
      <c r="B39" s="33"/>
      <c r="C39" s="33"/>
      <c r="D39" s="33"/>
      <c r="E39" s="33"/>
      <c r="F39" s="33"/>
      <c r="G39" s="33"/>
      <c r="H39" s="33"/>
      <c r="I39" s="34"/>
    </row>
    <row r="40" spans="1:15" x14ac:dyDescent="0.3">
      <c r="C40" s="35" t="s">
        <v>66</v>
      </c>
      <c r="D40" s="35"/>
      <c r="E40" s="35"/>
      <c r="F40" s="35"/>
      <c r="G40" s="35"/>
      <c r="J40" t="s">
        <v>67</v>
      </c>
      <c r="K40" s="16">
        <f>SUMPRODUCT(D44:D53)</f>
        <v>21.999999999999979</v>
      </c>
    </row>
    <row r="42" spans="1:15" x14ac:dyDescent="0.3">
      <c r="C42" t="s">
        <v>63</v>
      </c>
      <c r="E42" t="s">
        <v>64</v>
      </c>
    </row>
    <row r="44" spans="1:15" x14ac:dyDescent="0.3">
      <c r="C44" s="36" t="s">
        <v>23</v>
      </c>
      <c r="D44" s="36">
        <v>0</v>
      </c>
      <c r="E44" s="36" t="s">
        <v>24</v>
      </c>
      <c r="F44" s="36">
        <v>0</v>
      </c>
      <c r="G44" s="36" t="s">
        <v>25</v>
      </c>
      <c r="H44" s="36">
        <v>6</v>
      </c>
      <c r="I44" s="36">
        <v>0.05</v>
      </c>
      <c r="J44" s="36"/>
      <c r="K44" s="36" t="s">
        <v>26</v>
      </c>
      <c r="L44" s="36">
        <f>H44-F44</f>
        <v>6</v>
      </c>
      <c r="M44" s="36">
        <f>O44-I44*D44</f>
        <v>6</v>
      </c>
      <c r="N44" s="1">
        <v>5</v>
      </c>
      <c r="O44" s="1">
        <v>6</v>
      </c>
    </row>
    <row r="45" spans="1:15" x14ac:dyDescent="0.3">
      <c r="C45" s="36" t="s">
        <v>27</v>
      </c>
      <c r="D45" s="36">
        <v>8</v>
      </c>
      <c r="E45" s="36" t="s">
        <v>28</v>
      </c>
      <c r="F45" s="36">
        <v>0</v>
      </c>
      <c r="G45" s="36" t="s">
        <v>29</v>
      </c>
      <c r="H45" s="36">
        <v>13</v>
      </c>
      <c r="I45" s="36">
        <v>0.25</v>
      </c>
      <c r="J45" s="36"/>
      <c r="K45" s="36" t="s">
        <v>30</v>
      </c>
      <c r="L45" s="36">
        <f t="shared" ref="L45:L53" si="5">H45-F45</f>
        <v>13</v>
      </c>
      <c r="M45" s="36">
        <f t="shared" ref="M45:M53" si="6">O45-I45*D45</f>
        <v>13</v>
      </c>
      <c r="N45" s="1">
        <v>13</v>
      </c>
      <c r="O45" s="1">
        <v>15</v>
      </c>
    </row>
    <row r="46" spans="1:15" x14ac:dyDescent="0.3">
      <c r="C46" s="36" t="s">
        <v>31</v>
      </c>
      <c r="D46" s="36">
        <v>9.9999999999999787</v>
      </c>
      <c r="E46" s="36" t="s">
        <v>32</v>
      </c>
      <c r="F46" s="36">
        <v>0</v>
      </c>
      <c r="G46" s="36" t="s">
        <v>33</v>
      </c>
      <c r="H46" s="36">
        <v>23</v>
      </c>
      <c r="I46" s="36">
        <v>0.3</v>
      </c>
      <c r="J46" s="36"/>
      <c r="K46" s="36" t="s">
        <v>34</v>
      </c>
      <c r="L46" s="36">
        <f t="shared" si="5"/>
        <v>23</v>
      </c>
      <c r="M46" s="36">
        <f t="shared" si="6"/>
        <v>23.000000000000007</v>
      </c>
      <c r="N46" s="20">
        <v>20</v>
      </c>
      <c r="O46" s="20">
        <v>26</v>
      </c>
    </row>
    <row r="47" spans="1:15" x14ac:dyDescent="0.3">
      <c r="C47" s="36" t="s">
        <v>35</v>
      </c>
      <c r="D47" s="36">
        <v>0</v>
      </c>
      <c r="E47" s="36" t="s">
        <v>36</v>
      </c>
      <c r="F47" s="36">
        <v>16</v>
      </c>
      <c r="G47" s="36" t="s">
        <v>37</v>
      </c>
      <c r="H47" s="36">
        <v>23</v>
      </c>
      <c r="I47" s="36">
        <v>7.0000000000000007E-2</v>
      </c>
      <c r="J47" s="36"/>
      <c r="K47" s="36" t="s">
        <v>38</v>
      </c>
      <c r="L47" s="36">
        <f t="shared" si="5"/>
        <v>7</v>
      </c>
      <c r="M47" s="36">
        <f t="shared" si="6"/>
        <v>7</v>
      </c>
      <c r="N47" s="20">
        <v>5</v>
      </c>
      <c r="O47" s="20">
        <v>7</v>
      </c>
    </row>
    <row r="48" spans="1:15" x14ac:dyDescent="0.3">
      <c r="C48" s="36" t="s">
        <v>39</v>
      </c>
      <c r="D48" s="36">
        <v>0</v>
      </c>
      <c r="E48" s="36" t="s">
        <v>40</v>
      </c>
      <c r="F48" s="36">
        <v>24</v>
      </c>
      <c r="G48" s="36" t="s">
        <v>41</v>
      </c>
      <c r="H48" s="36">
        <v>35</v>
      </c>
      <c r="I48" s="36">
        <v>0.15</v>
      </c>
      <c r="J48" s="36"/>
      <c r="K48" s="36" t="s">
        <v>42</v>
      </c>
      <c r="L48" s="36">
        <f t="shared" si="5"/>
        <v>11</v>
      </c>
      <c r="M48" s="36">
        <f t="shared" si="6"/>
        <v>11</v>
      </c>
      <c r="N48" s="20">
        <v>9</v>
      </c>
      <c r="O48" s="20">
        <v>11</v>
      </c>
    </row>
    <row r="49" spans="3:15" x14ac:dyDescent="0.3">
      <c r="C49" s="36" t="s">
        <v>43</v>
      </c>
      <c r="D49" s="36">
        <v>0</v>
      </c>
      <c r="E49" s="36" t="s">
        <v>44</v>
      </c>
      <c r="F49" s="36">
        <v>13</v>
      </c>
      <c r="G49" s="36" t="s">
        <v>45</v>
      </c>
      <c r="H49" s="36">
        <v>23</v>
      </c>
      <c r="I49" s="36">
        <v>0.1</v>
      </c>
      <c r="J49" s="36"/>
      <c r="K49" s="36" t="s">
        <v>46</v>
      </c>
      <c r="L49" s="36">
        <f t="shared" si="5"/>
        <v>10</v>
      </c>
      <c r="M49" s="36">
        <f t="shared" si="6"/>
        <v>10</v>
      </c>
      <c r="N49" s="20">
        <v>7</v>
      </c>
      <c r="O49" s="20">
        <v>10</v>
      </c>
    </row>
    <row r="50" spans="3:15" x14ac:dyDescent="0.3">
      <c r="C50" s="36" t="s">
        <v>47</v>
      </c>
      <c r="D50" s="36">
        <v>0</v>
      </c>
      <c r="E50" s="36" t="s">
        <v>48</v>
      </c>
      <c r="F50" s="36">
        <v>13</v>
      </c>
      <c r="G50" s="36" t="s">
        <v>49</v>
      </c>
      <c r="H50" s="36">
        <v>24</v>
      </c>
      <c r="I50" s="36">
        <v>0.05</v>
      </c>
      <c r="J50" s="36"/>
      <c r="K50" s="36" t="s">
        <v>50</v>
      </c>
      <c r="L50" s="36">
        <f t="shared" si="5"/>
        <v>11</v>
      </c>
      <c r="M50" s="36">
        <f t="shared" si="6"/>
        <v>11</v>
      </c>
      <c r="N50" s="20">
        <v>8</v>
      </c>
      <c r="O50" s="20">
        <v>11</v>
      </c>
    </row>
    <row r="51" spans="3:15" x14ac:dyDescent="0.3">
      <c r="C51" s="36" t="s">
        <v>51</v>
      </c>
      <c r="D51" s="36">
        <v>0</v>
      </c>
      <c r="E51" s="36" t="s">
        <v>52</v>
      </c>
      <c r="F51" s="36">
        <v>23</v>
      </c>
      <c r="G51" s="36" t="s">
        <v>53</v>
      </c>
      <c r="H51" s="36">
        <v>35</v>
      </c>
      <c r="I51" s="36">
        <v>0.03</v>
      </c>
      <c r="J51" s="36"/>
      <c r="K51" s="36" t="s">
        <v>54</v>
      </c>
      <c r="L51" s="36">
        <f t="shared" si="5"/>
        <v>12</v>
      </c>
      <c r="M51" s="36">
        <f t="shared" si="6"/>
        <v>12</v>
      </c>
      <c r="N51" s="20">
        <v>9</v>
      </c>
      <c r="O51" s="20">
        <v>12</v>
      </c>
    </row>
    <row r="52" spans="3:15" x14ac:dyDescent="0.3">
      <c r="C52" s="36" t="s">
        <v>55</v>
      </c>
      <c r="D52" s="36">
        <v>0</v>
      </c>
      <c r="E52" s="36" t="s">
        <v>56</v>
      </c>
      <c r="F52" s="36">
        <v>23</v>
      </c>
      <c r="G52" s="36" t="s">
        <v>57</v>
      </c>
      <c r="H52" s="36">
        <v>36</v>
      </c>
      <c r="I52" s="36">
        <v>0.14000000000000001</v>
      </c>
      <c r="J52" s="36"/>
      <c r="K52" s="36" t="s">
        <v>58</v>
      </c>
      <c r="L52" s="36">
        <f t="shared" si="5"/>
        <v>13</v>
      </c>
      <c r="M52" s="36">
        <f t="shared" si="6"/>
        <v>13</v>
      </c>
      <c r="N52" s="20">
        <v>12</v>
      </c>
      <c r="O52" s="20">
        <v>13</v>
      </c>
    </row>
    <row r="53" spans="3:15" x14ac:dyDescent="0.3">
      <c r="C53" s="36" t="s">
        <v>59</v>
      </c>
      <c r="D53" s="36">
        <v>4</v>
      </c>
      <c r="E53" s="36" t="s">
        <v>60</v>
      </c>
      <c r="F53" s="36">
        <v>35</v>
      </c>
      <c r="G53" s="36" t="s">
        <v>61</v>
      </c>
      <c r="H53" s="36">
        <v>50</v>
      </c>
      <c r="I53" s="36">
        <v>0.5</v>
      </c>
      <c r="J53" s="36"/>
      <c r="K53" s="36" t="s">
        <v>62</v>
      </c>
      <c r="L53" s="36">
        <f t="shared" si="5"/>
        <v>15</v>
      </c>
      <c r="M53" s="36">
        <f t="shared" si="6"/>
        <v>15</v>
      </c>
      <c r="N53" s="20">
        <v>15</v>
      </c>
      <c r="O53" s="20">
        <v>17</v>
      </c>
    </row>
    <row r="56" spans="3:15" ht="15" thickBot="1" x14ac:dyDescent="0.35"/>
    <row r="57" spans="3:15" ht="15" thickBot="1" x14ac:dyDescent="0.35">
      <c r="C57" s="4" t="s">
        <v>0</v>
      </c>
      <c r="D57" s="5" t="s">
        <v>1</v>
      </c>
      <c r="E57" s="5" t="s">
        <v>19</v>
      </c>
      <c r="F57" s="5" t="s">
        <v>2</v>
      </c>
      <c r="G57" s="5" t="s">
        <v>3</v>
      </c>
      <c r="H57" s="5" t="s">
        <v>4</v>
      </c>
      <c r="I57" s="5" t="s">
        <v>5</v>
      </c>
      <c r="J57" s="5" t="s">
        <v>6</v>
      </c>
      <c r="K57" s="6" t="s">
        <v>7</v>
      </c>
    </row>
    <row r="58" spans="3:15" x14ac:dyDescent="0.3">
      <c r="C58" s="37" t="s">
        <v>10</v>
      </c>
      <c r="D58" s="2">
        <v>6</v>
      </c>
      <c r="E58" s="38">
        <v>5</v>
      </c>
      <c r="F58" s="21">
        <v>0</v>
      </c>
      <c r="G58" s="38">
        <f>F58+D58</f>
        <v>6</v>
      </c>
      <c r="H58" s="38">
        <f>I58-D58</f>
        <v>0</v>
      </c>
      <c r="I58" s="21">
        <v>6</v>
      </c>
      <c r="J58" s="38">
        <f>I58-G58</f>
        <v>0</v>
      </c>
      <c r="K58" s="39" t="s">
        <v>8</v>
      </c>
    </row>
    <row r="59" spans="3:15" x14ac:dyDescent="0.3">
      <c r="C59" s="11" t="s">
        <v>9</v>
      </c>
      <c r="D59" s="2">
        <v>13</v>
      </c>
      <c r="E59" s="2">
        <v>13</v>
      </c>
      <c r="F59" s="21">
        <v>0</v>
      </c>
      <c r="G59" s="2">
        <f t="shared" ref="G59:G67" si="7">F59+D59</f>
        <v>13</v>
      </c>
      <c r="H59" s="2">
        <f t="shared" ref="H59:H67" si="8">I59-D59</f>
        <v>0</v>
      </c>
      <c r="I59" s="21">
        <v>13</v>
      </c>
      <c r="J59" s="2">
        <f t="shared" ref="J59:J67" si="9">I59-G59</f>
        <v>0</v>
      </c>
      <c r="K59" s="12" t="s">
        <v>8</v>
      </c>
    </row>
    <row r="60" spans="3:15" x14ac:dyDescent="0.3">
      <c r="C60" s="11" t="s">
        <v>11</v>
      </c>
      <c r="D60" s="2">
        <v>23</v>
      </c>
      <c r="E60" s="2">
        <v>20</v>
      </c>
      <c r="F60" s="21">
        <v>0</v>
      </c>
      <c r="G60" s="2">
        <f t="shared" si="7"/>
        <v>23</v>
      </c>
      <c r="H60" s="2">
        <f t="shared" si="8"/>
        <v>0</v>
      </c>
      <c r="I60" s="21">
        <v>23</v>
      </c>
      <c r="J60" s="2">
        <f t="shared" si="9"/>
        <v>0</v>
      </c>
      <c r="K60" s="12" t="s">
        <v>8</v>
      </c>
    </row>
    <row r="61" spans="3:15" x14ac:dyDescent="0.3">
      <c r="C61" s="11" t="s">
        <v>12</v>
      </c>
      <c r="D61" s="2">
        <v>7</v>
      </c>
      <c r="E61" s="2">
        <v>5</v>
      </c>
      <c r="F61" s="21">
        <v>16</v>
      </c>
      <c r="G61" s="2">
        <f t="shared" si="7"/>
        <v>23</v>
      </c>
      <c r="H61" s="2">
        <f t="shared" si="8"/>
        <v>16</v>
      </c>
      <c r="I61" s="21">
        <v>23</v>
      </c>
      <c r="J61" s="2">
        <f t="shared" si="9"/>
        <v>0</v>
      </c>
      <c r="K61" s="12" t="s">
        <v>8</v>
      </c>
    </row>
    <row r="62" spans="3:15" x14ac:dyDescent="0.3">
      <c r="C62" s="11" t="s">
        <v>13</v>
      </c>
      <c r="D62" s="2">
        <v>11</v>
      </c>
      <c r="E62" s="2">
        <v>9</v>
      </c>
      <c r="F62" s="21">
        <v>24</v>
      </c>
      <c r="G62" s="2">
        <f t="shared" si="7"/>
        <v>35</v>
      </c>
      <c r="H62" s="2">
        <f t="shared" si="8"/>
        <v>24</v>
      </c>
      <c r="I62" s="21">
        <v>35</v>
      </c>
      <c r="J62" s="2">
        <f t="shared" si="9"/>
        <v>0</v>
      </c>
      <c r="K62" s="12" t="s">
        <v>8</v>
      </c>
    </row>
    <row r="63" spans="3:15" x14ac:dyDescent="0.3">
      <c r="C63" s="11" t="s">
        <v>14</v>
      </c>
      <c r="D63" s="2">
        <v>10</v>
      </c>
      <c r="E63" s="2">
        <v>7</v>
      </c>
      <c r="F63" s="21">
        <v>13</v>
      </c>
      <c r="G63" s="2">
        <f t="shared" si="7"/>
        <v>23</v>
      </c>
      <c r="H63" s="2">
        <f t="shared" si="8"/>
        <v>13</v>
      </c>
      <c r="I63" s="21">
        <v>23</v>
      </c>
      <c r="J63" s="2">
        <f t="shared" si="9"/>
        <v>0</v>
      </c>
      <c r="K63" s="12" t="s">
        <v>8</v>
      </c>
    </row>
    <row r="64" spans="3:15" x14ac:dyDescent="0.3">
      <c r="C64" s="11" t="s">
        <v>15</v>
      </c>
      <c r="D64" s="2">
        <v>11</v>
      </c>
      <c r="E64" s="2">
        <v>8</v>
      </c>
      <c r="F64" s="21">
        <v>13</v>
      </c>
      <c r="G64" s="2">
        <f t="shared" si="7"/>
        <v>24</v>
      </c>
      <c r="H64" s="2">
        <f t="shared" si="8"/>
        <v>13</v>
      </c>
      <c r="I64" s="21">
        <v>24</v>
      </c>
      <c r="J64" s="2">
        <f t="shared" si="9"/>
        <v>0</v>
      </c>
      <c r="K64" s="12" t="s">
        <v>8</v>
      </c>
    </row>
    <row r="65" spans="3:11" x14ac:dyDescent="0.3">
      <c r="C65" s="11" t="s">
        <v>16</v>
      </c>
      <c r="D65" s="2">
        <v>12</v>
      </c>
      <c r="E65" s="2">
        <v>9</v>
      </c>
      <c r="F65" s="21">
        <v>23</v>
      </c>
      <c r="G65" s="2">
        <f t="shared" si="7"/>
        <v>35</v>
      </c>
      <c r="H65" s="2">
        <f t="shared" si="8"/>
        <v>23</v>
      </c>
      <c r="I65" s="21">
        <v>35</v>
      </c>
      <c r="J65" s="2">
        <f t="shared" si="9"/>
        <v>0</v>
      </c>
      <c r="K65" s="12" t="s">
        <v>8</v>
      </c>
    </row>
    <row r="66" spans="3:11" x14ac:dyDescent="0.3">
      <c r="C66" s="11" t="s">
        <v>17</v>
      </c>
      <c r="D66" s="2">
        <v>13</v>
      </c>
      <c r="E66" s="2">
        <v>12</v>
      </c>
      <c r="F66" s="21">
        <v>23</v>
      </c>
      <c r="G66" s="2">
        <f t="shared" si="7"/>
        <v>36</v>
      </c>
      <c r="H66" s="2">
        <f t="shared" si="8"/>
        <v>23</v>
      </c>
      <c r="I66" s="21">
        <v>36</v>
      </c>
      <c r="J66" s="2">
        <f t="shared" si="9"/>
        <v>0</v>
      </c>
      <c r="K66" s="12" t="s">
        <v>8</v>
      </c>
    </row>
    <row r="67" spans="3:11" ht="15" thickBot="1" x14ac:dyDescent="0.35">
      <c r="C67" s="13" t="s">
        <v>18</v>
      </c>
      <c r="D67" s="14">
        <v>15</v>
      </c>
      <c r="E67" s="14">
        <v>15</v>
      </c>
      <c r="F67" s="21">
        <v>35</v>
      </c>
      <c r="G67" s="14">
        <f t="shared" si="7"/>
        <v>50</v>
      </c>
      <c r="H67" s="14">
        <f t="shared" si="8"/>
        <v>35</v>
      </c>
      <c r="I67" s="21">
        <v>50</v>
      </c>
      <c r="J67" s="14">
        <f t="shared" si="9"/>
        <v>0</v>
      </c>
      <c r="K67" s="15" t="s">
        <v>8</v>
      </c>
    </row>
  </sheetData>
  <scenarios current="0">
    <scenario name="Попытка 1" count="20" user="User" comment="Автор: User , 11/14/2022">
      <inputCells r="F27" val="0"/>
      <inputCells r="F28" val="0"/>
      <inputCells r="F29" val="0"/>
      <inputCells r="F30" val="15"/>
      <inputCells r="F31" val="6"/>
      <inputCells r="F32" val="13"/>
      <inputCells r="F33" val="24"/>
      <inputCells r="F34" val="20"/>
      <inputCells r="F35" val="20"/>
      <inputCells r="F36" val="32"/>
      <inputCells r="H27" val="6"/>
      <inputCells r="H28" val="13"/>
      <inputCells r="H29" val="20"/>
      <inputCells r="H30" val="20"/>
      <inputCells r="H31" val="15"/>
      <inputCells r="H32" val="20"/>
      <inputCells r="H33" val="32"/>
      <inputCells r="H34" val="29"/>
      <inputCells r="H35" val="32"/>
      <inputCells r="H36" val="32"/>
    </scenario>
  </scenarios>
  <mergeCells count="4">
    <mergeCell ref="C25:G25"/>
    <mergeCell ref="A22:J24"/>
    <mergeCell ref="A38:I39"/>
    <mergeCell ref="C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2022-11-14T11:47:26Z</dcterms:created>
  <dcterms:modified xsi:type="dcterms:W3CDTF">2022-11-15T08:37:12Z</dcterms:modified>
</cp:coreProperties>
</file>