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charts/colors3.xml" ContentType="application/vnd.ms-office.chartcolorstyle+xml"/>
  <Override PartName="/xl/worksheets/sheet1.xml" ContentType="application/vnd.openxmlformats-officedocument.spreadsheetml.worksheet+xml"/>
  <Override PartName="/xl/charts/style3.xml" ContentType="application/vnd.ms-office.chartstyle+xml"/>
  <Override PartName="/xl/charts/colors2.xml" ContentType="application/vnd.ms-office.chartcolorstyle+xml"/>
  <Override PartName="/xl/charts/style1.xml" ContentType="application/vnd.ms-office.chartstyle+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charts/chart3.xml" ContentType="application/vnd.openxmlformats-officedocument.drawingml.chart+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drawings/drawing2.xml" ContentType="application/vnd.openxmlformats-officedocument.drawing+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1"/>
  <workbookPr/>
  <mc:AlternateContent xmlns:mc="http://schemas.openxmlformats.org/markup-compatibility/2006">
    <mc:Choice Requires="x15">
      <x15ac:absPath xmlns:x15ac="http://schemas.microsoft.com/office/spreadsheetml/2010/11/ac" url="X:\Atlas\acdhch 09 11 2022\"/>
    </mc:Choice>
  </mc:AlternateContent>
  <xr:revisionPtr revIDLastSave="0" documentId="8_{453914D1-288E-4DE6-93C7-99FC351E5239}" xr6:coauthVersionLast="36" xr6:coauthVersionMax="36" xr10:uidLastSave="{00000000-0000-0000-0000-000000000000}"/>
  <bookViews>
    <workbookView xWindow="240" yWindow="120" windowWidth="14940" windowHeight="9228" xr2:uid="{00000000-000D-0000-FFFF-FFFF00000000}"/>
  </bookViews>
  <sheets>
    <sheet name="Kode-Manager" sheetId="1" r:id="rId1"/>
    <sheet name="Tabelle1" sheetId="3" r:id="rId2"/>
    <sheet name="Info" sheetId="2" r:id="rId3"/>
  </sheets>
  <definedNames>
    <definedName name="_xlnm._FilterDatabase" localSheetId="0" hidden="1">'Kode-Manager'!$A$1:$H$399</definedName>
  </definedNames>
  <calcPr calcId="191029"/>
</workbook>
</file>

<file path=xl/calcChain.xml><?xml version="1.0" encoding="utf-8"?>
<calcChain xmlns="http://schemas.openxmlformats.org/spreadsheetml/2006/main">
  <c r="D4" i="3" l="1"/>
  <c r="D6" i="3"/>
  <c r="D3" i="3"/>
  <c r="D5" i="3"/>
  <c r="D7" i="3"/>
  <c r="D2" i="3"/>
  <c r="D8"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K3" i="1"/>
  <c r="K4" i="1"/>
  <c r="K5" i="1"/>
  <c r="K6" i="1"/>
  <c r="K2" i="1"/>
  <c r="D9" i="3" l="1"/>
  <c r="E4" i="3" s="1"/>
  <c r="F337" i="1"/>
  <c r="G337" i="1"/>
  <c r="H337" i="1"/>
  <c r="E2" i="3" l="1"/>
  <c r="E8" i="3"/>
  <c r="E6" i="3"/>
  <c r="E3" i="3"/>
  <c r="E5" i="3"/>
  <c r="E7" i="3"/>
  <c r="G268" i="1"/>
  <c r="H268" i="1"/>
  <c r="F260" i="1" l="1"/>
  <c r="G260" i="1"/>
  <c r="H260" i="1"/>
  <c r="F254" i="1" l="1"/>
  <c r="G254" i="1"/>
  <c r="H254" i="1"/>
  <c r="F255" i="1"/>
  <c r="G255" i="1"/>
  <c r="H255" i="1"/>
  <c r="F256" i="1"/>
  <c r="G256" i="1"/>
  <c r="H256" i="1"/>
  <c r="F257" i="1"/>
  <c r="G257" i="1"/>
  <c r="H257" i="1"/>
  <c r="F258" i="1"/>
  <c r="G258" i="1"/>
  <c r="H258" i="1"/>
  <c r="F259" i="1"/>
  <c r="G259" i="1"/>
  <c r="H259" i="1"/>
  <c r="F261" i="1"/>
  <c r="G261" i="1"/>
  <c r="H261" i="1"/>
  <c r="F262" i="1"/>
  <c r="G262" i="1"/>
  <c r="H262" i="1"/>
  <c r="F263" i="1"/>
  <c r="G263" i="1"/>
  <c r="H263" i="1"/>
  <c r="F264" i="1"/>
  <c r="G264" i="1"/>
  <c r="H264" i="1"/>
  <c r="F265" i="1"/>
  <c r="G265" i="1"/>
  <c r="H265" i="1"/>
  <c r="F266" i="1"/>
  <c r="G266" i="1"/>
  <c r="H266" i="1"/>
  <c r="F267" i="1"/>
  <c r="G267" i="1"/>
  <c r="H267" i="1"/>
  <c r="F268" i="1"/>
  <c r="F269" i="1"/>
  <c r="G269" i="1"/>
  <c r="H269" i="1"/>
  <c r="F270" i="1"/>
  <c r="G270" i="1"/>
  <c r="H270" i="1"/>
  <c r="F271" i="1"/>
  <c r="G271" i="1"/>
  <c r="H271" i="1"/>
  <c r="F272" i="1"/>
  <c r="G272" i="1"/>
  <c r="H272" i="1"/>
  <c r="F273" i="1"/>
  <c r="G273" i="1"/>
  <c r="H273" i="1"/>
  <c r="F274" i="1"/>
  <c r="G274" i="1"/>
  <c r="H274" i="1"/>
  <c r="F275" i="1"/>
  <c r="G275" i="1"/>
  <c r="H275" i="1"/>
  <c r="F276" i="1"/>
  <c r="G276" i="1"/>
  <c r="H276" i="1"/>
  <c r="F277" i="1"/>
  <c r="G277" i="1"/>
  <c r="H277" i="1"/>
  <c r="F278" i="1"/>
  <c r="G278" i="1"/>
  <c r="H278" i="1"/>
  <c r="F279" i="1"/>
  <c r="G279" i="1"/>
  <c r="H279" i="1"/>
  <c r="F280" i="1"/>
  <c r="G280" i="1"/>
  <c r="H280" i="1"/>
  <c r="F281" i="1"/>
  <c r="G281" i="1"/>
  <c r="H281" i="1"/>
  <c r="F282" i="1"/>
  <c r="G282" i="1"/>
  <c r="H282" i="1"/>
  <c r="F283" i="1"/>
  <c r="G283" i="1"/>
  <c r="H283" i="1"/>
  <c r="F284" i="1"/>
  <c r="G284" i="1"/>
  <c r="H284" i="1"/>
  <c r="F285" i="1"/>
  <c r="G285" i="1"/>
  <c r="H285" i="1"/>
  <c r="F286" i="1"/>
  <c r="G286" i="1"/>
  <c r="H286" i="1"/>
  <c r="F287" i="1"/>
  <c r="G287" i="1"/>
  <c r="H287" i="1"/>
  <c r="F288" i="1"/>
  <c r="G288" i="1"/>
  <c r="H288" i="1"/>
  <c r="F289" i="1"/>
  <c r="G289" i="1"/>
  <c r="H289" i="1"/>
  <c r="F290" i="1"/>
  <c r="G290" i="1"/>
  <c r="H290" i="1"/>
  <c r="F291" i="1"/>
  <c r="G291" i="1"/>
  <c r="H291" i="1"/>
  <c r="F292" i="1"/>
  <c r="G292" i="1"/>
  <c r="H292" i="1"/>
  <c r="F293" i="1"/>
  <c r="G293" i="1"/>
  <c r="H293" i="1"/>
  <c r="F294" i="1"/>
  <c r="G294" i="1"/>
  <c r="H294" i="1"/>
  <c r="F295" i="1"/>
  <c r="G295" i="1"/>
  <c r="H295" i="1"/>
  <c r="F296" i="1"/>
  <c r="G296" i="1"/>
  <c r="H296" i="1"/>
  <c r="F297" i="1"/>
  <c r="G297" i="1"/>
  <c r="H297" i="1"/>
  <c r="F298" i="1"/>
  <c r="G298" i="1"/>
  <c r="H298" i="1"/>
  <c r="F299" i="1"/>
  <c r="G299" i="1"/>
  <c r="H299" i="1"/>
  <c r="F300" i="1"/>
  <c r="G300" i="1"/>
  <c r="H300" i="1"/>
  <c r="F301" i="1"/>
  <c r="G301" i="1"/>
  <c r="H301" i="1"/>
  <c r="F302" i="1"/>
  <c r="G302" i="1"/>
  <c r="H302" i="1"/>
  <c r="F303" i="1"/>
  <c r="G303" i="1"/>
  <c r="H303" i="1"/>
  <c r="F304" i="1"/>
  <c r="G304" i="1"/>
  <c r="H304" i="1"/>
  <c r="F305" i="1"/>
  <c r="G305" i="1"/>
  <c r="H305" i="1"/>
  <c r="F306" i="1"/>
  <c r="G306" i="1"/>
  <c r="H306" i="1"/>
  <c r="F307" i="1"/>
  <c r="G307" i="1"/>
  <c r="H307" i="1"/>
  <c r="F308" i="1"/>
  <c r="G308" i="1"/>
  <c r="H308" i="1"/>
  <c r="F309" i="1"/>
  <c r="G309" i="1"/>
  <c r="H309" i="1"/>
  <c r="F310" i="1"/>
  <c r="G310" i="1"/>
  <c r="H310" i="1"/>
  <c r="F311" i="1"/>
  <c r="G311" i="1"/>
  <c r="H311" i="1"/>
  <c r="F312" i="1"/>
  <c r="G312" i="1"/>
  <c r="H312" i="1"/>
  <c r="F313" i="1"/>
  <c r="G313" i="1"/>
  <c r="H313" i="1"/>
  <c r="F314" i="1"/>
  <c r="G314" i="1"/>
  <c r="H314" i="1"/>
  <c r="F315" i="1"/>
  <c r="G315" i="1"/>
  <c r="H315" i="1"/>
  <c r="F316" i="1"/>
  <c r="G316" i="1"/>
  <c r="H316" i="1"/>
  <c r="F317" i="1"/>
  <c r="G317" i="1"/>
  <c r="H317" i="1"/>
  <c r="F318" i="1"/>
  <c r="G318" i="1"/>
  <c r="H318" i="1"/>
  <c r="F319" i="1"/>
  <c r="G319" i="1"/>
  <c r="H319" i="1"/>
  <c r="F320" i="1"/>
  <c r="G320" i="1"/>
  <c r="H320" i="1"/>
  <c r="F321" i="1"/>
  <c r="G321" i="1"/>
  <c r="H321" i="1"/>
  <c r="F322" i="1"/>
  <c r="G322" i="1"/>
  <c r="H322" i="1"/>
  <c r="F323" i="1"/>
  <c r="G323" i="1"/>
  <c r="H323" i="1"/>
  <c r="F324" i="1"/>
  <c r="G324" i="1"/>
  <c r="H324" i="1"/>
  <c r="F325" i="1"/>
  <c r="G325" i="1"/>
  <c r="H325" i="1"/>
  <c r="F326" i="1"/>
  <c r="G326" i="1"/>
  <c r="H326" i="1"/>
  <c r="F327" i="1"/>
  <c r="G327" i="1"/>
  <c r="H327" i="1"/>
  <c r="F328" i="1"/>
  <c r="G328" i="1"/>
  <c r="H328" i="1"/>
  <c r="F329" i="1"/>
  <c r="G329" i="1"/>
  <c r="H329" i="1"/>
  <c r="F330" i="1"/>
  <c r="G330" i="1"/>
  <c r="H330" i="1"/>
  <c r="F331" i="1"/>
  <c r="G331" i="1"/>
  <c r="H331" i="1"/>
  <c r="F332" i="1"/>
  <c r="G332" i="1"/>
  <c r="H332" i="1"/>
  <c r="F333" i="1"/>
  <c r="G333" i="1"/>
  <c r="H333" i="1"/>
  <c r="F334" i="1"/>
  <c r="G334" i="1"/>
  <c r="H334" i="1"/>
  <c r="F335" i="1"/>
  <c r="G335" i="1"/>
  <c r="H335" i="1"/>
  <c r="F336" i="1"/>
  <c r="G336" i="1"/>
  <c r="H336" i="1"/>
  <c r="F338" i="1"/>
  <c r="G338" i="1"/>
  <c r="H338" i="1"/>
  <c r="F339" i="1"/>
  <c r="G339" i="1"/>
  <c r="H339" i="1"/>
  <c r="F340" i="1"/>
  <c r="G340" i="1"/>
  <c r="H340" i="1"/>
  <c r="F341" i="1"/>
  <c r="G341" i="1"/>
  <c r="H341" i="1"/>
  <c r="F342" i="1"/>
  <c r="G342" i="1"/>
  <c r="H342" i="1"/>
  <c r="F343" i="1"/>
  <c r="G343" i="1"/>
  <c r="H343" i="1"/>
  <c r="F344" i="1"/>
  <c r="G344" i="1"/>
  <c r="H344" i="1"/>
  <c r="F345" i="1"/>
  <c r="G345" i="1"/>
  <c r="H345" i="1"/>
  <c r="F346" i="1"/>
  <c r="G346" i="1"/>
  <c r="H346" i="1"/>
  <c r="F347" i="1"/>
  <c r="G347" i="1"/>
  <c r="H347" i="1"/>
  <c r="F348" i="1"/>
  <c r="G348" i="1"/>
  <c r="H348" i="1"/>
  <c r="F349" i="1"/>
  <c r="G349" i="1"/>
  <c r="H349" i="1"/>
  <c r="F350" i="1"/>
  <c r="G350" i="1"/>
  <c r="H350" i="1"/>
  <c r="F351" i="1"/>
  <c r="G351" i="1"/>
  <c r="H351" i="1"/>
  <c r="F352" i="1"/>
  <c r="G352" i="1"/>
  <c r="H352" i="1"/>
  <c r="F353" i="1"/>
  <c r="G353" i="1"/>
  <c r="H353" i="1"/>
  <c r="F354" i="1"/>
  <c r="G354" i="1"/>
  <c r="H354" i="1"/>
  <c r="F355" i="1"/>
  <c r="G355" i="1"/>
  <c r="H355" i="1"/>
  <c r="F356" i="1"/>
  <c r="G356" i="1"/>
  <c r="H356" i="1"/>
  <c r="F357" i="1"/>
  <c r="G357" i="1"/>
  <c r="H357" i="1"/>
  <c r="F358" i="1"/>
  <c r="G358" i="1"/>
  <c r="H358" i="1"/>
  <c r="F359" i="1"/>
  <c r="G359" i="1"/>
  <c r="H359" i="1"/>
  <c r="F360" i="1"/>
  <c r="G360" i="1"/>
  <c r="H360" i="1"/>
  <c r="F361" i="1"/>
  <c r="G361" i="1"/>
  <c r="H361" i="1"/>
  <c r="F362" i="1"/>
  <c r="G362" i="1"/>
  <c r="H362" i="1"/>
  <c r="F363" i="1"/>
  <c r="G363" i="1"/>
  <c r="H363" i="1"/>
  <c r="F364" i="1"/>
  <c r="G364" i="1"/>
  <c r="H364" i="1"/>
  <c r="F365" i="1"/>
  <c r="G365" i="1"/>
  <c r="H365" i="1"/>
  <c r="F366" i="1"/>
  <c r="G366" i="1"/>
  <c r="H366" i="1"/>
  <c r="F367" i="1"/>
  <c r="G367" i="1"/>
  <c r="H367" i="1"/>
  <c r="F368" i="1"/>
  <c r="G368" i="1"/>
  <c r="H368" i="1"/>
  <c r="F369" i="1"/>
  <c r="G369" i="1"/>
  <c r="H369" i="1"/>
  <c r="F370" i="1"/>
  <c r="G370" i="1"/>
  <c r="H370" i="1"/>
  <c r="F371" i="1"/>
  <c r="G371" i="1"/>
  <c r="H371" i="1"/>
  <c r="F372" i="1"/>
  <c r="G372" i="1"/>
  <c r="H372" i="1"/>
  <c r="F373" i="1"/>
  <c r="G373" i="1"/>
  <c r="H373" i="1"/>
  <c r="F374" i="1"/>
  <c r="G374" i="1"/>
  <c r="H374" i="1"/>
  <c r="F375" i="1"/>
  <c r="G375" i="1"/>
  <c r="H375" i="1"/>
  <c r="F376" i="1"/>
  <c r="G376" i="1"/>
  <c r="H376" i="1"/>
  <c r="F377" i="1"/>
  <c r="G377" i="1"/>
  <c r="H377" i="1"/>
  <c r="F378" i="1"/>
  <c r="G378" i="1"/>
  <c r="H378" i="1"/>
  <c r="F379" i="1"/>
  <c r="G379" i="1"/>
  <c r="H379" i="1"/>
  <c r="F380" i="1"/>
  <c r="G380" i="1"/>
  <c r="H380" i="1"/>
  <c r="F381" i="1"/>
  <c r="G381" i="1"/>
  <c r="H381" i="1"/>
  <c r="F382" i="1"/>
  <c r="G382" i="1"/>
  <c r="H382" i="1"/>
  <c r="F383" i="1"/>
  <c r="G383" i="1"/>
  <c r="H383" i="1"/>
  <c r="F384" i="1"/>
  <c r="G384" i="1"/>
  <c r="H384" i="1"/>
  <c r="F385" i="1"/>
  <c r="G385" i="1"/>
  <c r="H385" i="1"/>
  <c r="F386" i="1"/>
  <c r="G386" i="1"/>
  <c r="H386" i="1"/>
  <c r="F387" i="1"/>
  <c r="G387" i="1"/>
  <c r="H387" i="1"/>
  <c r="F388" i="1"/>
  <c r="G388" i="1"/>
  <c r="H388" i="1"/>
  <c r="F389" i="1"/>
  <c r="G389" i="1"/>
  <c r="H389" i="1"/>
  <c r="F390" i="1"/>
  <c r="G390" i="1"/>
  <c r="H390" i="1"/>
  <c r="F391" i="1"/>
  <c r="G391" i="1"/>
  <c r="H391" i="1"/>
  <c r="F392" i="1"/>
  <c r="G392" i="1"/>
  <c r="H392" i="1"/>
  <c r="F393" i="1"/>
  <c r="G393" i="1"/>
  <c r="H393" i="1"/>
  <c r="F394" i="1"/>
  <c r="G394" i="1"/>
  <c r="H394" i="1"/>
  <c r="F395" i="1"/>
  <c r="G395" i="1"/>
  <c r="H395" i="1"/>
  <c r="F396" i="1"/>
  <c r="G396" i="1"/>
  <c r="H396" i="1"/>
  <c r="F397" i="1"/>
  <c r="G397" i="1"/>
  <c r="H397" i="1"/>
  <c r="F398" i="1"/>
  <c r="G398" i="1"/>
  <c r="H398" i="1"/>
  <c r="F399" i="1"/>
  <c r="G399" i="1"/>
  <c r="H399" i="1"/>
  <c r="H253" i="1"/>
  <c r="G253" i="1"/>
  <c r="F253" i="1"/>
  <c r="H252" i="1"/>
  <c r="G252" i="1"/>
  <c r="F252" i="1"/>
  <c r="H251" i="1"/>
  <c r="G251" i="1"/>
  <c r="F251" i="1"/>
  <c r="G250" i="1"/>
  <c r="H250" i="1"/>
  <c r="F250" i="1"/>
  <c r="G233" i="1" l="1"/>
  <c r="F142" i="1" l="1"/>
  <c r="G142" i="1"/>
  <c r="H142" i="1"/>
  <c r="F118" i="1" l="1"/>
  <c r="G118" i="1"/>
  <c r="G135" i="1" l="1"/>
  <c r="H102" i="1" l="1"/>
  <c r="H103" i="1"/>
  <c r="G101" i="1"/>
  <c r="G29" i="1" l="1"/>
  <c r="F29" i="1"/>
  <c r="F3" i="1" l="1"/>
  <c r="G3" i="1"/>
  <c r="H3" i="1"/>
  <c r="F4" i="1"/>
  <c r="G4" i="1"/>
  <c r="H4" i="1"/>
  <c r="F5" i="1"/>
  <c r="G5" i="1"/>
  <c r="H5" i="1"/>
  <c r="F6" i="1"/>
  <c r="G6" i="1"/>
  <c r="H6" i="1"/>
  <c r="F7" i="1"/>
  <c r="G7" i="1"/>
  <c r="H7" i="1"/>
  <c r="F8" i="1"/>
  <c r="G8" i="1"/>
  <c r="H8" i="1"/>
  <c r="F9" i="1"/>
  <c r="G9" i="1"/>
  <c r="H9" i="1"/>
  <c r="F10" i="1"/>
  <c r="G10" i="1"/>
  <c r="H10" i="1"/>
  <c r="F11" i="1"/>
  <c r="G11" i="1"/>
  <c r="H11" i="1"/>
  <c r="F12" i="1"/>
  <c r="G12" i="1"/>
  <c r="H12"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H29" i="1"/>
  <c r="F30" i="1"/>
  <c r="G30"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53" i="1"/>
  <c r="G53" i="1"/>
  <c r="H53" i="1"/>
  <c r="F54" i="1"/>
  <c r="G54" i="1"/>
  <c r="H54" i="1"/>
  <c r="F55" i="1"/>
  <c r="G55" i="1"/>
  <c r="H55" i="1"/>
  <c r="F56" i="1"/>
  <c r="G56" i="1"/>
  <c r="H56" i="1"/>
  <c r="F57" i="1"/>
  <c r="G57" i="1"/>
  <c r="H57" i="1"/>
  <c r="F58" i="1"/>
  <c r="G58" i="1"/>
  <c r="H58" i="1"/>
  <c r="F59" i="1"/>
  <c r="G59" i="1"/>
  <c r="H59" i="1"/>
  <c r="F60" i="1"/>
  <c r="G60" i="1"/>
  <c r="H60" i="1"/>
  <c r="F61" i="1"/>
  <c r="G61" i="1"/>
  <c r="H61" i="1"/>
  <c r="F62" i="1"/>
  <c r="G62" i="1"/>
  <c r="H62" i="1"/>
  <c r="F63" i="1"/>
  <c r="G63" i="1"/>
  <c r="H63" i="1"/>
  <c r="F64" i="1"/>
  <c r="G64" i="1"/>
  <c r="H64" i="1"/>
  <c r="F65" i="1"/>
  <c r="G65" i="1"/>
  <c r="H65" i="1"/>
  <c r="F66" i="1"/>
  <c r="G66" i="1"/>
  <c r="H66" i="1"/>
  <c r="F67" i="1"/>
  <c r="G67" i="1"/>
  <c r="H67" i="1"/>
  <c r="F68" i="1"/>
  <c r="G68" i="1"/>
  <c r="H68" i="1"/>
  <c r="F69" i="1"/>
  <c r="G69" i="1"/>
  <c r="H69" i="1"/>
  <c r="F70" i="1"/>
  <c r="G70" i="1"/>
  <c r="H70" i="1"/>
  <c r="F71" i="1"/>
  <c r="G71" i="1"/>
  <c r="H71" i="1"/>
  <c r="F72" i="1"/>
  <c r="G72" i="1"/>
  <c r="H72" i="1"/>
  <c r="F73" i="1"/>
  <c r="G73" i="1"/>
  <c r="H73" i="1"/>
  <c r="F74" i="1"/>
  <c r="G74" i="1"/>
  <c r="H74" i="1"/>
  <c r="F75" i="1"/>
  <c r="G75" i="1"/>
  <c r="H75" i="1"/>
  <c r="F76" i="1"/>
  <c r="G76" i="1"/>
  <c r="H76" i="1"/>
  <c r="F77" i="1"/>
  <c r="G77" i="1"/>
  <c r="H77" i="1"/>
  <c r="F78" i="1"/>
  <c r="G78" i="1"/>
  <c r="H78" i="1"/>
  <c r="F79" i="1"/>
  <c r="G79" i="1"/>
  <c r="H79" i="1"/>
  <c r="F80" i="1"/>
  <c r="G80" i="1"/>
  <c r="H80" i="1"/>
  <c r="F81" i="1"/>
  <c r="G81" i="1"/>
  <c r="H81" i="1"/>
  <c r="F82" i="1"/>
  <c r="G82" i="1"/>
  <c r="H82" i="1"/>
  <c r="F83" i="1"/>
  <c r="G83" i="1"/>
  <c r="H83" i="1"/>
  <c r="F84" i="1"/>
  <c r="G84" i="1"/>
  <c r="H84"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G100" i="1"/>
  <c r="H100" i="1"/>
  <c r="F101" i="1"/>
  <c r="H101" i="1"/>
  <c r="F102" i="1"/>
  <c r="G102" i="1"/>
  <c r="F103" i="1"/>
  <c r="G103" i="1"/>
  <c r="F104" i="1"/>
  <c r="G104" i="1"/>
  <c r="H104" i="1"/>
  <c r="F105" i="1"/>
  <c r="G105" i="1"/>
  <c r="H105" i="1"/>
  <c r="F106" i="1"/>
  <c r="G106" i="1"/>
  <c r="H106" i="1"/>
  <c r="F107" i="1"/>
  <c r="G107" i="1"/>
  <c r="H107" i="1"/>
  <c r="F108" i="1"/>
  <c r="G108" i="1"/>
  <c r="H108" i="1"/>
  <c r="F109" i="1"/>
  <c r="G109" i="1"/>
  <c r="H109" i="1"/>
  <c r="F110" i="1"/>
  <c r="G110" i="1"/>
  <c r="H110" i="1"/>
  <c r="F111" i="1"/>
  <c r="G111" i="1"/>
  <c r="H111" i="1"/>
  <c r="F112" i="1"/>
  <c r="G112" i="1"/>
  <c r="H112" i="1"/>
  <c r="F113" i="1"/>
  <c r="G113" i="1"/>
  <c r="H113" i="1"/>
  <c r="F114" i="1"/>
  <c r="G114" i="1"/>
  <c r="H114" i="1"/>
  <c r="F115" i="1"/>
  <c r="G115" i="1"/>
  <c r="H115" i="1"/>
  <c r="F116" i="1"/>
  <c r="G116" i="1"/>
  <c r="H116" i="1"/>
  <c r="F117" i="1"/>
  <c r="G117" i="1"/>
  <c r="H117" i="1"/>
  <c r="H118" i="1"/>
  <c r="F119" i="1"/>
  <c r="G119" i="1"/>
  <c r="H119" i="1"/>
  <c r="F120" i="1"/>
  <c r="G120" i="1"/>
  <c r="H120" i="1"/>
  <c r="F121" i="1"/>
  <c r="G121" i="1"/>
  <c r="H121" i="1"/>
  <c r="F122" i="1"/>
  <c r="G122" i="1"/>
  <c r="H122" i="1"/>
  <c r="F123" i="1"/>
  <c r="G123" i="1"/>
  <c r="H123" i="1"/>
  <c r="F124" i="1"/>
  <c r="G124" i="1"/>
  <c r="H124" i="1"/>
  <c r="F125" i="1"/>
  <c r="G125" i="1"/>
  <c r="H125" i="1"/>
  <c r="F126" i="1"/>
  <c r="G126" i="1"/>
  <c r="H126" i="1"/>
  <c r="F127" i="1"/>
  <c r="G127" i="1"/>
  <c r="H127" i="1"/>
  <c r="F128" i="1"/>
  <c r="G128" i="1"/>
  <c r="H128" i="1"/>
  <c r="F129" i="1"/>
  <c r="G129" i="1"/>
  <c r="H129" i="1"/>
  <c r="F130" i="1"/>
  <c r="G130" i="1"/>
  <c r="H130" i="1"/>
  <c r="F131" i="1"/>
  <c r="G131" i="1"/>
  <c r="H131" i="1"/>
  <c r="F132" i="1"/>
  <c r="G132" i="1"/>
  <c r="H132" i="1"/>
  <c r="F133" i="1"/>
  <c r="G133" i="1"/>
  <c r="H133" i="1"/>
  <c r="F134" i="1"/>
  <c r="G134" i="1"/>
  <c r="H134" i="1"/>
  <c r="F135" i="1"/>
  <c r="H135" i="1"/>
  <c r="F136" i="1"/>
  <c r="G136" i="1"/>
  <c r="H136" i="1"/>
  <c r="F137" i="1"/>
  <c r="G137" i="1"/>
  <c r="H137" i="1"/>
  <c r="F138" i="1"/>
  <c r="G138" i="1"/>
  <c r="H138" i="1"/>
  <c r="F139" i="1"/>
  <c r="G139" i="1"/>
  <c r="H139" i="1"/>
  <c r="F140" i="1"/>
  <c r="G140" i="1"/>
  <c r="H140" i="1"/>
  <c r="F141" i="1"/>
  <c r="G141" i="1"/>
  <c r="H141" i="1"/>
  <c r="F143" i="1"/>
  <c r="G143" i="1"/>
  <c r="H143" i="1"/>
  <c r="F144" i="1"/>
  <c r="G144" i="1"/>
  <c r="H144" i="1"/>
  <c r="F145" i="1"/>
  <c r="G145" i="1"/>
  <c r="H145" i="1"/>
  <c r="F146" i="1"/>
  <c r="G146" i="1"/>
  <c r="H146" i="1"/>
  <c r="F147" i="1"/>
  <c r="G147" i="1"/>
  <c r="H147" i="1"/>
  <c r="F148" i="1"/>
  <c r="G148" i="1"/>
  <c r="H148" i="1"/>
  <c r="F149" i="1"/>
  <c r="G149" i="1"/>
  <c r="H149" i="1"/>
  <c r="F150" i="1"/>
  <c r="G150" i="1"/>
  <c r="H150" i="1"/>
  <c r="F151" i="1"/>
  <c r="G151" i="1"/>
  <c r="H151" i="1"/>
  <c r="F152" i="1"/>
  <c r="G152" i="1"/>
  <c r="H152" i="1"/>
  <c r="F153" i="1"/>
  <c r="G153" i="1"/>
  <c r="H153" i="1"/>
  <c r="F154" i="1"/>
  <c r="G154" i="1"/>
  <c r="H154" i="1"/>
  <c r="F155" i="1"/>
  <c r="G155" i="1"/>
  <c r="H155" i="1"/>
  <c r="F156" i="1"/>
  <c r="G156" i="1"/>
  <c r="H156" i="1"/>
  <c r="F157" i="1"/>
  <c r="G157" i="1"/>
  <c r="H157" i="1"/>
  <c r="F158" i="1"/>
  <c r="G158" i="1"/>
  <c r="H158" i="1"/>
  <c r="F159" i="1"/>
  <c r="G159" i="1"/>
  <c r="H159" i="1"/>
  <c r="F160" i="1"/>
  <c r="G160" i="1"/>
  <c r="H160" i="1"/>
  <c r="F161" i="1"/>
  <c r="G161" i="1"/>
  <c r="H161" i="1"/>
  <c r="F162" i="1"/>
  <c r="G162" i="1"/>
  <c r="H162" i="1"/>
  <c r="F163" i="1"/>
  <c r="G163" i="1"/>
  <c r="H163" i="1"/>
  <c r="F164" i="1"/>
  <c r="G164" i="1"/>
  <c r="H164" i="1"/>
  <c r="F165" i="1"/>
  <c r="G165" i="1"/>
  <c r="H165" i="1"/>
  <c r="F166" i="1"/>
  <c r="G166" i="1"/>
  <c r="H166" i="1"/>
  <c r="F167" i="1"/>
  <c r="G167" i="1"/>
  <c r="H167" i="1"/>
  <c r="F168" i="1"/>
  <c r="G168" i="1"/>
  <c r="H168" i="1"/>
  <c r="F169" i="1"/>
  <c r="G169" i="1"/>
  <c r="H169" i="1"/>
  <c r="F170" i="1"/>
  <c r="G170" i="1"/>
  <c r="H170" i="1"/>
  <c r="F171" i="1"/>
  <c r="G171" i="1"/>
  <c r="H171" i="1"/>
  <c r="F172" i="1"/>
  <c r="G172" i="1"/>
  <c r="H172" i="1"/>
  <c r="F173" i="1"/>
  <c r="G173" i="1"/>
  <c r="H173" i="1"/>
  <c r="F174" i="1"/>
  <c r="G174" i="1"/>
  <c r="H174" i="1"/>
  <c r="F175" i="1"/>
  <c r="G175" i="1"/>
  <c r="H175" i="1"/>
  <c r="F176" i="1"/>
  <c r="G176" i="1"/>
  <c r="H176" i="1"/>
  <c r="F177" i="1"/>
  <c r="G177" i="1"/>
  <c r="H177" i="1"/>
  <c r="F178" i="1"/>
  <c r="G178" i="1"/>
  <c r="H178" i="1"/>
  <c r="F179" i="1"/>
  <c r="G179" i="1"/>
  <c r="H179" i="1"/>
  <c r="F180" i="1"/>
  <c r="G180" i="1"/>
  <c r="H180" i="1"/>
  <c r="F181" i="1"/>
  <c r="G181" i="1"/>
  <c r="H181" i="1"/>
  <c r="F182" i="1"/>
  <c r="G182" i="1"/>
  <c r="H182" i="1"/>
  <c r="F183" i="1"/>
  <c r="G183" i="1"/>
  <c r="H183" i="1"/>
  <c r="F184" i="1"/>
  <c r="G184" i="1"/>
  <c r="H184" i="1"/>
  <c r="F185" i="1"/>
  <c r="G185" i="1"/>
  <c r="H185" i="1"/>
  <c r="F186" i="1"/>
  <c r="G186" i="1"/>
  <c r="H186" i="1"/>
  <c r="F187" i="1"/>
  <c r="G187" i="1"/>
  <c r="H187" i="1"/>
  <c r="F188" i="1"/>
  <c r="G188" i="1"/>
  <c r="H188" i="1"/>
  <c r="F189" i="1"/>
  <c r="G189" i="1"/>
  <c r="H189" i="1"/>
  <c r="F190" i="1"/>
  <c r="G190" i="1"/>
  <c r="H190" i="1"/>
  <c r="F191" i="1"/>
  <c r="G191" i="1"/>
  <c r="H191" i="1"/>
  <c r="F192" i="1"/>
  <c r="G192" i="1"/>
  <c r="H192" i="1"/>
  <c r="F193" i="1"/>
  <c r="G193" i="1"/>
  <c r="H193" i="1"/>
  <c r="F194" i="1"/>
  <c r="G194" i="1"/>
  <c r="H194" i="1"/>
  <c r="F195" i="1"/>
  <c r="G195" i="1"/>
  <c r="H195" i="1"/>
  <c r="F196" i="1"/>
  <c r="G196" i="1"/>
  <c r="H196" i="1"/>
  <c r="F197" i="1"/>
  <c r="G197" i="1"/>
  <c r="H197" i="1"/>
  <c r="F198" i="1"/>
  <c r="G198" i="1"/>
  <c r="H198" i="1"/>
  <c r="F199" i="1"/>
  <c r="G199" i="1"/>
  <c r="H199" i="1"/>
  <c r="F200" i="1"/>
  <c r="G200" i="1"/>
  <c r="H200" i="1"/>
  <c r="F201" i="1"/>
  <c r="G201" i="1"/>
  <c r="H201" i="1"/>
  <c r="F202" i="1"/>
  <c r="G202" i="1"/>
  <c r="H202" i="1"/>
  <c r="F203" i="1"/>
  <c r="G203" i="1"/>
  <c r="H203" i="1"/>
  <c r="F204" i="1"/>
  <c r="G204" i="1"/>
  <c r="H204" i="1"/>
  <c r="F205" i="1"/>
  <c r="G205" i="1"/>
  <c r="H205" i="1"/>
  <c r="F206" i="1"/>
  <c r="G206" i="1"/>
  <c r="H206" i="1"/>
  <c r="F207" i="1"/>
  <c r="G207" i="1"/>
  <c r="H207" i="1"/>
  <c r="F208" i="1"/>
  <c r="G208" i="1"/>
  <c r="H208" i="1"/>
  <c r="F209" i="1"/>
  <c r="G209" i="1"/>
  <c r="H209" i="1"/>
  <c r="F210" i="1"/>
  <c r="G210" i="1"/>
  <c r="H210" i="1"/>
  <c r="F211" i="1"/>
  <c r="G211" i="1"/>
  <c r="H211" i="1"/>
  <c r="F212" i="1"/>
  <c r="G212" i="1"/>
  <c r="H212" i="1"/>
  <c r="F213" i="1"/>
  <c r="G213" i="1"/>
  <c r="H213" i="1"/>
  <c r="F214" i="1"/>
  <c r="G214" i="1"/>
  <c r="H214" i="1"/>
  <c r="F215" i="1"/>
  <c r="G215" i="1"/>
  <c r="H215" i="1"/>
  <c r="F216" i="1"/>
  <c r="G216" i="1"/>
  <c r="H216" i="1"/>
  <c r="F217" i="1"/>
  <c r="G217" i="1"/>
  <c r="H217" i="1"/>
  <c r="F218" i="1"/>
  <c r="G218" i="1"/>
  <c r="H218" i="1"/>
  <c r="F219" i="1"/>
  <c r="G219" i="1"/>
  <c r="H219" i="1"/>
  <c r="F220" i="1"/>
  <c r="G220" i="1"/>
  <c r="H220" i="1"/>
  <c r="F221" i="1"/>
  <c r="G221" i="1"/>
  <c r="H221" i="1"/>
  <c r="F222" i="1"/>
  <c r="G222" i="1"/>
  <c r="H222" i="1"/>
  <c r="F223" i="1"/>
  <c r="G223" i="1"/>
  <c r="H223" i="1"/>
  <c r="F224" i="1"/>
  <c r="G224" i="1"/>
  <c r="H224" i="1"/>
  <c r="F225" i="1"/>
  <c r="G225" i="1"/>
  <c r="H225" i="1"/>
  <c r="F226" i="1"/>
  <c r="G226" i="1"/>
  <c r="H226" i="1"/>
  <c r="F227" i="1"/>
  <c r="G227" i="1"/>
  <c r="H227" i="1"/>
  <c r="F228" i="1"/>
  <c r="G228" i="1"/>
  <c r="H228" i="1"/>
  <c r="F229" i="1"/>
  <c r="G229" i="1"/>
  <c r="H229" i="1"/>
  <c r="F230" i="1"/>
  <c r="G230" i="1"/>
  <c r="H230" i="1"/>
  <c r="F231" i="1"/>
  <c r="G231" i="1"/>
  <c r="H231" i="1"/>
  <c r="F232" i="1"/>
  <c r="G232" i="1"/>
  <c r="H232" i="1"/>
  <c r="F233" i="1"/>
  <c r="H233" i="1"/>
  <c r="F234" i="1"/>
  <c r="G234" i="1"/>
  <c r="H234" i="1"/>
  <c r="F235" i="1"/>
  <c r="G235" i="1"/>
  <c r="H235" i="1"/>
  <c r="F236" i="1"/>
  <c r="G236" i="1"/>
  <c r="H236" i="1"/>
  <c r="F237" i="1"/>
  <c r="G237" i="1"/>
  <c r="H237" i="1"/>
  <c r="F238" i="1"/>
  <c r="G238" i="1"/>
  <c r="H238" i="1"/>
  <c r="F239" i="1"/>
  <c r="G239" i="1"/>
  <c r="H239" i="1"/>
  <c r="F240" i="1"/>
  <c r="G240" i="1"/>
  <c r="H240" i="1"/>
  <c r="F241" i="1"/>
  <c r="G241" i="1"/>
  <c r="H241" i="1"/>
  <c r="F242" i="1"/>
  <c r="G242" i="1"/>
  <c r="H242" i="1"/>
  <c r="F243" i="1"/>
  <c r="G243" i="1"/>
  <c r="H243" i="1"/>
  <c r="F244" i="1"/>
  <c r="G244" i="1"/>
  <c r="H244" i="1"/>
  <c r="F245" i="1"/>
  <c r="G245" i="1"/>
  <c r="H245" i="1"/>
  <c r="F246" i="1"/>
  <c r="G246" i="1"/>
  <c r="H246" i="1"/>
  <c r="F247" i="1"/>
  <c r="G247" i="1"/>
  <c r="H247" i="1"/>
  <c r="F248" i="1"/>
  <c r="G248" i="1"/>
  <c r="H248" i="1"/>
  <c r="F249" i="1"/>
  <c r="G249" i="1"/>
  <c r="H249" i="1"/>
  <c r="G2" i="1"/>
  <c r="H2" i="1"/>
  <c r="F2" i="1"/>
</calcChain>
</file>

<file path=xl/sharedStrings.xml><?xml version="1.0" encoding="utf-8"?>
<sst xmlns="http://schemas.openxmlformats.org/spreadsheetml/2006/main" count="1673" uniqueCount="1262">
  <si>
    <r>
      <rPr>
        <b/>
        <sz val="11"/>
        <rFont val="Arial"/>
        <family val="2"/>
      </rPr>
      <t>Kode</t>
    </r>
  </si>
  <si>
    <r>
      <rPr>
        <sz val="11"/>
        <color rgb="FF000000"/>
        <rFont val="Arial"/>
        <family val="2"/>
      </rPr>
      <t xml:space="preserve"> ○ </t>
    </r>
  </si>
  <si>
    <t>I: "Alpha-Kurs"</t>
  </si>
  <si>
    <t>I: "Awakening"</t>
  </si>
  <si>
    <t>I: "Black Lives Matter" Bewegung</t>
  </si>
  <si>
    <t>I: "Café Abraham"</t>
  </si>
  <si>
    <t>I: "Citypastorale Fulda"</t>
  </si>
  <si>
    <t>I: "Come2stay"</t>
  </si>
  <si>
    <t>I: "die Messe"</t>
  </si>
  <si>
    <t>I: "fasten-teilen-helfen" (MJÖ)</t>
  </si>
  <si>
    <t>I: "gott.pop"</t>
  </si>
  <si>
    <t>I: "hope Messe"</t>
  </si>
  <si>
    <t>I: "Jugendvirgil Heiligenkreuz"</t>
  </si>
  <si>
    <t>I: "Jüngerschaftsbewegung"</t>
  </si>
  <si>
    <t>I: "Lange Nacht der Kirchen"</t>
  </si>
  <si>
    <t>I: "Likrat"</t>
  </si>
  <si>
    <t>I: "Loretto Pfingskongress"</t>
  </si>
  <si>
    <t>I: "March of the Living"</t>
  </si>
  <si>
    <t>I: "Maria 2.0"</t>
  </si>
  <si>
    <t>I: "Nightprayer Staatz"</t>
  </si>
  <si>
    <t>I: "panorthodoxes Jugendtreffen"</t>
  </si>
  <si>
    <t>I: "Pride Parade"</t>
  </si>
  <si>
    <t>I: "Schandwache"</t>
  </si>
  <si>
    <t>I: "Shalom Alaikum"</t>
  </si>
  <si>
    <t>I: "Soulfood Cafe"</t>
  </si>
  <si>
    <t>I: "Turban-Tag"</t>
  </si>
  <si>
    <t>I: "Volksstimmefest"</t>
  </si>
  <si>
    <t>I: "Weltjugendtag"</t>
  </si>
  <si>
    <t>I: Alevitische Glaubensgemeinschaft (ALEVI)</t>
  </si>
  <si>
    <t>I: alevitische Glaubenslehre</t>
  </si>
  <si>
    <t>I: Alevitische Jugend (ALEVI)</t>
  </si>
  <si>
    <t>I: Alevitische Jugend Österreich (AAGT)</t>
  </si>
  <si>
    <t>I: Alevitisch-Sein</t>
  </si>
  <si>
    <t>I: anti-muslimische Haltungen</t>
  </si>
  <si>
    <t>I: Antisemitismus</t>
  </si>
  <si>
    <t>I: Arabisch (Sprache)</t>
  </si>
  <si>
    <t>I: Arbeitswelt</t>
  </si>
  <si>
    <t>I: Architektur/Design</t>
  </si>
  <si>
    <t>I: Ashura</t>
  </si>
  <si>
    <t>I: ästhetisch ansprechend</t>
  </si>
  <si>
    <t>I: Astrologie</t>
  </si>
  <si>
    <t>I: Atheismus</t>
  </si>
  <si>
    <t>I: ATIB</t>
  </si>
  <si>
    <t>I: Atmosphäre im Gottesdienst</t>
  </si>
  <si>
    <t>I: Ausbildung</t>
  </si>
  <si>
    <t>I: Auslandsjahr</t>
  </si>
  <si>
    <t>I: Austausch mit nicht-Gläubigen</t>
  </si>
  <si>
    <t>I: Austreten aus Religionsgemeinschaft</t>
  </si>
  <si>
    <t>I: Bat/Bar Mitzwa</t>
  </si>
  <si>
    <t>I: Beichte</t>
  </si>
  <si>
    <t>I: Berührungspunkte mit anderen Religionen</t>
  </si>
  <si>
    <t>I: Beschäftigung mit anderen Religionen</t>
  </si>
  <si>
    <t>I: besondere Momente online teilen</t>
  </si>
  <si>
    <t>I: Bestimmung</t>
  </si>
  <si>
    <t>I: beten</t>
  </si>
  <si>
    <t>I: bewusste social media Nutzung</t>
  </si>
  <si>
    <t>I: Bibel</t>
  </si>
  <si>
    <t>I: Birthright Israel</t>
  </si>
  <si>
    <t>I: BKS (Sprache)</t>
  </si>
  <si>
    <t>I: B'nai B'rith Youth Organization (BBYO)</t>
  </si>
  <si>
    <t>I: Bneiakiva</t>
  </si>
  <si>
    <t>I: Bucharische Gemeinde</t>
  </si>
  <si>
    <t>I: Bucharisch-Sein</t>
  </si>
  <si>
    <t>I: Burg Finstergrün</t>
  </si>
  <si>
    <t>I: Caritas</t>
  </si>
  <si>
    <t>I: Cem-Haus</t>
  </si>
  <si>
    <t>I: Chanukka</t>
  </si>
  <si>
    <t>I: Christlich Orthodox-Sein</t>
  </si>
  <si>
    <t>I: Christlich-Sein</t>
  </si>
  <si>
    <t>I: Comics</t>
  </si>
  <si>
    <t>I: Covid-19</t>
  </si>
  <si>
    <t>I: Cricket</t>
  </si>
  <si>
    <t>I: Dede</t>
  </si>
  <si>
    <t>I: Diakonie</t>
  </si>
  <si>
    <t>I: Discipleship Training School (DTS)</t>
  </si>
  <si>
    <t>I: Diskriminierung</t>
  </si>
  <si>
    <t>I: diverse religiöse Feiern</t>
  </si>
  <si>
    <t>I: DIY</t>
  </si>
  <si>
    <t>I: Dupatta</t>
  </si>
  <si>
    <t>I: Englisch (Sprache)</t>
  </si>
  <si>
    <t>I: Entfremdung von religiöser Gemeinschaft</t>
  </si>
  <si>
    <t>I: Ernährung</t>
  </si>
  <si>
    <t>I: Erstkommunion</t>
  </si>
  <si>
    <t>I: Erwachsenwerden</t>
  </si>
  <si>
    <t>I: Erzdiözese Wien</t>
  </si>
  <si>
    <t>I: Essen gehen</t>
  </si>
  <si>
    <t>I: essen in religiöser Gemeinschaft</t>
  </si>
  <si>
    <t>I: Eucharistie</t>
  </si>
  <si>
    <t>I: eucharistische Anbetung</t>
  </si>
  <si>
    <t>I: European Union of Jewish Students (EUJS)</t>
  </si>
  <si>
    <t>I: evangelische Glaubenslehre</t>
  </si>
  <si>
    <t>I: Evangelische Jugend Österreich (EJÖ)</t>
  </si>
  <si>
    <t>I: Evangelisch-Sein</t>
  </si>
  <si>
    <t>I: falsche Religionsauslegung</t>
  </si>
  <si>
    <t>I: Familie</t>
  </si>
  <si>
    <t>I: Familie als Informationsquelle (Religion)</t>
  </si>
  <si>
    <t>I: Familie im Ausland</t>
  </si>
  <si>
    <t>I: Fashion</t>
  </si>
  <si>
    <t>I: Fasten</t>
  </si>
  <si>
    <t>I: fehlendes religiöses Wissen</t>
  </si>
  <si>
    <t>I: Feiern anderer Religionen</t>
  </si>
  <si>
    <t>I: Feminismus</t>
  </si>
  <si>
    <t>I: Firmung</t>
  </si>
  <si>
    <t>I: Flucht/Asyl</t>
  </si>
  <si>
    <t>I: fortgehen</t>
  </si>
  <si>
    <t>I: fotografieren</t>
  </si>
  <si>
    <t>I: Französisch (Sprache)</t>
  </si>
  <si>
    <t>I: Freitagsgebet</t>
  </si>
  <si>
    <t>I: Freund*innen</t>
  </si>
  <si>
    <t>I: Freund*innen als Informationsquelle (Religion)</t>
  </si>
  <si>
    <t>I: Freund*innen im Ausland</t>
  </si>
  <si>
    <t>I: Freunde treffen</t>
  </si>
  <si>
    <t>I: Friede</t>
  </si>
  <si>
    <t>I: früherer Wohnort</t>
  </si>
  <si>
    <t>I: Fünf Säulen des Islam</t>
  </si>
  <si>
    <t>I: Fußball</t>
  </si>
  <si>
    <t>I: Gaming</t>
  </si>
  <si>
    <t>I: Gatka</t>
  </si>
  <si>
    <t>I: Geburtsort</t>
  </si>
  <si>
    <t>I: Gedenken</t>
  </si>
  <si>
    <t>I: geistlicher Vater</t>
  </si>
  <si>
    <t>I: Gemeinschaft (religiös)</t>
  </si>
  <si>
    <t>I: Gemeinschaft Emanuel</t>
  </si>
  <si>
    <t>I: Gemeinschaft junger Muslim*innen (GJM)</t>
  </si>
  <si>
    <t>I: Generationenunterschiede</t>
  </si>
  <si>
    <t>I: Geschichtsinteresse</t>
  </si>
  <si>
    <t>I: Geschlechterverhältnisse</t>
  </si>
  <si>
    <t>I: Glaube ist eine Entscheidung</t>
  </si>
  <si>
    <t>I: Glaubensweg</t>
  </si>
  <si>
    <t>I: Gott</t>
  </si>
  <si>
    <t>I: Gott danken</t>
  </si>
  <si>
    <t>I: Gott ist bei mir</t>
  </si>
  <si>
    <t>I: Gott vertrauen</t>
  </si>
  <si>
    <t>I: Gottesbeziehung</t>
  </si>
  <si>
    <t>I: Gottesdienstbesuch</t>
  </si>
  <si>
    <t>I: Griechisch (Sprache)</t>
  </si>
  <si>
    <t>I: Gurdwara</t>
  </si>
  <si>
    <t>I: Guru Granth Sahib</t>
  </si>
  <si>
    <t>I: Haci Bektas Veli</t>
  </si>
  <si>
    <t>I: Hadj/Umra</t>
  </si>
  <si>
    <t>I: halal/haram</t>
  </si>
  <si>
    <t>I: Haschomer Hatzair</t>
  </si>
  <si>
    <t>I: Hass im Netz</t>
  </si>
  <si>
    <t>I: Hebräisch (Sprache)</t>
  </si>
  <si>
    <t>I: Heiligenverehrung</t>
  </si>
  <si>
    <t>I: Heiliger Geist</t>
  </si>
  <si>
    <t>I: Heimat</t>
  </si>
  <si>
    <t>I: Heimatgemeinde</t>
  </si>
  <si>
    <t>I: Hindi (Sprache)</t>
  </si>
  <si>
    <t>I: Hochschüler*innenschaft Österreichischer Rom*nja und Sintitzze (HÖR)</t>
  </si>
  <si>
    <t>I: Holocaust/Shoa</t>
  </si>
  <si>
    <t>I: Iftar</t>
  </si>
  <si>
    <t>I: Ikone</t>
  </si>
  <si>
    <t>I: Imam</t>
  </si>
  <si>
    <t>I: individualistischer Glaube</t>
  </si>
  <si>
    <t>I: Influencer*in</t>
  </si>
  <si>
    <t>I: Informationsquelle</t>
  </si>
  <si>
    <t>I: Informationsquelle (Religion)</t>
  </si>
  <si>
    <t>I: innerreligiöse Unterschiede sind vernachlässigbar</t>
  </si>
  <si>
    <t>I: innerreligiöse Vielfalt</t>
  </si>
  <si>
    <t>I: innerreligiöser Austausch</t>
  </si>
  <si>
    <t>I: Inspiration</t>
  </si>
  <si>
    <t>I: Inspirierende religiöse Person</t>
  </si>
  <si>
    <t>I: Interessen und Hobbies</t>
  </si>
  <si>
    <t>I: International Christian Fellowship (ICF)</t>
  </si>
  <si>
    <t>I: interreligiöse Initiativen</t>
  </si>
  <si>
    <t>I: interreligiöse Konflikte</t>
  </si>
  <si>
    <t>I: interreligiöse Unterschiede sind vernachlässigbar</t>
  </si>
  <si>
    <t>I: interreligiöser Austausch</t>
  </si>
  <si>
    <t>I: Islamische Glaubensgemeinschaft in Österreich (IGGÖ)</t>
  </si>
  <si>
    <t>I: islamische Glaubenslehre</t>
  </si>
  <si>
    <t>I: Israel</t>
  </si>
  <si>
    <t>I: Israelitische Kultusgemeinde (IKG)</t>
  </si>
  <si>
    <t>I: Israel-Palästina Konflikt</t>
  </si>
  <si>
    <t>I: Jad Bejad</t>
  </si>
  <si>
    <t>I: Jesus</t>
  </si>
  <si>
    <t>I: Jewish Agency</t>
  </si>
  <si>
    <t>I: Jüdische Gemeinde</t>
  </si>
  <si>
    <t>I: Jüdische Österreichische HochschülerInnen (JÖH)</t>
  </si>
  <si>
    <t>I: Jüdisch-Sein</t>
  </si>
  <si>
    <t>I: Jugend 2000</t>
  </si>
  <si>
    <t>I: Jugendkommission (IKG)</t>
  </si>
  <si>
    <t>I: Junge Kirche</t>
  </si>
  <si>
    <t>I: Kaffeehausbesuch</t>
  </si>
  <si>
    <t>I: Karfreitag</t>
  </si>
  <si>
    <t>I: Kastensystem</t>
  </si>
  <si>
    <t>I: Katholische Glaubenslehre</t>
  </si>
  <si>
    <t>I: Katholische Jugend (KJÖ)</t>
  </si>
  <si>
    <t>I: Katholische Jungschar</t>
  </si>
  <si>
    <t>I: Kibbuz</t>
  </si>
  <si>
    <t>I: Kindheit</t>
  </si>
  <si>
    <t>I: Kippa</t>
  </si>
  <si>
    <t>I: Kirche</t>
  </si>
  <si>
    <t>I: Kirchenslawisch (Sprache)</t>
  </si>
  <si>
    <t>I: Kirchlich Pädagogische Hochschule (KPH)</t>
  </si>
  <si>
    <t>I: Klezmer Orchester Wien</t>
  </si>
  <si>
    <t>I: Kloster</t>
  </si>
  <si>
    <t>I: Knabenbeschneidung</t>
  </si>
  <si>
    <t>I: Kommunismus</t>
  </si>
  <si>
    <t>I: konfessionelle Unterschiede</t>
  </si>
  <si>
    <t>I: Konfirmation</t>
  </si>
  <si>
    <t>I: Konservative Religionsauslegung</t>
  </si>
  <si>
    <t>I: Konversion</t>
  </si>
  <si>
    <t>I: Kopftuchverbot</t>
  </si>
  <si>
    <t>I: Koran/Sunna</t>
  </si>
  <si>
    <t>I: körperliche Gesundheit</t>
  </si>
  <si>
    <t>I: Kreuzberg Kollel, Berlin, Deutschland</t>
  </si>
  <si>
    <t>I: Kritik an religiösen Institutionen</t>
  </si>
  <si>
    <t>I: kritischer Umgang mit Informationsquellen</t>
  </si>
  <si>
    <t>I: kritischer Umgang mit Informationsquellen Religion</t>
  </si>
  <si>
    <t>I: kritischer Umgang mit Religion</t>
  </si>
  <si>
    <t>I: kulturelle Unterschiede</t>
  </si>
  <si>
    <t>I: Kunst/Kultur</t>
  </si>
  <si>
    <t>I: Kurdisch (Sprache)</t>
  </si>
  <si>
    <t>I: Lebensrealität junger Menschen</t>
  </si>
  <si>
    <t>I: Lehrer*innen</t>
  </si>
  <si>
    <t>I: Leute kennenlernen</t>
  </si>
  <si>
    <t>I: LGBTIQ</t>
  </si>
  <si>
    <t>I: Liberale Religionsauslegung</t>
  </si>
  <si>
    <t>I: Liebe zu Gott</t>
  </si>
  <si>
    <t>I: Literatur</t>
  </si>
  <si>
    <t>I: Lobpreis</t>
  </si>
  <si>
    <t>I: Loretto Gemeinschaft</t>
  </si>
  <si>
    <t>I: lutherische Stadtkirche Wien</t>
  </si>
  <si>
    <t>I: M3 Jugend</t>
  </si>
  <si>
    <t>I: Malcolm X</t>
  </si>
  <si>
    <t>I: Mangel an digitalen religiösen Angeboten</t>
  </si>
  <si>
    <t>I: Martin Luther</t>
  </si>
  <si>
    <t>I: mehrere Heimatgemeinden</t>
  </si>
  <si>
    <t>I: Mehrsprachigkeit</t>
  </si>
  <si>
    <t>I: Memes</t>
  </si>
  <si>
    <t>I: Menschen fehlt der Glaube</t>
  </si>
  <si>
    <t>I: Migration</t>
  </si>
  <si>
    <t>I: Minderheitensituation</t>
  </si>
  <si>
    <t>I: Misrachi</t>
  </si>
  <si>
    <t>I: Missio Österreich</t>
  </si>
  <si>
    <t>I: missionieren</t>
  </si>
  <si>
    <t>I: mit Gott reden</t>
  </si>
  <si>
    <t>I: Mitarbeit in Gemeinde/Jugendgruppe</t>
  </si>
  <si>
    <t>I: Mobbing</t>
  </si>
  <si>
    <t>I: Mönch / Klosterschwester</t>
  </si>
  <si>
    <t>I: Moschee</t>
  </si>
  <si>
    <t>I: Motivation</t>
  </si>
  <si>
    <t>I: Mündliche Überlieferung</t>
  </si>
  <si>
    <t>I: Museum</t>
  </si>
  <si>
    <t>I: Musik</t>
  </si>
  <si>
    <t>I: Musik machen im Gottesdienst</t>
  </si>
  <si>
    <t>I: Muslimische Jugend Österreich (MJÖ)</t>
  </si>
  <si>
    <t>I: Muslimisch-Sein</t>
  </si>
  <si>
    <t>I: Nachhaltigkeit</t>
  </si>
  <si>
    <t>I: Nächstenliebe</t>
  </si>
  <si>
    <t>I: Nagar Kirtan</t>
  </si>
  <si>
    <t>I: Nationalismus</t>
  </si>
  <si>
    <t>I: Natur</t>
  </si>
  <si>
    <t>I: Neues lernen</t>
  </si>
  <si>
    <t>I: Niederländisch (Sprache)</t>
  </si>
  <si>
    <t>I: Offenheit</t>
  </si>
  <si>
    <t>I: öffentliche Aufenthaltsorte</t>
  </si>
  <si>
    <t>I: Ökumene</t>
  </si>
  <si>
    <t>I: online Gottesdienste</t>
  </si>
  <si>
    <t>I: Opfer darbringen</t>
  </si>
  <si>
    <t>I: Ort zum Lernen</t>
  </si>
  <si>
    <t>I: orthodoxe Glaubenslehre</t>
  </si>
  <si>
    <t>I: Ostern</t>
  </si>
  <si>
    <t>I: Österreichische Sikh Glaubensgemeinschaft (ÖSG)</t>
  </si>
  <si>
    <t>I: Pater</t>
  </si>
  <si>
    <t>I: Peers</t>
  </si>
  <si>
    <t>I: Pfarrer*in</t>
  </si>
  <si>
    <t>I: Pfingsten</t>
  </si>
  <si>
    <t>I: pilgern</t>
  </si>
  <si>
    <t>I: Politik</t>
  </si>
  <si>
    <t>I: politische Jugendorganisation</t>
  </si>
  <si>
    <t>I: politische Partei</t>
  </si>
  <si>
    <t>I: politischer Aktivismus</t>
  </si>
  <si>
    <t>I: Portugiesisch (Sprache)</t>
  </si>
  <si>
    <t>I: prägende Erfahrung</t>
  </si>
  <si>
    <t>I: Predigt</t>
  </si>
  <si>
    <t>I: Priester</t>
  </si>
  <si>
    <t>I: Priesterseminar</t>
  </si>
  <si>
    <t>I: Prophet Mohammed</t>
  </si>
  <si>
    <t>I: psychische Gesundheit</t>
  </si>
  <si>
    <t>I: Punjabi (Sprache)</t>
  </si>
  <si>
    <t>I: Rabbi*nerin</t>
  </si>
  <si>
    <t>I: Radio Maria</t>
  </si>
  <si>
    <t>I: Ramadan</t>
  </si>
  <si>
    <t>I: Rassismus</t>
  </si>
  <si>
    <t>I: rechtliche Anerkennung</t>
  </si>
  <si>
    <t>I: reisen</t>
  </si>
  <si>
    <t>I: Religion braucht Veränderung</t>
  </si>
  <si>
    <t>I: Religion gehört zu mir</t>
  </si>
  <si>
    <t>I: Religion gibt Kraft</t>
  </si>
  <si>
    <t>I: Religion gibt Sinn</t>
  </si>
  <si>
    <t>I: Religion im Alltag</t>
  </si>
  <si>
    <t>I: Religion im öffentlichen Raum</t>
  </si>
  <si>
    <t>I: Religion ist Privatsache</t>
  </si>
  <si>
    <t>I: Religion macht Spaß</t>
  </si>
  <si>
    <t>I: Religion online</t>
  </si>
  <si>
    <t>I: Religion vs. Kultur</t>
  </si>
  <si>
    <t>I: Religionsgemeinschaft als Ort des Austauschs</t>
  </si>
  <si>
    <t>I: Religionsgeschichte</t>
  </si>
  <si>
    <t>I: Religionsunterricht in Gemeinde</t>
  </si>
  <si>
    <t>I: Religionsunterricht in Schule</t>
  </si>
  <si>
    <t>I: Religiöse Autorität</t>
  </si>
  <si>
    <t>I: Religiöse Bezugsperson</t>
  </si>
  <si>
    <t>I: religiöse Gelehrte als Informationsquelle (Religion)</t>
  </si>
  <si>
    <t>I: religiöse Jugendausflüge</t>
  </si>
  <si>
    <t>I: religiöse Jugendgruppe</t>
  </si>
  <si>
    <t>I: religiöse Jugendveranstaltungen</t>
  </si>
  <si>
    <t>I: religiöse Kleidung</t>
  </si>
  <si>
    <t>I: religiöse Popmusik</t>
  </si>
  <si>
    <t>I: Religiöse Privatschule</t>
  </si>
  <si>
    <t>I: religiöse Selbstdarstellung</t>
  </si>
  <si>
    <t>I: religiöse Symbole</t>
  </si>
  <si>
    <t>I: religiöse Texte lesen/rezitieren</t>
  </si>
  <si>
    <t>I: religiöse Toleranz</t>
  </si>
  <si>
    <t>I: religiöse Verfolgung</t>
  </si>
  <si>
    <t>I: religiöse Vielfalt</t>
  </si>
  <si>
    <t>I: religiöse Vorschriften</t>
  </si>
  <si>
    <t>I: religiöse Werte</t>
  </si>
  <si>
    <t>I: religiöse Zitate</t>
  </si>
  <si>
    <t>I: religiöse*r Celebrity</t>
  </si>
  <si>
    <t>I: religiöse*r Influencer*in</t>
  </si>
  <si>
    <t>I: religiöser Fundamentalismus</t>
  </si>
  <si>
    <t>I: religiöser Input offline</t>
  </si>
  <si>
    <t>I: Religiöses Aufwachsen</t>
  </si>
  <si>
    <t>I: religiöses Schlüsselerlebnis</t>
  </si>
  <si>
    <t>I: religiöses Wissen erweitern</t>
  </si>
  <si>
    <t>I: Reliquien</t>
  </si>
  <si>
    <t>I: repräsentatives religiöses Bauwerk</t>
  </si>
  <si>
    <t>I: Ruhe finden</t>
  </si>
  <si>
    <t>I: Rumänisch (Sprache)</t>
  </si>
  <si>
    <t>I: Russisch (Sprache)</t>
  </si>
  <si>
    <t>I: sakraler Ort/heiliger Ort</t>
  </si>
  <si>
    <t>I: Sangat</t>
  </si>
  <si>
    <t>I: sankt.jugend</t>
  </si>
  <si>
    <t>I: Schabbat</t>
  </si>
  <si>
    <t>I: Schule</t>
  </si>
  <si>
    <t>I: Selbstinszenierung</t>
  </si>
  <si>
    <t>I: Selbstsicherheit</t>
  </si>
  <si>
    <t>I: Seva machen</t>
  </si>
  <si>
    <t>I: Sexualität</t>
  </si>
  <si>
    <t>I: Sheikh</t>
  </si>
  <si>
    <t>I: shopping</t>
  </si>
  <si>
    <t>I: Sikh Glaubenslehre</t>
  </si>
  <si>
    <t>I: Sikh-Sein</t>
  </si>
  <si>
    <t>I: social media ist ein Zeitfresser</t>
  </si>
  <si>
    <t>I: Soziale Bewegungen/ Demonstrationen</t>
  </si>
  <si>
    <t>I: Spanisch (Sprache)</t>
  </si>
  <si>
    <t>I: spazieren gehen</t>
  </si>
  <si>
    <t>I: spenden</t>
  </si>
  <si>
    <t>I: Spiritualität</t>
  </si>
  <si>
    <t>I: Sport</t>
  </si>
  <si>
    <t>I: Suche im Glauben</t>
  </si>
  <si>
    <t>I: Synagoge</t>
  </si>
  <si>
    <t>I: Taufe</t>
  </si>
  <si>
    <t>I: Terrorismus/Anschläge</t>
  </si>
  <si>
    <t>I: Theologie</t>
  </si>
  <si>
    <t>I: Tiere</t>
  </si>
  <si>
    <t>I: Tod</t>
  </si>
  <si>
    <t>I: Tora/Talmud</t>
  </si>
  <si>
    <t>I: Turban</t>
  </si>
  <si>
    <t>I: Türkisch (Sprache)</t>
  </si>
  <si>
    <t>I: über social media Kontakt halten</t>
  </si>
  <si>
    <t>I: Uighur*innen</t>
  </si>
  <si>
    <t>I: Ukrainisch (Sprache)</t>
  </si>
  <si>
    <t>I: Unterhaltsames</t>
  </si>
  <si>
    <t>I: Urdu (Sprache)</t>
  </si>
  <si>
    <t>I: Vaisakhi</t>
  </si>
  <si>
    <t>I: Verbindung Religion und Politik</t>
  </si>
  <si>
    <t>I: Vielfalt</t>
  </si>
  <si>
    <t>I: Volunteering</t>
  </si>
  <si>
    <t>I: Vorbehalte zu Religion auf social media</t>
  </si>
  <si>
    <t>I: Vorbild</t>
  </si>
  <si>
    <t>I: Vorurteile</t>
  </si>
  <si>
    <t>I: Vorurteile gegenüber Religion</t>
  </si>
  <si>
    <t>I: wandern</t>
  </si>
  <si>
    <t>I: Weihnachten</t>
  </si>
  <si>
    <t>I: wenig Beschäftigung mit anderen Religionen</t>
  </si>
  <si>
    <t>I: wenig interreligiöser Austausch</t>
  </si>
  <si>
    <t>I: Wien-Gefühl</t>
  </si>
  <si>
    <t>I: Wohnort</t>
  </si>
  <si>
    <t>I: Wohnort von Familie</t>
  </si>
  <si>
    <t>I: Wohnort von Freund*innen</t>
  </si>
  <si>
    <t>I: Wundertätigkeit</t>
  </si>
  <si>
    <t>I: YOU Magazin</t>
  </si>
  <si>
    <t>I: Zazaki (Sprache)</t>
  </si>
  <si>
    <t>I: Zeitaufwand für Religion</t>
  </si>
  <si>
    <t>I: Zielstrebigkeit</t>
  </si>
  <si>
    <t>I: Zionismus</t>
  </si>
  <si>
    <t>I: Zivildienst/Grundwehrdienst</t>
  </si>
  <si>
    <t>I: Zugehörigkeit</t>
  </si>
  <si>
    <t>I: Zusammenleben der Religionen</t>
  </si>
  <si>
    <t>I: Zusammenleben funktioniert gut</t>
  </si>
  <si>
    <t>I: Zusammenleben funktioniert nicht gut</t>
  </si>
  <si>
    <t>I: Zusammenleben von Gläubigen und nicht-Gläubigen</t>
  </si>
  <si>
    <t>I: Zwang in der Religion</t>
  </si>
  <si>
    <t>I: Zweifel an der Religion</t>
  </si>
  <si>
    <r>
      <rPr>
        <b/>
        <sz val="11"/>
        <rFont val="Arial"/>
        <family val="2"/>
      </rPr>
      <t>Titel:</t>
    </r>
  </si>
  <si>
    <t>ATLAS.ti - Kode-Bericht</t>
  </si>
  <si>
    <r>
      <rPr>
        <b/>
        <sz val="11"/>
        <rFont val="Arial"/>
        <family val="2"/>
      </rPr>
      <t>Projekt:</t>
    </r>
  </si>
  <si>
    <t>MASTERFILE aktuell</t>
  </si>
  <si>
    <r>
      <rPr>
        <b/>
        <sz val="11"/>
        <rFont val="Arial"/>
        <family val="2"/>
      </rPr>
      <t>Benutzer:</t>
    </r>
  </si>
  <si>
    <t>Christoph Novak</t>
  </si>
  <si>
    <r>
      <rPr>
        <b/>
        <sz val="11"/>
        <rFont val="Arial"/>
        <family val="2"/>
      </rPr>
      <t>Datum:</t>
    </r>
  </si>
  <si>
    <t>09.05.2022 - 11:05:06</t>
  </si>
  <si>
    <r>
      <rPr>
        <b/>
        <sz val="11"/>
        <rFont val="Arial"/>
        <family val="2"/>
      </rPr>
      <t>Suchbegriff</t>
    </r>
  </si>
  <si>
    <t xml:space="preserve">I: </t>
  </si>
  <si>
    <t>I: Alevitischer Verein, 1100</t>
  </si>
  <si>
    <t>"Ich habe mich nie mit diesen Richtungen befasst. Für mich waren diese Unterschiede was jetzt Schiiten, Sunniten, Schafiiten, Hanafiten und so weiter sind weniger wichtig. Es war interessant zu hören, welche Rechtsschule erlaubt das und welche Rechtsschule erlaubt das und dieses, aber für mich wars immer nur wichtig: Hey, wie wird der Islam dort gelebt?" (05-musl-m)</t>
  </si>
  <si>
    <t>"Ich setz mich in meiner Freizeit gern dafür ein, dass man die [Jugendlichen] halt wieder rauslockt. Weil die meisten Kinder haben halt den Bezug zum christlichen Leben, beziehungsweise auch zur Natur und zu dem was einen Menschen quasi ausmacht, von was wir abstammen, halt komplett verloren." (13-orth-w)</t>
  </si>
  <si>
    <t>"Ich glaube, dass religiöse Gruppen an sich eigentlich kein Problem miteinander haben. Zum Beispiel im Tempel, wenn da Personen anderer Religionen kommen, werden sie willkommen geheißen und ich habe da jetzt auch nie irgendwas erlebt, dass Diskriminierungen geschehen wäre. Aber ich habe so das Gefühl, dass sich Leute, die sich nicht so mit Religion auskennen, oder nicht so praktizieren, das gerne benützen als excuse [für intollerante Haltungen]" (29-sikh-w)</t>
  </si>
  <si>
    <t>"Soweit ich weiß, [wurde ich] bis zur Volksschule ganz normal erzogen, aber auch mit den Bräuchen des Alevitentums, zum Beispiel ist es ja so, dass die Aleviten an Ramadan nicht fasten, sondern Muharrem fasten und das wurde mir auch schon damals beigebracht [...] In [Muharrem] habe ich nichts gepostet, weil wir ja im Fastenmonat sind und ich finde es gehört einfach nicht dazu etwas zu posten, weil es ja ein Trauermonat ist." (38-alev-w)</t>
  </si>
  <si>
    <t xml:space="preserve">"[Mein Interesse an Freikirchen] hat begonnen nachdem ich in Amerika war. Dort habe ich das kennengelernt und auch ganz viel ausprobiert. Da gibts ja nicht nur Baptisten sondern auch noch Methodisten und da sind ja hunderttausend verschiedene Sachen. [...] Dann bin ich nach Hause gekommen und hab das auch irgendwie vermisst. Ich hab gemerkt, dass ich eigentlich gar nicht unbedingt eine katholische Messe brauch um meine Beziehung mit Gott zu leben." (08-kath-w) </t>
  </si>
  <si>
    <t>"Genau in die Moschee wollten wir letzte Woche gehen mit meiner Nachbarin, aber dann hat sie ihre Tage bekommen, dann habe ich meine Tage bekommen, dann konnten wir nicht gehen, aber wir holen das nach, genau, also das ist sicher noch auf meiner To-do-List." (33-evan-w)</t>
  </si>
  <si>
    <t>"Wenns ne Ostermesse gegeben hat sind die [katholischen Schüler*innen] dort hingegangen und wir sind mitgegangen wegen der Aufsichtspflicht. Wir sind dann einfach [dort] gesessen und wenn sie aufgestanden sind zum Beten sind wir auch aus Respekt aufgestanden und haben uns hingesetzt. Das heißt wir waren einfach dabei und haben halt zuschauen können." (21-alev-w)</t>
  </si>
  <si>
    <t>"Ich benutze [Instagram] jetzt viel bewusster, positiver, also ich folge bewusst Seiten und Menschen, die mich inspirieren und die mir helfen, die feministisch sind und body positivity [als Thema haben]. Nicht so irgendwelchen Influencern, sondern einfach Dingen, die mir gut tun, damit ich halt auch gute Dinge auf der Timeline hab." (42-jued-w)</t>
  </si>
  <si>
    <t>Ich folg Asma [Aiad] sehr gerne. [...] Sie zeigt sehr offen, dass Arabisch ihre Muttersprache ist, und auch, dass sie eine Muslimin ist. Und ich find’s cool dass sie auch da also mehr in Richtung- mehr als wirklich Frauenthemen bespricht, bzw. mehr die Frau im Fokus steht." (15-musl-w)</t>
  </si>
  <si>
    <t>"Mit 14 bin ich zur Firmung gegangen und dort hab ich ein paar coole Leute kennengelernt, die haben das irgendwie geschafft, dass sie mich mit reingezogen haben in ihre Gruppe und haben mich mitgenommen zu verschiedenen christlichen Veranstaltungen. Am Anfang bin ich eher in die Messe gegangen so wegen den Leuten, aber mit der Zeit ist dann auch ein Glaube daraus entstanden." (08-kath-w)</t>
  </si>
  <si>
    <t>"Und dann hats geheißen wir müssen [zur Firmvorbereitung] einmal im Monat in die Messe und wenn wir dreimal gehen, kriegen wir einen Gutschein für den Kletterpark. Hab ich mir gedacht, wenn ich dreimal im Monat geh, dann geh ich gleich jeden Sonntag. Und dann hat sich das so entwickelt, dass ich gar nicht aus dem persönlichen Glauben heraus, sondern einfach nur weil ich gemerkt habe, [...] man freut sich, dass ich da bin und ich bin dort angenommen, wie ich bin." (28-kath-m)</t>
  </si>
  <si>
    <t>"2015 war ich ehm (.) am Westbahnhof tätig ehrenamtlich für über einem Monat, ehm (.) wegen der Flüchtlingshilfe am Westbahnhof (CN mhm) bei der Caritas (.) und ja das hat mich sehr geprägt" (18-musl-m)</t>
  </si>
  <si>
    <t>"[Unter den interreligiösen Intiativen] gibt´s Shalom Alaikum. Das ist eine jüdische Flüchtlingsorganisation würd ich´s nennen. Das sind freiwillige JüdInnen, die sich um Flüchtling kümmern, die hierher kommen und die eben erstmal aufnehmen und zweitens sich um sie kümmern um eben den Antisemitismus, den sie von dem geflüchteten Land mitgenommen haben, sozusagen zu bekämpfen." (41-jued-m)</t>
  </si>
  <si>
    <t>"Dann gehen wir weiter hier zum Gürtel. Ich würd einfach dann hier her gehen. Da gibt´s geile Bars, Clubs. […] Gürtel reicht. Weberknecht und was weiß ich." (26-sikh-m)</t>
  </si>
  <si>
    <t>"Wenn ich was Schönes sehe, dann denk ich mir, ja dann mach ich ein Foto und poste es." (01-orth-w)</t>
  </si>
  <si>
    <t>"Donaukanal (lachen) ganz typisch. Jeder hat schonmal, also halt jeder meiner FreundInnen die Fotos machen hat schonmal irgendein Shooting am Donaukanal gemacht inklusive mir." (03-kath-w)</t>
  </si>
  <si>
    <t>"2017 ca. hat das angefangen mit Instagram, wo ich dann auch so die ersten paar Fotos hatte, und dann war ich auch so an Fotografie interessiert. Und dann hab ich auch mehr, immer mehr angefangen Bilder zu machen, zu bearbeiten etc. posten und so weiter und so hat sich das halt für mich eben entwickelt." (27-sikh-m)</t>
  </si>
  <si>
    <t>"Wir haben jeden Freitag das Freitagsgebet und da hab ich immer geschaut, dass ich am Freitag hingehe und auch mitbete. Aber manchmal gings halt nicht wegen der Schule, wegen der Arbeit und jetzt wegen Corona ists halt immer schwer. [...] Ich versuch auch manchmal außerhalb, wenn ich dann fertig bin mit der Arbeit, mit der Schule, immer am Abend auch in die Moschee zu gehen um auch das Nachtgebet oder das Abendgebet dort zu beten, wenn’s halt möglich ist." (04-musl-m)</t>
  </si>
  <si>
    <t>"Zum Freitagsgebet geht mein Papa meistens weil es eben Pflicht ist im Islam für ihn. Er geht meistens in verschiedene Moscheen, damit er jede Woche einmal eine andere besucht. […] Und meine Mama ist sehr oft sehr beschäftigt daheim und deshalb geht sie nicht so oft in die Moschee." (17-musl-w)</t>
  </si>
  <si>
    <t>"Ich hab eigentlich einige Freunde die auch islamische Theologie studieren und die sich in dem Gebiet halt sehr auskennen und dann frag ich sie halt persönlich oder schrieb ihnen eine Frage und sag ihnen: 'Was denkst du? Stimmt das oder stimmt das?'" (04-musl-m)</t>
  </si>
  <si>
    <t>"[Wenn ich Fragen zur Religion habe, frage ich] gute Freunde von mir, die teilweise ultraorthodox waren und es jetzt nicht mehr sind, die teilweise es nicht waren und jetzt wieder sind, oder welche, die es schon immer waren und jetzt noch immer sind. Also es ist sehr spannend mit denen zu diskutieren." (41-jued-m)</t>
  </si>
  <si>
    <t>"Sicher auch eine Person, die mich ein bisschen geprägt hat, ist eine Austauschstudentin gewesen. Die war aus England, die war quasi das halbe Jahr bevor ich dann auch das Praktikum gemacht habe bei uns und die war extremst religiös." (33-evan-w)</t>
  </si>
  <si>
    <t>"2013 gabs auch mal eine [Cricket] Competition hier in Wien wo auch die ganzen Teams aus Italien, Frankreich und so weiter [dabei waren]. Man kennt sich halt immer, und da waren wir halt wieder vereint." (27-sikh-m)</t>
  </si>
  <si>
    <t>"Und Donauinsel. [...] Und jedes Mal, wenn wir reingegangen sind, alle zehn Meter musste mein Vater stoppen, weil er irgendeinen Bekannten gesehen hat, weil gefühlt 60 % waren dort dann Aleviten. Also früher waren dort halt immer nur Türken und das waren halt extrem viele Bekannte von uns und dann sind wir halt mit fünf, sechs Familien dorthin gegangen und alles war voll. Also Donauinsel, dort wo wir halt immer grillen waren und Stadionbad." (39-alev-m)</t>
  </si>
  <si>
    <t>"Ich war früher beim Donauzentrum ur oft unterwegs, weil [...] nachdem der Unterricht fertig war in der HTL, sind wir meistens zum Donauzentrum gefahren und [ich] geh auch meistens einkaufen beim Donauzentrum, [...]und treffe auch dort, oder hab getroffen meine Freunde auch im Donauzentrum, weil´s auch in der Nähe ist." (17-musl-w)</t>
  </si>
  <si>
    <t>"Also auf jeden Fall der erste Bezirk, egal ob die Kärnterstraße oder der Karlsplatz, ich nehm mal den Karlsplatz, da treffe ich mich sehr gerne mal mit meinen Freunden. Und wir setzen uns sehr gerne mal in ein Restaurant oder auf die Bank, ganz unterschiedlich, je nachdem wies uns ist. Und ähem da gehe ich auch mit meinem Freund sehr gerne spazieren." (40-alev-w)</t>
  </si>
  <si>
    <t>"Es wird nie keine Konflikte geben zwischen Religionen. Jede Religion hat ihre eigene Geschichte und ihre eigenen Hintergründe und deshalb finde ich das so spannend, dass wir am Ende des Tages vielleicht alle dasselbe wollen, aber unsere Geschichte ist einfach eine andere und der Weg zu diesem Frieden, den wir vielleicht alle im Kopf haben, der ist einfach ein anderer." (33-evan-w)</t>
  </si>
  <si>
    <t>"Also Fußball, ganz wichtig in meinem Leben immer noch" (37-alev-m)</t>
  </si>
  <si>
    <t>"Ich liebe Fußball. […] Ich folge auch Atletico, ich mag Liverpool also das ist wirklich eine meiner Lieblingsmannschaft, Chelsea, Manchester City, dann Barca, ich schau mir gerne auch spanischen Fußball an." (24-jued-w)</t>
  </si>
  <si>
    <t>"Hier ist der Park, wo ich meine ganze Kindheit verbracht hab mit Fußballspielen mit Freunden und so weiter, jeden Tag um 5 Uhr oder sowas, 17 Uhr sind wir rausgegangen Fußballspielen und so. Also damit verbind ich sehr meine Kindheit würd ich sagen." (27-sikh-m)</t>
  </si>
  <si>
    <t>"Ich hab auch einen YouTube Channel wo ich solche Zock Videos hochlade, also ich zocke auch." (27-sikh-m)</t>
  </si>
  <si>
    <t>"Da war ich so neun oder zehn, da war ich so: 'damn auf YouTube gibt´s ja alles, das ist ja insane!' Und dann bin ich auf die Idee gekommen vielleicht, dass es vielleicht auch Video Games auf YouTube gibt und dann hab ich einen deutschen Let´s Player entdeckt, den ich dann viel geschaut habe als Kind" (36-evan-m)</t>
  </si>
  <si>
    <t>"Ich hab mit Gatka begonnen. Das ist die indische Kampfkunst. Das hat mein Leben, mein sportliches Leben, würd ich sagen, ziemlich geprägt, bzw. verändert. […] Ich bin auch sehr sehr vielen anderen Menschen näher gekommen, also ich hab viele Freunde dazugewonnen unter Anführungszeichen oder Leute, die ich halt früher nicht kannte und jetzt ist es so, dass wir auch halt beste Freunde sind." (27-sikh-m)</t>
  </si>
  <si>
    <t>"Ich poste halt meistens Sprüche, [...] [dass man] die Massaker, die an Aleviten durchgeführt wurden, halt dass man das nicht vergessen sollte, dass man diese Tage nicht vergessen sollte." (38-alev-w)</t>
  </si>
  <si>
    <t>"[Thessaloniki ist] geschichtlich wichtig für mich, weil es dort einen serbischen Friedhof gibt, also von Soldaten, die im Ersten Weltkrieg gestorben sind, Zeitenlik und das mag ich auch, das zu besichtigen, wenn ich in Thessaloniki unten bin." (32-orth-w)</t>
  </si>
  <si>
    <t>"Mein geistiger Papa, der ist auch auf YouTube jetzt aktiv und der macht's halt eben auf Deutsch, weil er aus Deutschland kommt, ist auch Deutscher, war auch deutscher Mönch, also katholischer Mönch und ist dann halt eben in die Orthodoxie rübergegangen und war 15 Jahre am Berg heiligen Berg Athos als Mönch." (13-orth-m)</t>
  </si>
  <si>
    <t>"Alle Sikhs von Österreich treffen sich da, also in Salzburg in dem Fall. [...] Das hat auch was mit der Geschichte zu tun, das war halt als wir 1699, als die allerersten Sikhs getauft wurden unter Anführungszeichen und das feiert man in dem Sinne." (27-sikh-m)</t>
  </si>
  <si>
    <t>"[Ich unterstütze den Onlineauftritt der GJM und] bin diejenige, die Inhalte macht, oder entwickelt und es der anderen Person dann schickt, aber sie ist eben diejenige, die das Konto irgendwie versucht zu betreuen." (17-musl-w)</t>
  </si>
  <si>
    <t>"Nach dem Kommunismus [sind] nicht so viele junge Leute zu Gott gekommen. Es war auch für [meine Eltern] damals etwas Neues, und mein Vater wusste schon so ein bisschen was, davon, von seiner Oma, und deshalb war es so, dass wir versucht haben gemeinsam den Glauben zu erkunden. [...] Dann war es nicht mehr so, Eltern wussten das schon und das Kind muss das erlernen, sondern das machen wir jetzt zusammen. We're in this together." (01-orth-w)</t>
  </si>
  <si>
    <t>"Ich hatte ein Seminar, [zum] christian middle east. [...] Die Entwicklung von unterschiedlichen Splittergruppen des Glaubens, was das ausgemacht hat, was waren da die Punkte die zu Reibungen geführt haben, die zu Spaltungen geführt haben? [...] [Ich habe] mir gedacht 'Boah das ist ja ur spannend'  dieser Streit über die Dreifaltigkeit, die Natur Christus einfach wirklich Sachen, über die ich mir nie Gedanken gemacht hab." (06-kath-w)</t>
  </si>
  <si>
    <t>"Ich glaub halt das [ist der] tschadschikisch, sowjetische, jüdische Hintergrund und das ist halt, man geht vom Elternhaus ins Ehehaus sozusagen (lachen). Und für mich ist das überhaupt nichts, also ich bin Feministin, ich will zuerst unabhängig sein, mein eigenes Leben aufbauen und eigenständig sein." (42-jued-w)</t>
  </si>
  <si>
    <t>"[Eine unserer Regeln] besagt, dass man vor der Ehe keine feste Beziehungen eingehen sollte, das heißt eigentlich passt es nicht, dass ich vier Jahre lang jetzt in einer Beziehung war. Aber ich bin der Meinung, dass man die moderne Zeit mit den religiösen Aspekten gut [vereinbaren kann]." (40-alev-w)</t>
  </si>
  <si>
    <t>"Ich bin jetzt nicht so, dass ich jetzt zu meinem [...] Pfarrer geh und sage "Ja hallo, wie siehst du das?", oder "Ich hab das und das gemacht, was ist da die Meinung vom Glauben her?" Ich glaub das hängt auch damit zusammen, dass ich mir nicht durch den Glauben irgendetwas vorschreiben lassen möchte." (35-evan-m)</t>
  </si>
  <si>
    <t>"Freunde zum Beispiel sind vor mir religiöser geworden. 'Hey was machst du? Wieso machst du’s?' Es zieht einfach einen mit social media auch. [...] Ich hab ja immer schon die ganze Zeit gewusst was ich machen sollte, was wichtig ist, was nicht, nur wars immer die eigene Entscheidung ob ich das jetzt mach ich oder nicht und dann hat man hinterfragt: Warum macht man das eigentlich? Okay. Und wars für mich sinnvoll oder nachvollziehbar? Und dann hab ich das getan." (18-musl-m)</t>
  </si>
  <si>
    <t>"Mit 16 hab ich dann für mich eine sehr sehr persönliche Erfahrung gemacht mit Gott. [...] [Gott hat sich da] von diesem philosophischen Konzept was ich als Kind [mitbekommen habe] [...] zu einem jemand verwandelt [...] mit dem man in einer lebendigen Beziehung leben kann, mit dem man mehr oder weniger auch Kontakt haben kann, [...] der aktiv ist im Leben, und ned nur eine passive Instanz an die ich mich irgendwie wende oder die ich halt hab damit‘s mir besser geht." (03-kath-w)</t>
  </si>
  <si>
    <t>"Ich war früher auch nicht gläubig, also ich habe immer an Gott geglaubt aber mit der Religion hatte ich halt nicht viel zu tun, [...] weil ich nicht genug wissen dazu hatte und weil ich nicht wusste, wo ich mir dieses Wissen herholen kann. Also alles was mir meine Mutter erzählt hatte, und mehr hatte ich nicht dazu und wenn man dann sozusagen selber die Chance hat zu erforschen, zu interfragen dann kommt diese Verbindung und sie braucht einfach ihre Zeit." (21-alev-w)</t>
  </si>
  <si>
    <t>"Wo ich die Matura geschafft habe, habe ich das zu Hause eben mitgeteilt. [...] Bei uns gibt es ein Gebet, dass man macht, wenn etwas Gutes passiert ist, als Dank und ich habe das halt meinem Vater gesagt, dann haben wir dieses Gebet zusammen rezitiert als Dank." (30-sikh-w)</t>
  </si>
  <si>
    <t>"Ich steh auf und das erste was ich denke ist irgendwie: Danke Gott, dass ich [...] nochmal aufstehen darf, nochmal atmen darf, nochmal irgendwie einen Tag mehr auf dieser schönen Erde eigentlich leben darf. Und bis halt zum Zubettgehen, wo ich wieder sage: Danke für den Tag und auch wenn er schwer war." (23-kath-w)</t>
  </si>
  <si>
    <t>"Es ist halt einfach so, dass ich das Gefühl habe: Ein Schritt den ich mache, ich weiß, dass Gott mit mir ist und ich wende mich auch an ihn, wenn ich was brauche. Also ich praktiziere in dem Sinne jetzt nicht, dass ich sage [...] ich bete jetzt so viel Mal am Tag, aber einfach, dass ich empfinde, dass er immer bei mir ist und auch wenn ich wichtige Entscheidungen treffen muss und auch wenn ich traurig bin, dass ich mich an ihn wenden kann. Ich weiß ich habe da jemanden über mir." (29-sikh-w)</t>
  </si>
  <si>
    <t>" Ich will immer meine Ziele erreichen und, ja, bin sehr optimistisch. Aber ich glaube auch, dass ich nicht alleine bin und dass auch Gott einen Teil von meinem Leben führt irgendwie, und mir zeigt wo ich hin soll." (01-orth-w)</t>
  </si>
  <si>
    <t>"Das ist auch so eine religiöse Sache immer bei mir gewesen. Wenn eine Sache nicht klappt, dann hatte ich immer so im Bewusstsein: 'Gott wird schon was Besseres für dich vorbereitet haben.'" (05-musl-m)</t>
  </si>
  <si>
    <t>"[Von einer Freundin], sie sagt halt Universum und wir sagen Gott, aber es ist im Endeffekt das Gleiche, [...] habe ich das sehr stark gelernt, dieses: 'Ok alles was passiert, da gibt es einen Grund dahinter' [...] Und dann haben wir halt irgendwie immer begonnen den Grund hinter so Kleinigkeiten zu suchen." (29-sikh-w)</t>
  </si>
  <si>
    <t>"Es ist oft so wenn man einen Wunsch hat, der halt schwer in Erfüllung geht oder einen brennenden Wunsch hat, dann kann man [zu der Grabstätte eines Heiligen] hingehen, beten und seinen Wunsch nennen.[...] Also man glaubt nicht, dass dieser Mensch eine Brücke zwischen Gott und dir ist, aber dass dieser Mensch sozusagen auch dazu beitragen kann, dass dein Wille verstärkt wird, und dass Gott das vielleicht erhört." (21-alev-w)</t>
  </si>
  <si>
    <t>"[Ich begenete einer Frau] sie saß irgendwie tränenüberströmt in der Kapelle, [...] nach einem wirklich tiefen Gespräch mit Gott. Das war halt irgendwie so berührend für mich, dass sie so verbunden ist mit Gott. [...] Das hat ur viel mit mir gemacht und da hab ich irgendwie gewusst [...] ich bin nicht am Ende dieses Wegs und dieser Weg geht immer weiter und man lernt Gott immer mehr kennen." (28-kath-m)</t>
  </si>
  <si>
    <t>"Alles was [im Guru Granth Sahib] drinsteht, das ist Wahrheit, daran muss man glauben. Und da habe ich auch als ich jung war gemerkt, dass auch manchmal die Erwachsenen wirklich genau das befolgen, die predigen, he du musst Sikh sein, du musst das sein (MH: Mhm), du musst das sein [...] die halten dran fest wie die ärgsten Fundamentalisten [...] ich verstehe das nicht." (26-sikh-m)</t>
  </si>
  <si>
    <t>"Das ist halt das Gebet, was wir am Abend immer vorlesen, und das ist halt so das Singen, also man singt dann Sachen aus dem Heiligen Buch. [...] Im Heiligen Buch sind halt manchmal so Sachen, die man nicht gleich versteht, sondern darüber erst lernen muss und dann versteht." (30-sikh-w)</t>
  </si>
  <si>
    <t>"Da gibts halt auch einen Stein da hab ich mich nicht rein getraut. Du gehst vom Hintereingang rein und es soll angeblich drinnen ur dunkel sein und wenn du eine reine Seele hast kannst du [...] da raus finden, und wenn nicht bleibst du drin stecken und die Mitarbeiter holen dich dann. Also wie du siehst probieren‘s halt wirklich mehrere Personen. " (37-alev-m)</t>
  </si>
  <si>
    <t>"Haci Bektaş ist auch ein wichtiger Mensch in in unserer Glaubensgemeinschaft. Es gibt auch den Ort Hacıbektaş [in der Türkei] und da ist einfach sozusagen unsere Pilgerfahrt. Also die Sunniten machen ja die Pilgerfahrt nach Mekka und wir machen die Pilgerfahrt nach Hacibektas würde ich jetzt sagen. (38-alev-w)</t>
  </si>
  <si>
    <t>"Mekka, Medina also es sind die-. Ich war einmal bis jetzt auf Umra, auch mit der MJÖ und wir waren fast zwei Wochen. Diese zwei Wochen haben mich wirklich geprägt, also es war so unfassbar schön. Ich habe fast jeden Tag geheult glaub ich, weil‘s einfach so emotional für mich war, und ich einfach so eine Emotionale bin." (15-musl-w)</t>
  </si>
  <si>
    <t>"Also in Indien, würd ich sagen, ist das der wichtigste Ort fürs religiöse Leben der goldene Tempel." (27-sikh-m)</t>
  </si>
  <si>
    <t>"Das war so eine sehr hoch anerkannte Person. Vom Golden Tempel sind die damals gekommen […] dann haben wir halt ein Video, also mein Vater hat ein Video gemacht, dann habe ich einfach das Video gepostet." (30-sikh-w)</t>
  </si>
  <si>
    <t>I: Harmandir Sahib (Indien)</t>
  </si>
  <si>
    <t>"Von klein auf, vom Alter von sechs oder sieben, [war ich] in einer jüdischen Jugendorganisation, im Haschomer Hatzair. [Ich] bin dort auch groß geworden, also bin dort auch aufgewachsen, weil ich dort bis zum Ende war, eigentlich auch heute noch aktiv, habe dort auch meine ganzen Freunde, die ich auch heute noch habe kennengelernt. [...] [Meine Freunde und ich] wir sind wegen dem Schomer so politisch aktiv und haben dieses politische Mindset, das wir haben, wegen dem Schomer " (41-jued-m)</t>
  </si>
  <si>
    <t>"Der Nahost-Konflikt [...] das war wirklich arg. Weil da haben so viele Leute so viele schlimme Dinge repostet. Ich bin sehr vielen [...] entfolgt, weil sie einfach unbedacht, oder aus vermeintlicher Solidarität zu PalästinenserInnen sehr schmerzvolle Dinge repostet haben. [...] So viel Hass und so viel Falschinformation und so viel Blödsinn und es war einfach schrecklich. [...] Drei Tage lang war ich weder auf Instagram, noch auf Twitter, noch irgendwo, ich war einfach weg." (42-jued-w)</t>
  </si>
  <si>
    <t>"[Ich entfolge] nicht oft, [...] es muss einen Grund dafür geben.  [...] Hasspostings oder sowas. […] Jemand der mit mir im Bundesheer war hat so einen Hass Post gemacht und dann hab ich ihm entfolgt." (18-musl-m)</t>
  </si>
  <si>
    <t>"Da gibt´s aber auch die HÖR, die´s jetzt neu gibt, von den Roma und Sinti zu denen wir [Jüdische Österreichische Hochschüler*innen] einen sehr guten Kontakt haben.[...] Wir [sind] eben irrsinnig froh, dass sich jetzt die HÖR gegründet hat." (41-jued-m)</t>
  </si>
  <si>
    <t>"Für mich ist Heimat nicht nur Wien, sondern auch Indien. [Das] Dorf, wo ich bin, [...] ich bin vielleicht für ein Monat, oder zwei Monate dort, aber ich habe halt schon sehr, diese Bindung aufgebaut. Viel auch wegen Erzählungen von unseren Eltern, was alles dort war. Und wenn ich dort bin, nehmen [uns] alle so herzlich auf, sind so nett und es ist einfach komplett was anderes. Man fühlt sich halt auch zu Hause." (30-sikh-w)</t>
  </si>
  <si>
    <t>"Dieses Konzept von Gemeinde ist wichtig. [...] Nur als Beispiel, hab ich jetzt eine Gemeinde das bedeutet ich hab Aktivitäten. [...] Also das ist alles mit der Religion verbunden, das heißt es gibt Events, sehr viele Events, Barum, Bat Mitzwa und Hochzeiten etc. Oder es gibt so religionsspezifische Events, wo quasi die Gemeinde miteinander ist. Das hießt eigentlich kenn ich ur viele Leute, einfach nur durch die Religion und das ist gleichzeitig auch ein ein Sicherheitsnetz." (20-jued-m)</t>
  </si>
  <si>
    <t>"Dieser Bezug zum Alevitischen ist für mich halt extrem wichtig und diese Beziehung, dass ich die aufrechterhalte zu den Aleviten, also zu den Leuten. Weil ich mag diese Menschen sehr, in diesem Kulturverein und ich möchte halt diese Verbindung zu ihnen nicht verlieren." (39-alev-m)</t>
  </si>
  <si>
    <t>I: Hijab/Kopftuch</t>
  </si>
  <si>
    <t>"Ich bin nicht liberal, auch nicht orthodox, ich bin ein Mischmisch. Ich weiß nicht, es gibt noch kein Namen für meine Position. Wir halten Schabbat, wir halten koscher, wir beten, mein Mann geht dreimal am Tag beten. Wegen anziehen und so sind wir ganz koscher, also es gibt auf Hebräisch heißt das Zamur, also ich habe auch ein Kopftuch und halte mich Tacheles an alle religiösen Halachotos, ich weiß nicht wie man Halachotos-, alle Gesetze." (24-jued-w)</t>
  </si>
  <si>
    <t>"Meine Mama und ich zum Beispiel haben gleichzeitig angefangen Kopftuch zu tragen, witzigerweise. Also hat sich auch so irgendwie ergeben. Wir haben zwar nie miteinander drüber gesprochen, sie hat plötzlich angefangen, ich hab plötzlich angefangen, das war so: 'Oh okay gut.' Ich glaub mit 20 erst 20-21 [hab ich angefangen], und meine Mama hat dann auch in dem Zeitraum." (15-musl-w)</t>
  </si>
  <si>
    <t>"Da gabs ja ein Projekt von nem Künstler aus Deutschland, der hat quasi auf den Holocaust aufmerksam gemacht mit Fotos von Überlebenden und diese wurden kaputt gemacht von irgendwelchen radikalen Leuten. Und damals [hat die] MJÖ gesagt: 'Okay da woll ma jetzt dort sein und dazustoßen und halt eine Mahnwache machen um diese Sachen zu beschützen, damit sie nicht wieder angegriffen werden." (05-musl-m)</t>
  </si>
  <si>
    <t>"Mein Großvater [...] ist mit seiner ganzen Familie 38, oder 39 nach Theresienstadt gekommen, war dort dann zwei, drei Jahre [und kam dann in andere Lager. ...] Gegen Ende des Krieges war er auf einem der Todesmärsche. War kurz bei Köfering, wo neben ihm sein Vater gestorben ist, also sozusagen totgetrampelt wurde." (41-jued-m)</t>
  </si>
  <si>
    <t>"Und dann sind wir halt [bei der Mahnwache am Heldenplatz] gewesen und es war auch während Ramadan, da haben wir gefastet und so weiter. [...] Da sind Leute gekommen aus anderen Konfessionen, hier zum Beispiel ein älterer jüdischer Herr, der ist gekommen und hat uns zum Iftar Essen vorbeigebracht. So Falafel, Humus und so weiter und da sind ma auch zusammengesessen." (05-musl-m)</t>
  </si>
  <si>
    <t>"Das [Posting] war ein Iftar am Ring von der muslimischen Jugend." (15-musl-w)</t>
  </si>
  <si>
    <t>"Dann Addsion Rae ich weiß nicht ob du die kennst? Wurscht, irgendeine TikTokerin, eine berühmte." (20-jued-m)</t>
  </si>
  <si>
    <t>"Tuba Erguen. Das ist eine Mutter von zwei Kindern und sie hatte Krebs und dadurch konnte sie keine eigenen Kinder [bekommen]. Und sie hat sich zwei Kinder adoptiert, die zwei süßen. Und ja, wieso ich ihr folge? Erstmals ihr Style gefällt mir sehr, sehr gut und zweitens es ist sehr schwierig so etwas zu machen. Ich denke nicht jeder kann [...] ein Kind adoptieren und sie hat schon gleich zwei Kinder adoptiert." (40-alev-w)</t>
  </si>
  <si>
    <t>"Ich hab relativ viel Nachrichtenseiten abonniert, ja. Genau merkt man jetzt auch gut." (02-kath-w)</t>
  </si>
  <si>
    <t>"Ja Zeit im Bild halt, dass man immer so ein bisschen up to date ist falls es irgendwelche News halt gibt. Wobei die News mit den Corona Zahlen, also diese News, diese Bilder überspring ich immer, das schau ich mir gar nicht mehr an. Das kann ich nicht mehr sehen, schon zu viel davon." (27-sikh-m)</t>
  </si>
  <si>
    <t>"Oder die neuseeländischen News, die ich habe, find ich immer ganz interessant, dann ist man nicht ganz unwissend, was [dort] grad so passiert." (34-evan-w)</t>
  </si>
  <si>
    <t>"Instagram geht bei den [orthodox] Religiösen [nicht], also das wird [gemieden]. Generell wird social Media nicht sehr akzeptiert und deswegen gibts einfach viel mehr [jüdisch orthodoxe] Inhalte auf YouTube." (20-jued-m)</t>
  </si>
  <si>
    <t>"Ich hab mich halt auch vor allem mit anderen Konfessionen beschäftigt und war auch mal in einer Freikirche. Hat mir persönlich aber halt einfach nicht so viel gegeben. Aber grundsätzlich bin ich da voll offen." (28-kath-m)</t>
  </si>
  <si>
    <t>"Es änderst sich immer noch es ist bei mir sehr dynamisch. [...] Bis ich 8 Jahre alt war hab ich mich an alles gehalten, da war ich ultra-orthodox [...] bis ich so 10 oder 12 war, dann war ich gar nicht religiös, da hatte ich auch nichts mit der Gemeinde zu tun, da war mir auch alles wurscht. Und dann so beim Wechsel in die jüdische Schule hab ich mich zumindest an die Grundregeln gehalten und ja jetzt hab ich so meinen eigenen Mix so gemacht, wie ich‘s haben will einfach." (20-jued-m)</t>
  </si>
  <si>
    <t>"[Beim Pfingstfestival] gibt es Leute, die einfach ganz klassisch katholisch sind, die sich jetzt nicht unbedingt von Lobpreisliedern [inspirieren lassen], die Arme nach oben reißen. Aber gleichzeitig ist der halbe Raum voll mit denen, die halt so lobpreisend im Gebet versunken sind. Es ist sehr unterschiedlich, es bildet eine gesamtkirchliche Spiritualität ab, und das ist wichtig und gut ehm und keiner ist gezwungen sich da irgendwie einem Mainstream zu beugen." (22-kath-m)</t>
  </si>
  <si>
    <t>"Mit Corona war [der Austausch zu religiösen Themen] ein bisschen [schwer] ja. Aber dann habe ich halt diesen Discord Channel gefunden, wo du dann alles Mögliche fragst und die sind halt wirklich, teilweise wirklich Gelehrte, die extremst viel Wissen haben." (29-sikh-w)</t>
  </si>
  <si>
    <t>"In meiner Story poste ich schon Sachen [mit religiösen Bezügen], oder einfach, wenn ich zum Beispiel, ich fühle mich jetzt nicht so toll und ich habe jetzt von der Heiligen Schrift was gesehen, wo ich sage, ok das hat mich jetzt inspiriert oder sowas, dann poste ich das auch gerne." (29-sikh-w)</t>
  </si>
  <si>
    <t>"Das ist eine unglaublich coole Frau eine Pfarrerin in Deutschland die wirklich ganz tolle Sachen postet. [Sie ist] eine alleinerziehende Mutter, sehr feministisch, sehr offen und ehrlich. Sie schreibt immer wieder, sie braucht Pause vom Leben, oder wie schwierig es fällt ein Trauergespräch, oder ein Kind zu beerdigen, oder so. Also sie spricht auch offen über die Dinge, die sie nicht kann, oder die ihr schwer fallen. Also wirklich eine Inspiration, das muss man echt sagen." (33-evan-w)</t>
  </si>
  <si>
    <t>"@butchware, das ist wieder ein Professor wieder aus den USA, der über Black Muslims spricht und für sie spricht, über sie spricht und auch Lektüren über Black Muslimness gibt, was ich sehr, sehr wichtig finde, also für die Diversität auch im Islam." (17-musl-m)</t>
  </si>
  <si>
    <t>"Also mein Hobby ist Kochen und Backen, da gibts halt echt gute Influencer [auf Instagram] möcht ich mal sagen, die sich damit beschäftigen und ich schau mir da eigentlich immer Koch- und Backvideos an muss ich ehrlich gestehen. [...] Ich [nutz es] auch für Sport und Ernährung, ja da schau ich mir auch Videos an." (21-alev-w)</t>
  </si>
  <si>
    <t>"[Ich folge auch dem] Heeresgeschichtlichen Museum. Dahin geh ich sehr oft, weil ich mich mit der Geschichte, besonders für so Militär interessiere. Und dann kommt das noch dazu, dass ich einfach da vorbeischaue und mir neue Ausstellungen anschaue, oder einfach auch die alten zum zweiten Mal." (32-orth-w)</t>
  </si>
  <si>
    <t>"Mein Freund [hat] zwei [Freikirchen gefunden] und mich gefragt, ob ich mit ihm da hingehen will. Und dann waren wir gemeinsam dort und [...] fanden das ziemlich cool, und jetzt sind wir öfter am Sonntag am Abend beim ICF. [Die andere ist] eine kleine freikirchliche Gemeinde, aber die sind halt mehr so altmodisch-freikirchlich, also die haben nicht so eine Technik wie das ICF wo dann vorne eine Band spielt und so, sondern die sind halt mehr auf ja so traditionellere Musik." (08-kath-w)</t>
  </si>
  <si>
    <t>"Ich [war einmal auf einem] Kirchentag, oder wie hieß das nochmal? Tag der jungen Kirche, irgendsowas, der [ist] ökumenisch. [Den habe ich] zweimal besucht, fand ich auch toll, fand ich auch schön." (35-evan-m)</t>
  </si>
  <si>
    <t>"Es gibt ja zum Beispiel bei unserer FH und diese Feste, Ramadan-Fest oder Opferfest und so weiter, da lädt ja die IGGIÖ  manche aus der Kirche ein, oder jemanden zum Beispiel von der jüdischen Gemeinschaft ein. Also vielleicht könnte das ein Zusammenkommpunkt sein würde ich sagen." (17-musl-w)</t>
  </si>
  <si>
    <t>"Meine Mutter hat uns seit unserer Kindheit schon [....] die Religion näher gebracht. Auch wenn ich mit meinem jetzt Verlobten bin, muss ich sagen, er ist auch religiös und da gibt es auch ab und an Momente, wo wir über die Religion reden. Zum Beispiel in letzter Zeit gehäuft, weil wir im Muharrem Monat waren und gestern war ja zum Beispiel der Asure Tag, [...] da haben wir gehäuft darüber gesprochen, auch mit meiner Familie." (40-alev-w)</t>
  </si>
  <si>
    <t>"Ich folg dem @vural.uemit, dem Präsidenten der Islamischen Glaubensgemeinschaft. Der postet eh nichts aber als Support, verstehst du, man supportet sich." (16-musl-w)</t>
  </si>
  <si>
    <t>"Ich finde, also ich bin halt eine Person, die jetzt nicht unbedingt sagt, du bist halt nur eine gläubige oder religiöse Person, wenn du die fünf Säulen des Islams zum Beispiel befolgst, wie zum Beispiel das Gebet, oder das Fasten und so weiter." (16-musl-m)</t>
  </si>
  <si>
    <t>"Israel ist, Israel ist mein-. Also ich fühl mich wirklich sehr verbunden hier, also manchmal überlegen wir uns, dass wir hinziehen." (24-jued-w)</t>
  </si>
  <si>
    <t>"Unterschiedliche Organisationen der IKG […] haben schon Insta-Seiten, aber nicht der Stadttempel an sich." (12-jued-m)</t>
  </si>
  <si>
    <t>"Von der religiösen Gemeinde [gibt es weniger Angebote während der Corona Zeit] , aber von der IKG, von der großen Gemeinde. Also die bieten das schon, also vor allen Dingen für Jugendliche gibts verschiedene online Sachen so Wettbewerbe und so Quizze wo man was gewinnen kann. Es gibt auch online Gottesdienste und so aber die interessieren mich nicht." (20-jued-m)</t>
  </si>
  <si>
    <t>"Immer dann wenn’s zu Israel und so kommt, zum Israel Krieg- also zum Nah-Ost-Konflikt, dann wirds immer heikel und dann ist es ein bisschen peinlich ,aber sonst ist wenn das jetzt nicht angesprochen wird, dann kommt jeder gut miteinander klar. " (20-jued-m)</t>
  </si>
  <si>
    <t>"Jad Bejad bedeutet Hand in Hand. Wir entertainen Jugendliche, also Kinder und Jugendliche vom Alter 6 bis circa 18, 19. Jede Woche, also Sonntags haben wir Programme über  Religion, Politik und tolle Ausflüge. Wir machen schon coole Sachen mit denen und unter der Woche bieten wir denen Nachhilfestunden an, oder die können generell in unserem Jugendzentrum chillen, also wir sorgen halt einfach dafür, dass sie sich zu Hause fühlen. (24-jued-w)</t>
  </si>
  <si>
    <t>"[Bevor ich von der öffentlichen Schule an die Zwi-Perez-Chajes-Schule gewechselt bin] hatte ich eigentlich fast nichts mit der jüdischen Gemeinde zu tun und und heute bin ich sehr aktiv und involviert und das war eigentlich ein großer Wendepunkt." (20-jued-m)</t>
  </si>
  <si>
    <t>"Die jüdischen österreichischen HochschülerInnen [haben wir] neu gegründet. Es gab sie zwar schon immer, aber sie waren die zehn Jahre davor in einem Art Winterschlaf. Wir haben ihnen dann sozusagen einen Restart gegeben. Sehr erfolgreich, wie man heute sieht und dadurch bin ich in den Studierendenaktivismus auch reingeschlüpft." (41-jued-m)</t>
  </si>
  <si>
    <t>"Mein Alltag besteht [darin] mich mit Judentum auseinanderzusetzen, weil auch die Kommunikation sehr viel mit Judentum zu tun hat. [...] Ich [habe] auch Freunde die religiöser sind als ich und das oft mitspielt, wo wir uns treffen, wann wir uns treffen und so weiter und auch unsere Gesprächsthemen sehr, sehr jüdischlastig sind, weil wir alle sehr aktiv in der jüdischen Gemeinde sind.. (und weil wir daher sehr viel dazu reden haben aber auch eben alle sehr politisch sind" (41-jued-m)</t>
  </si>
  <si>
    <t>"Jugend 2000, das ist eine katholische Jugendbewegung, die ein Prayer-Festival veranstaltet hat  bei uns im Ort. Weil ich Ministrant war ist meine Mutter auch irgendwie als Helferin dort mit dabei gewesen und ich hab auch teilgenommen an dem Firmlingsprogramm damals und war einfach von der Atmosphäre die dort geherrscht hat recht angetan." (22-kath-m)</t>
  </si>
  <si>
    <t>"Was gibt´s noch? Der 1. Bezirk, da spazieren wir sehr gerne. Also ich bin ein Starbucks Fan, so wir gehen sehr gerne was trinken mit Freundinnen, oder generell, und ja das war´s." (24-jued-w)</t>
  </si>
  <si>
    <t>"Für mich ist [der Karfreitag] einfach ein wirklich sehr intensiver Tag, wo ich mir wirklich die Zeit nehm und Handy abdreh, [...] Internet komplett abdreh, [...] mich auch wirklich viel zurückzieh, viel beten will, wirklich die Zeit für-. Also grad die Karwoche ist für mich echt so eine Zeit wo ich Zeit für Gott haben will. [Und wenn jetzt jemand] Geburtstag am Gründonnerstag [feiert, denke ich] mir halt so: Ich bin zwar dann dort, aber nicht lange ja?" (03-kath-w)</t>
  </si>
  <si>
    <t>"Der erste Guru hat gesagt, Kastensystem 'No, no, no!' [...] ich hab da mit ein paar Leuten diskutiert und geredet und die haben gesagt: 'Ja, die Leute von der Kaste xy sollen doch froh sein, dass sie jetzt wenigstens die Hand gereicht bekommen.' Ich denk mir so: 'Hää?' Nein das ist nicht für [mich], also das mag vielleicht was Kulturelles sein, weil die Religion sagt ja eigentlich voll klipp und klar 'Nein, das soll nicht so sein.'" (26-sikh-m)</t>
  </si>
  <si>
    <t>"Ich bin auch dem Evangelischen sehr zugetan was zum Beispiel das Frauenpriestertum angeht. Ich seh mich selber als eine sehr liberale Christin in Sachen, also ich bin zwar sehr fest verankert im Glauben, aber ich teile viele von diesen alten Traditionen [...] im Katholischen [nicht]. [Da finde ich] teilweise die Evangelischen haben schon auch ein paar Sachen, die wir uns abschauen könnten." (8-kath-w)</t>
  </si>
  <si>
    <t>"Dann folg ich auch der KJ natürlich." (08-kath-w)</t>
  </si>
  <si>
    <t>"Also in dem Kreis den ich mitbekomm kommen [die Religionen] sehr gut [miteinander] aus. Also ich denk da vor allem an an die katholische Jugend, die wirklich sehr viel auch mit unterschiedlichen Religionen zu tun hat und auch gemeinsam Veranstaltungen, Begegnungen macht und Treffen organisiert und so." (28-kath-m)</t>
  </si>
  <si>
    <t>"[Die Zeit im Kibbuz] war ein Programm vom Schomer, eben international, wo auch viele Südamerikaner dabei waren und so. [...] Weil das Problem ist ja, wenn ich mit 18 nach Israel komme sind ja alle Leute, alle Jugendlichen in meinem Alter gerade in der Armee. " (41-jued-m)</t>
  </si>
  <si>
    <t>"Seitdem es wieder diesen Krieg [in Israel/Palästina] gibt, plötzlich seh ich also in den Medien, auf den Straßen so viele Antisemiten und die schreien "Scheiß Juden, fickt ihre Töchter", also es ist wirklich ur brutal und da hat man schon ein bissl Angst. Also mich würde man jetzt nicht erkennen, dass ich Jüdin bin, aber mein Mann, der mit einer Kippa auf dem Kopf geht-, und es ist schon Tacheles ein bisschen gefährlicher geworden" (24-jued-w)</t>
  </si>
  <si>
    <t>"Als Lehrkraft muss man ja einige Kompetenzen aufweisen und muss sie antrainieren und dazu gehört auch die interkulturelle Kompetenz, die interreligiöse Kompetenz und weil ich auch selbst sehr interessiert bin generell an Religionen und auch dafür stehe, und diese Akzeptanz mitgeben möchte." (16-musl-w)</t>
  </si>
  <si>
    <t>"Ich spiele sogar im jüdischen Orchester, dem Klezmer Orchester Wien, aber mit Corona also ist erstens alles ein bissl zurückgegangen und man muss sagen, es hat nicht mehr so einen Stellenwert." (33-evan-w)</t>
  </si>
  <si>
    <t>"[Auf Instagram folge ich einem] befreundeten Ordensmann, der Kurzeindrücke aus seinen Predigten zeigt und ein bisschen Einblicke ins Klosterleben gibt. Genau, auch, wie man hier sieht, ein Metalhead war." (22-kath-m)</t>
  </si>
  <si>
    <t>"Wo ich gerne hinfahre ist der Kosovo, wobei es halt sehr schwierig für Serben ist zur Zeit dorthin zu fahren, wegen der derzeitigen albanischen Regierung und so weiter. Aber da gibt es so viele Klöster, und das ist religiös so ein Schatz, also da würde ich gerne mal so eine Tour machen." (32-orth-m)</t>
  </si>
  <si>
    <t>"Die Beschneidung haben wir live gemacht mit 10 Personen, natürlich alle mit Abstand halten. [Normalerweise] wenn man einen Sohn bekommt ist es wirklich eine fette Party und man veranstaltet ein Party mit 300-700 Leuten, also das ist, und bei uns waren es nur 10 Leute [wegen Corona], also das war schon schade." (24-jued-m)</t>
  </si>
  <si>
    <t>"Es war so, dass nach dem Kommunismus nicht so viele junge Leute, zu Gott gekommen sind. Es war auch für [meine Eltern] damals etwas Neues, und mein Vater wusste schon so ein bisschen was davon, von seiner Oma, und deshalb war es so, dass wir versucht haben gemeinsam [als Familie] den Glauben zu erkunden irgendwie." (01-orth-w)</t>
  </si>
  <si>
    <t>"Das Anbeten der Maria zum Beispiel was die Katholiken sehr stark haben, dem kann ich wenig abgewinnen, muss ich ehrlich sagen[...]. Ich habe einen guten Freund, der katholisch ist und da reden wir immer. [...] Aber ich denke mir jedes Mal nach dem Gespräch, ich bin schon zufrieden mit meiner Religion [...] Ich finde das auch ein bisschen befremdlich dieses Anbeten in Richtung Vatikan." (33-evan-w)</t>
  </si>
  <si>
    <t>"Die meistens [wissen] nicht, was ich meine [wenn ich sage, ich bin Alevite]. [...] Ich sage wir gehen nicht in die Moschee, wir haben ein eigenes Gebetshaus. Bei uns tragen, wenn überhaupt, nur die Älteren so lose Kopftücher und wir sind eine Abzweigung vom Islam, [...]  unser Prophet ist auch Mohammed, wir haben die zwölf Imame, die Nachkommen des Propheten und ja [einer davon ist Ali]." (39-alev-m)</t>
  </si>
  <si>
    <t>"Dann irgendwann [ist] die Konfirmation gekommen.Iich habe mich bis dahin eigentlich nicht wirklich viel mit Glauben und Religion beschäftigt, also bis auf den Religionsunterricht den ich spannend fand und die Kinderbibel habe ich [...] mal durchgelesen, weil sie schön dargestellt war. Dann kam die Konfirmation mit 13 Jahren [...] und seitdem war ich dann halt immer wieder im Konfirmandenunterricht." (35-evan-m)</t>
  </si>
  <si>
    <t>"Es gibt verschiedene Personen [auf Youtube] die sagen jetzt das und das, aber die Grundsätze so, hauptsächlich waren das eh ganz tame, aber manchmal wurden die richtig konservativ und richtig alte Werte, diese ganzen alten, diese ganzen 'du musst' und so weiter. Da steig ich dann immer schon aus." (26-sikh-m)</t>
  </si>
  <si>
    <t>"[Der Influencer @nissimofficial] kommt aus den USA, ist konvertiert und lebt jetzt in Israel. Aber der macht ur coole Sachen und auch so teilweise so, weißt, so religiösen sparring. Schau, lies dir das durch: Sometimes I set up my table and talk to god like he‘s sitting right next to me.' Solche Sachenm also das find ich eigentlich schon ziemlich inspirierend." (20-jued-m)</t>
  </si>
  <si>
    <t>"Meine Mutter [ist] konvertiert [vom Christentum zum Islam]. Und dadurch hab ich auch durch ihre Verwandtschaft also durch meine Oma und durch meinen Opa und so auch die anderen Religionen kennengelernt. [...] Also mir wurde das immer gesagt also ein Pferd bekommt ja [Scheuklappen], und die soll ich absetzten dass ich immer so ein breites Spektrum hab." (19-musl-m)</t>
  </si>
  <si>
    <t xml:space="preserve">"Ich hab neben der Bibel auch den Koran stehen, weil [der] interessiert mich auch einfach im Vergleich. Auch weil eben Islam und Christentum so dermaßen miteinander verbunden sind in der Geschichte. Als Konkurrenten aber auch irgendwie als Zusammenarbeitende." (06-kath-w) </t>
  </si>
  <si>
    <t>"Meine Mutter ist in Tunciler aufgewachsen und dort ist es halt mehr so verbreitet [...], dass man halt dort an die Bäume, also die Berge und die Steine sind heilig. Und mein Vater ist halt eher dieses islamische, also mehr zum Islam hin, mit den Büchern und mit dem Koran und [den] Propheten. Und die legen halt mehr Wert darauf und die mehr Wert darauf." (39-alev-m)</t>
  </si>
  <si>
    <t>"Also wenn zum Beispiel ein neues Auto wichtiger ist als die Kirche zu renovieren, oder wenn´s dann halt eben heißt: 'Ja der Job als Priester ist ja auch nur ein Job.' Das ist absolut nicht nur ein Job, das ist eine Lebenseinstellung, ein Leben, wenn du diesen Weg gehst kannst du dein altes Leben mehr oder weniger vergessen." (13-orth-m)</t>
  </si>
  <si>
    <t>"[Wenn ich zu religiösen Fragen recherchiert habe, habe ich] immer mehrere Quellen [angeschaut]. Also ich hab meistens gegoogelt und dann hab ich mir halt zuerst mal angeschaut okay, was ist das überhaupt für eine Seite, weil es kommt auch manchmal vor dass es zum Beispiel eine Seite ist wo eigentlich jemand der dem sunnitischen Glauben angehört über Aleviten sozusagen schreibt, was jetzt keine Quelle ist die ich für mich als vertrauenswürdig bezeichnen würde." (21-alev-w)</t>
  </si>
  <si>
    <t>"Also [auf] social Media verbreiten sich Informationen schneller [als in herkömmlichen Medien]. Natürlich bin ich immer sehr vorsichtig und warte darauf, dass es authentifizierte Quellen veröffentlichen, dann geh ich davon aus, dass es stimmt. Aber normalerwiese ist es halt so, dass auf social Media halt alles viel schneller oben ist." (18-musl-m)</t>
  </si>
  <si>
    <t>"Es gibt [Internetquellen], wo ich mir denke, ok das entspricht nicht meiner Sichtweise und ich glaube nicht, dass es der Sichtweise der Kirche entspricht. In solchen Fällen rede ich auch mal mit meinem Vater, dann sag ich so: 'Jja schau mal was da ist, also stimmt das, stimmt das nicht?' Und wenn es halt aus mehreren Quellen halt nicht stimmt, oder bestätigt wird, dass es halt eine Lüge ist, dann mag ich es nicht solchen Kontos dann weiter zu folgen." (32-orth-w)</t>
  </si>
  <si>
    <t>"Manchmal [geben Accounts] die Religion falsch wieder, aber manchmal sind es halt auch so Sachen, die eine Person teilt, aber ich der nicht zustimme, dann also dann tu ich nicht direkt entfolgen, also nicht unbedingt, weil jeder hat halt eine eigene Meinung und ich unterstütz [das] halt vollkommen. [...] Aber halt manchmal so Sachen wo ich mir denke, ok nein das passt mir jetzt wirklich nicht mehr, weil mich das selber einschränkt, dann, dann entfolge ich den Seiten." (30-sikh-w)</t>
  </si>
  <si>
    <t>"Ich bin nicht der Typ zum Beispiel der gerne auf Vorträge mitkommt oder irgendwelche Videos anschaut und dann versucht etwas davon abzugewinnen. Das hat nie zu mir gepasst, das wollt ich nie. Sondern für mich war immer so eine Sache, dass ich die Sachen für mich selbst erkennen wollte." (05-musl-m)</t>
  </si>
  <si>
    <t>"[Durch mein Studium] bin ich auch schon dazu gekommen, die Religion zu hinterfragen. Weil die Professoren an der Uni wirklich Sachen thematisieren, wo du dir denkst: 'Ok, kann das überhaupt stimmen?' […] Und wenn man zur Philosophie kommt, ist [es] nicht so einfach, [es] ist auch nicht einfach mit der Religion, muss ich sagen, weil die Philosophie hinterfragt sehr viel. Und in der Religion kann man bis zu einer gewissen Grenze hinterfragen." (40-alev-w)</t>
  </si>
  <si>
    <t>"in der Muslimischen Jugend, da lernt man unterschiedliche Persönlichkeiten kennen, also es ist jeder hat einen anderen Ursprung, einen anderen Kultur-Ursprung, also total unterschiedliche Geschichten. [...] Ich kann das wirklich sagen, [dass ich] von jeder Person die ich kennengelernt habe irgendetwas aufgeschnappt habe oder gelernt habe oder irgendwas verbunden habe und mich das ganz bestimmt verändert hat, also hundertprozentig." (15-musl-w)</t>
  </si>
  <si>
    <t>"Ja [@alexgreycosm] ist zum Beispiel ein Artist, den ich sehr, sehr (...). Der macht solche spirituelle Art, sag ich mal so." (26-sikh-m)</t>
  </si>
  <si>
    <t>"Bei den Jugendlichen ist es so, wenn sie sich nicht so direkt treffen [können wegen Corona], ist es nicht leicht auf online Basis Leute zusammenzukriegen. Wir [als alevitische Gemeinde] haben‘s einmal versucht, wenn ich ehrlich sein soll, einmal, aber als es nicht geklappt hat haben wirs auch nicht weiter versucht" (37-alev-m]</t>
  </si>
  <si>
    <t>"Die Jugend die sich jetzt sozialisiert und so weiter in Wien aufwächst, die haben [Zusammenleben in Vielfalt] viel besser so im Kopf. Aber ja es gibt auf jeden Fall Verbesserungsbedarf, wie überall. Ich glaub Schule und so weiter vor allem der Umgang von Lehrern und auch untereinander, ich glaub wenn etwas fehlt dann ist es Aufklärung auf jeden Fall." (05-musl-m)</t>
  </si>
  <si>
    <t>"Also vom Kopftuch her habe ich schon negative Sachen gehört auch in der Schule, weil ich war eigentlich Klassensprecherin und da haben mich einige Lehrer eben angesprochen, 'Ja wie geht das überhaupt, dass du Klassensprecherin gewählt worden bist mit dem Kopftuch in einer HTL?'" (17-musl-m)</t>
  </si>
  <si>
    <t>"Da war so eine liebe Religionslehrerin. [...] Die habe ich dann auch - da war ich schon in der anderen Schule und da hatte ich diese Glaubensfragen und da habe ich ihr mal ein langes E-Mail geschrieben und da hat sie dann zurückgeschrieben [...] auch total lang und total nett und mir auch ein paar Bibelstellen empfohlen und das war sicher auch etwas, was mir geholfen hat." (33-evan-w)</t>
  </si>
  <si>
    <t>"[Der Donaukanal] das ist so der Ort, wo man eigentlich am leichtesten neue Leute kennenlernt." (12-jued-m)</t>
  </si>
  <si>
    <t>"Ich hab mit Gatka begonnen, also das ist die indische Kampfkunst das hat mein sportliches Leben, würd ich sagen, ziemlich geprägt, bzw. verändert und auch als ich mit Cricket begonnen habe, das ist auch ein indischer Nationalsport. [...] Dadurch bin ich auch sehr sehr vielen anderen Menschen näher gekommen, also ich hab viele Freunde dazugewonnen." (27-sikh-m)</t>
  </si>
  <si>
    <t>"Also Instagram verwende ich hauptsächlich jetzt nicht unbedingt für die Religion, sondern einfach [um] sozialer zu werden, zu schauen was die anderen Leute machen, vielleicht eventuell neue Leute kennenzulernen, befreundet zu werden, Freundschaften zu schließen" (38-alev-w)</t>
  </si>
  <si>
    <t>"Problematisch find ich, wenn dann dadurch Leute sich verbeißen und dann auch sagen, […] 'Gott will nicht, dass man schwul ist und das ist unnatürlich, böse und du wirst in der Hölle schmoren.' Und das finde ich dann nicht in Ordnung." (35-evan-m)</t>
  </si>
  <si>
    <t>"Es ist so, dass ich gläubig bin, aber ich bin jetzt nicht strenggläubig, würde ich sagen. Wie soll ich das sagen, ich lebe schon meine Religion aus, indem ich die Bräuche ausübe." (38-alev-w)</t>
  </si>
  <si>
    <t>"[@ibrahimtenekeci] ist auch ein Poet aus der Türkei und jemand der auch Saz spielt, das ist so eine türkische, türkisch-arabische Gitarre und also mir gefallt, mir gefallen seine Inhalte auch." (17-musl-w)</t>
  </si>
  <si>
    <t>"Und ich habe auch (lacht) eine Bücherei hinten stehen (lacht) muss ich sagen und Deutsch war sowieso immer schon mein Lieblingsfach. Und deutsche Literatur habe ich auch sehr geliebt, liebe ich immer noch, lese ich auch regelmäßig und ja." (40-alev-w)</t>
  </si>
  <si>
    <t>"Was mich [bei dem Prayer Festival 2006] fasziniert hat war zum einen die Art der musikalischen Gestaltung. Bis dahin kannte ich nur klassische Orgelmusik in der Kirche und mehr schlecht als rechte Versuche mit 80er Jahre [Neues Geistliches Lied] Liedergut einen auf Jugendlich zu machen. Da gab es dann in der Jugend 2000 ein bisschen frischeren Wind, den ich inzwischen auch so nicht mehr aktiv praktizieren würde, weil das auch schon wieder eine vergangene Zeit ist." (22-kath-m)</t>
  </si>
  <si>
    <t>"Die J9-Jüngerschaftsschule [von Loretto],  [bietet] quasi eine Orientierungs- und Persönlichkeitsschulung mit einem großen Fokus auf die Beziehung zu Gott. Es ist durchwachsen mit einigen recht niederschwelligen theologischen Themen und Fragen, also wie zum Beispiel, wer ist Gott in der biblischen Tradition [...] und [zielt darauf] anhand von diesen Fragen und den Antworten aus der Bibel eben, Orientierung zu geben für das Leben, Motivation in der Nachfolge Jesu zu wachsen. (22-kath-m)</t>
  </si>
  <si>
    <t>"Dann die @lutherische_stadtkirche_wien, das ist unser Account. Da krieg ich auch immer recht viel mit, da posten sie dann halt 'War heut so ein schöner Gottesdienst' und solche Sachen." (33-evan-w)</t>
  </si>
  <si>
    <t>"Wichtig ist jetzt, also ja in der Inneren Stadt, die Stadtkirche und der Bezug zu den ganzen Leuten und für den Konfirmandenunterricht und wenn ich mal zum Gottesdienst gehe." (35-evan-m)</t>
  </si>
  <si>
    <t>"M3, das ist so eine Jugendorganisation, [...] eine muslimische Jugendorganisation. Da sind halt auch Bittgebete dabei das [ist] halt sehr schön, hat man viele Sachen. Die posten auch immer aktuelle Sachen und [...] für mich persönlich [ist das] auch eine Seite, die mir sehr gefällt." (19-musl-m)</t>
  </si>
  <si>
    <t>"[Da gab es auch zum Beispiel einen] Zoom Vortrag über Minimalismus [...] sonst momentan mit Corona, halt Rezitation, wie tut man rezitieren [...] Oder, das zum Beispiel war sehr hilfreich, wegen Corona [...] gabs so ein online Tutoring kostenlos für Schüler um sie zu unterstützen einfach." (18-musl-m)</t>
  </si>
  <si>
    <t>"Malcolm X hab ich halt in der MJÖ kennengelernt. […] Er war halt ein sehr großer Redner in der Nation of Islam. Dann hat er halt bemerkt, dass das nicht das Beste [...] oder das Wahre ist, weil man hatte in der Nation of Islam auch Rassismus. Weil man sagte 'nur die Dunkelhäutigen' oder so, und als er dann eine [Reise nach Mekka] gemacht hat, hat er dann bemerkt okay, es sollte keinen Rassismus geben." (04-musl-m)</t>
  </si>
  <si>
    <t>"Es gibt von der religiösen Gemeinde wenig, aber von der IKG, von der großen Gemeinde, [...] also die bieten das schon, also vor allen Dingen für Jugendliche gibts verschiedene online Sachen so Wettbewerbe und so ja so Quizze wo man was gewinnen kann." (20-jued-m)</t>
  </si>
  <si>
    <t>"Leider nein, [es gab kaum Onlinetreffen der religiösen Jugendgruppe]. Bei den Jugendlichen ist es so, es ist nicht leicht online Leute zusammenzukriegen. [...] Wir haben es einmal versucht, wenn ich ehrlich sein soll, einmal, aber als es nicht geklappt hat haben wirs auch nicht weiter versucht." (37-alev-m)</t>
  </si>
  <si>
    <t>"Meine Heimatspfarre [...] also die Menschen die sich engagieren in der Kirche sind häufig halt älter, also es gab jetzt nicht wirklich irgendein Angebot. [...] Es ist viel so eine abwartende Haltung da Sachen umzustellen auf online. Da hab ich [generell] eher weniger Angebote genutzt." (02-kath-w)</t>
  </si>
  <si>
    <t>"Wenn ich zurückdenk denk ich mir 'Jessas also gesund ist was anderes‘. Da hab ich wirklich allem was sagen wir in Richtung 'better-safe-than-sorry' geklungen hat, hab ich halt mehr oder weniger vertraut, bis ich dann endlich irgendwie diesen Switch hatte: 'Ich kann mein Hirn auch selber einschalten.'" (03-kath-w)</t>
  </si>
  <si>
    <t>"Hauptsächlich [nutze ich Instagram] zum Zeitvertreib tatsächlich. Also ob es jetzt irgendwas Humorvolles ist mit den ganzen Memes oder halt irgendwas Theologisches mit Religion. [...] Also ich bin jetzt nicht so, dass ich mir einplane: 'Ja zwischen 4 und 5 schau ich jetzt nur Insta.' Sondern meistens ja jetzt ist mir grad langweilig dann schau ich 10 Minuten rein." (31-orth-m)</t>
  </si>
  <si>
    <t>"Ich würde mich als religiös bezeichnen. Wieso? Weil ich viele Fakten meiner Religion kenne und auch ausübe. Wenn ich die heutige Jugend bzw. die Leute in meinem Alter so anschaue, bleibt es nur dabei, dass sie sagen, dass sie Alevitin oder Alevite sind, das wars auch schon." (40-alev-w)</t>
  </si>
  <si>
    <t>"Beide meine Eltern sind Serben aus verschiedenen Ländern, weil sie eben in der Republik Jugoslawien geboren wurden und meine Mutter aus Montenegro stammt, mein Vater aus Bosnien und Herzegowina. [...] Mit drei Jahren sind wir dann nach Belgrad umgezogen [...] und da habe ich bis vor drei Jahren gelebt." (32-orth-w)</t>
  </si>
  <si>
    <t>"Geboren bin ich in Wien. Also wenn man [sich die] Religiosität [meiner Eltern ansieht], meine Mutter ist Protestantin und mein Vater ist katholisch und er kommt eben aus Polen, meine Mutter aus Ungarn. Natürlich Polen erzkonservativ, dadurch war auch so Religion immer auch ein Thema." (35-evan-m)</t>
  </si>
  <si>
    <t>"Mein Opa ist 1972 nach Wien gekommen und seitdem wohnt er in Wien und hat [auch immer] in Wien gearbeitet. [...] Also für mich wars halt wichtig dass ich weiß okay, ich bin nicht die 1. oder 2. Generation, sondern schon die 3. die hier ist." (15-musl-w)</t>
  </si>
  <si>
    <t>"Das erlebe ich an der Uni und halt da wo viel mehr Diversität [ist, da] musste ich mich meiner Meinung nach, gefühlt zumindest oft dafür rechtfertigen warum ich gläubig bin. Warum ich religiös bin und vor allem warum ich katholisch bin." (03-kath-w)</t>
  </si>
  <si>
    <t>"Ich musste [in der vierten Klasse] über eine Minderheit berichten und da habe ich halt mich als Beispiel vorgegeben, da ich auch zu einer Minderheit gehöre, und dann wurde ich einfach von den sunnitischen Türken, die in meiner Klasse saßen einfach ausgelacht und diskriminiert und das haben auch meine Lehrer gemerkt." (38-alev-w)</t>
  </si>
  <si>
    <t>"Die Misrachi, das ist so eine sehr zionistische Bewegung. […][Bneiakiva wird] auch von denen gesponsert [und] es gibt auch eine Misrachi Synagoge in Wien." (20-jued-m)</t>
  </si>
  <si>
    <t>"Missio da war ich noch nie persönlich, aber kenn halt ein paar Mitarbeiterinnen. Hab auch Anfang des Lockdowns sehr viele Messen [online] mitgefeiert und die hatten auch Anbetung und da war ich immer sehr dankbar."  (28-kath-m)</t>
  </si>
  <si>
    <t>"Ich sehe schon eben die Aufgabe der Kirche und sicher auch die Aufgabe in Zukunft, und auch des Internets, dass man Leute ein bisschen erreicht, weil sie von alleine nicht mehr so leicht in die Kirche kommen." (33-evan-w)</t>
  </si>
  <si>
    <t>"[Es gibt] Momente, wo ich wirklich Zeit für mich nehme, mit Gott spreche, einfach alles sage, was ich sagen möchte und meinen Gefühlen irgendwie so freien Lauf lasse, sag ich mal oder meine Gedanken ordne. Ja ich würd sagen, das definiert es ganz gut, [das ist] so ein Anker." (15-musl-w)</t>
  </si>
  <si>
    <t>[Selten] wenn irgendetwas ist, oder ich [mutlos] bin, oder mir schwer tu, oder für jemanden was Besonderes wünsche, [...] dann kommt manchmal eine Art Gebet, also eigentlich nicht ein Gebet, aber so ja dings [...] Einfach laut denken und einfach das was man denkt einfach ausspricht ob das jetzt irgendwer oder irgendetwas hört, das ist eine andere Sache, aber manchmal rede ich in dem Sinne." (35-evan-m)</t>
  </si>
  <si>
    <t>"Das ist unsere [Instagram] Seite, also [von] unseren Jugendlichen. [...] Das ist Aşure, das wird nach dem 12 Tag bei uns gekocht. [...]Da haben wir einen Flyer für unseren Spieleabend, da haben wir Werwölfe vom Düstelwald gespielt zum Beispiel, also da waren 70 Leute da." (37-alev-m)</t>
  </si>
  <si>
    <t>"Für unser Jugendzentrum haben wir auch einen Social Media Account auf Facebook, da sprechen wir eher die Eltern an, das ist eher die ältere Generation [...] und auf Instagram sprechen wir Jugendliche an und bald haben wir auch einen TikTok Account und (.) ja, ist cool." (24-jued-w)</t>
  </si>
  <si>
    <t>"[Mein Schulwechsel] das ist so eine Identitätssache wo ich eigentlich mich irgendwann mal nicht so wohl gefühlt habe. Unter anderem weil ich so oft wegen den jüdischen Feiertagen nicht in der Schule war und dann kamen immer die Judenwitze und so. Ich wollte einfach mit Leuten sein die mich verstehen" (20-jued-m)</t>
  </si>
  <si>
    <t>"Ich bin in meiner Kindheit und Jugend jetzt nicht einer der beliebtesten Mitschüler gewesen und bin da immer bisschen unter dem Radar gewesen, eher dann mit den unbeliebteren Nerds in einer Fünf-Mann-Clique gewesen und in der Jugend 2000 war eben Platz für jeden und man ist sehr offen aufeinander zugegangen." (22-kath-m)</t>
  </si>
  <si>
    <t>"Influencern [folge ich] in dem Sinn jetzt nicht, [aber] es gibt [ein] paar so Mönch-Seiten oder so Mönchvereinigungen, sag ich mal, die halt so Einblicke in ihr Leben posten." (31-orth-m)</t>
  </si>
  <si>
    <t>"Die Moschee ist ein Begegnungsort, wo man sich austauscht, wo man neue Sachen lernt, es ist ja auch eine Koranschule sozusagen, man betet ja nicht nur und es kommt halt darauf an, mit welcher Absicht man sich in einer Moschee befindet." (16-musl-w)</t>
  </si>
  <si>
    <t>"Als ich jung war, bin ich auch öfters am Samstag oder am Sonntag in die Moschee gegangen, weil wir Unterricht hatten, wo wir Aarabisch gelernt, Koran gelesen oder halt Sachen gelernt haben. [...] Wenn die Gebetszeit gekommen ist, dann haben wir alles gelassen und halt begonnen die Gebetswaschung zu nehmen und dann zu beten und da wurd immer gezeigt was falsch gemacht [wurde, und] gezeigt wie man‘s richtig macht." (04-musl-m)</t>
  </si>
  <si>
    <t>"[@thegoodquote] ist dann einfach nur so Quotes, einfach so eine positive Seite, wo man positive Energie mal schnappen kann." (30-sikh-w)</t>
  </si>
  <si>
    <t>"Ich reposte Sachen für die Bneiakiva einfach, weil ich die Kinder quasi motivieren will quasi mitzumachen." (20-jued-m)</t>
  </si>
  <si>
    <t>"Im Alevitentum [...] gibt [es] halt nicht so viele schriftliche Quellen [...] weil es ist halt ein Glaube der geschichtlich gesehen sehr unterdrückt worden ist, und die Menschen hatten Angst ihren Glauben selbst auszuleben, bzw. haben das im Geheimen gemacht in den Dörfern und deshalb wurde der meiste Glauben[sinhalte] in einer Cem Zeremonie, [...] verbal weitergeben." (21-alev-w)</t>
  </si>
  <si>
    <t>"Das Museumsquartier, da habe ich auch schon sehr viele schöne Momente gehabt. Ich lieb´s in die Museen zu gehen, also allgemein so Kunsthistorisches, Museumsquartier, Mumok, Leopoldmuseum, oder einfach nur da beim Museumsquartier chillen mit Freunden oder Freundinnen." (42-jued-m)</t>
  </si>
  <si>
    <t>"Posts [von @nissimofficial] les ich auch, der hat coole Sachen. [...] Der ist ultra-orthodox und der ist, der macht so Rap. Also er hat ur coole Sachen.[...] Er lebt in Israel , also er kommt aus den USA, ist konvertiert und lebt jetzt in Israel." (20-jued-m)</t>
  </si>
  <si>
    <t>"[@danica_crnogorcevic ist eine] religiöse Sängerin, die mag ich sehr. [Sie] kommt aus Montenegro und das schau ich mir auch gerne an, weil sie immer wieder so neue Lieder rausbringt und ihr Mann ist auch ein Priester und manchmal schau ich mir seine Predigten an und das find ich immer schön, also wenn ich was von denen so am Tag anschaue." (32-orth-w)</t>
  </si>
  <si>
    <t>"Das ist unser Semah, der Tanz, also der Gebetstanz, den wir bei jedem Cem vorführen. " (37-alev-w)</t>
  </si>
  <si>
    <t>"Ich tu halt auch singen, religiöse Gebete eben in Form von singen, in der Kirche halt auch. Und da habe ich einen Lehrer, der ist aus Italien und wir haben da eben auch so was veranstaltet, dass die, die eben singen können, dass wir das machen über, ich glaube Zoom war das damals." (30-sikh-w)</t>
  </si>
  <si>
    <t>"Ich glaub ich war 18 [als ich] zur Muslimischen Jugend Österreich gekommen [bin]. Und ich habe da wirklich viele coole und interessante Leute kennengelernt. Und darunter auch zum Beispiel jetzt meine beste Freundin, also für mich ist sie so ein Herzensmensch und ich hab das bis dahin eigentlich kaum gekannt." (15-musl-w)</t>
  </si>
  <si>
    <t>"[Das MJÖ Büro] ist ein sehr wichtiger Ort, weil alles dort stattfindet. Wenn wir Camps planen und organisieren finden da die Meetings statt, die ganzen Abende wo wir etwas gemacht haben und so weiter, die ganzen Vorträge, eigentlich alles, die ganze MJÖ Story ist dort." (05-musl-m)</t>
  </si>
  <si>
    <t>"Ich wusste [als Kind] nicht einmal, dass es unterschiedliche Religionen gibt, [...] obwohl man Unterschiede schon in der Volksschule gemerkt hat ehrlich gesagt. [...] Mit 10 hatte ich quasi den Punkt, wo ich gesagt hab ja, da ändert sich wirklich sehr, sehr, sehr viel und dann hab ich angefangen die Religion in meinem Leben irgendwie zu inkludieren oder irgendwie alles damit zu verbinden." (15-musl-w)</t>
  </si>
  <si>
    <t xml:space="preserve">"In Marokko wird der Islam anders gelebt als in Ägypten. Aber diese verschiedenen Richtungen und Tradition [...] das [bildet] nicht die Religion ab, weil die Religion ist für mich immer allgemein gewesen und ich hab‘s versucht so auf mich anzupassen [...] die Religion so wie sie in einer Gesellschaft [...] wie man sie in Österreich ausleben kann, so zu leben. [Passend] für einen Jugendlichen der halt einen Ursprung in Ägypten, in Marokko hat." (05-musl-m) </t>
  </si>
  <si>
    <t>"Was haram ist konsumier ich sowieso nicht, als eine gläubige Person, [...] aber es geht auch viel mehr darum [...] wie viel, wie oft esse ich Fleisch? Woher kommt das Fleisch, das ich konsumiere? Muss ich unbedingt vielleicht zwei, dreimal die Woche Fisch essen? Muss das sein? Woher, wo kauf ich ein, das [ist] auch damit gemeint." (16-musl-w)</t>
  </si>
  <si>
    <t>"Ja dann Zerowaste Accounts folg ich auch. Das ist das #Zerowaste, #Lesswaste [folge ich auch,] weil da manchmal coole Sachen dabei sind." (02-kath-w)</t>
  </si>
  <si>
    <t>"Mein Bruder hat [damals, irgendwann im Sommer 2015] erfahren, [...] dass ein Zug heute kommen wird, der ist voller Flüchtlinge und die brauchen einen Übersetzter. Dann hab ich gesagt, okay da geh ich hin. Bin ich hingegangen dann hab ich begonnen [bei der Caritas am Hauptbahnhof mitzuhelfen], war sehr mitgerissen. Also ich wollte aktiv sein, ich wollte keine passive Position einnehmen." (18-musl-m)</t>
  </si>
  <si>
    <t>"[@tubaerguen] setzt sich auch viel für Menschen allgemein ein, für unterdrückte Menschen, für kranke Menschen, für kranke Kinder. Sie macht sehr gerne einmal Spendenaktionen, das finde ich auch ganz schön, ja.2" (40-alev-w)</t>
  </si>
  <si>
    <t>"[Zu Nagar Kirtan treffen sich] alle Sikhs von Österreich. [...] Also in Salzburg in dem Fall und dann [macht man einen Umzug]. Da haben wir auch Gatka gespielt. [...] [Nagar Kirtan] ist was Religiöses. Das hat auch was mit der Geschichte zu tun, das war halt als wir 1699, als die allerersten Sikhs getauft wurden unter Anführungszeichen und das feiert man in dem Sinne." (27-sikh-m)</t>
  </si>
  <si>
    <t>"Ich mach auch viel Sport und will in die Natur also, ich geh manchmal [nach] Schönbrunn [zum Beispiel]." (01-orth-w)</t>
  </si>
  <si>
    <t>"Ich bin eine Person, die in der Freizeit versucht wirklich oft in die Natur zu gehen und selbstreflektierende Zeiten [zu] verbringen, damit ich wirklich die Ruhe hab vom ganzen Alltag, oder vom Lernen, oder vom Ganzen einfach. [Da gehe ich meistens] auf die Donauinsel, oder zur Alten Donau." (17-musl-w)</t>
  </si>
  <si>
    <t>"Ich post sehr viel Sonnenblumen-Content von mir, […] das sind wahrscheinlich meine nervigsten Stories, die ich poste." (36-evan-m)</t>
  </si>
  <si>
    <t>"@dr.raniaawaad [ist] eine Professorin in den USA und sie schreibt auch Artikel und sowas zum Beispiel, "How to respond suicide in Muslim communities." Wie man da weiterhilft, das würde ich ur gern zum Beispiel lesen und wenn es sowas gibt, solche Artikel, die ur lange sind und äh jetzt momentan ich zum Beispiel keine Zeit habe, würde ich es schon für later saven so wie jetzt." (17-musl-w)</t>
  </si>
  <si>
    <t>"Ich studiere Judaistik, damit ich die Religion auf eine eigene Art und Weise und für mich selber erforschen und erfahren und mir aneignen kann, ohne von außen gesagt zu bekommen, so jetzt musst du in die Synagoge, jetzt musst du dieses Gebet lesen und jetzt musst du das machen und du musst dich so anziehen. [...] Ich will´s einfach für mich selber, meine Kultur kennenlernen." (42-jued-w)</t>
  </si>
  <si>
    <t>"Ich finde für mich selbst, für meine Person, ist meine Religion die perfekte Religion. Weil sie mir so viel Seelenfrieden gibt und weil sie einfach nicht unterdrückt und mich zu etwas zwingt, weil sie einfach eine weltoffene Religion ist. Würde ich jetzt behaupten." (40-alev-w)</t>
  </si>
  <si>
    <t>"Das ist auch das Problem wieso sich Parallelgesellschaften bilden, indem dann Leute ihre eigene Weltauffassung haben [....]. Und das ist halt das Problem was dabei entsteht. Deswegen find ich das da ein Zugang sein muss, dass man miteinander redet, dass man sich miteinander trifft sich versteht und mal schaut was Sache ist." (19-musl-m)</t>
  </si>
  <si>
    <t>"Nicht nur [mein] Weltbild sondern auch [mein] Freundeskreis ist einfach diverser geworden und auch offener geworden. Ich war zwar schon immer nicht so der Fan davon sich nur in einer Bubble zu bewegen, aber trotzdem war mein Freundeskreis [geprägt von Leuten], die einfach meine Meinung geteilt haben. Und es kam nie zu Diskussionen, weil‘s nie irgendwie so wichtig war, ja?" (03-kath-w)</t>
  </si>
  <si>
    <t>"Ich könnte mir vorstellen, dass ich das nach Corona wenn’s sowas gibt, nochmal machen würde weil, natürlich [...] es kommt mehr rüber wenn man wirklich im Gottesdienst ist, aber die Hemmschwelle ist halt niedriger, die Atmosphäre ist natürlich auch lockerer. [...] Wenn man sich dann halt überlegt jetzt gerade oder irgendwie Sonntagabend es ist halt dunkel und es regnet, oder man schaltet sich halt irgendwie dazu. Ist halt irgendwie die Hemmschwelle niedriger." (02-kath-w)</t>
  </si>
  <si>
    <t>"Hier in Wien macht vor allem der Stadttempel einen Online-Gottesdienst und die liberale Synagoge hat einen Online-Gottesdienst. Im Stadttempel ist es so, man darf ja eigentlich am Sabbat nicht filmen, das heißt man macht den Gottesdienst vor Sabbat Anfang nur bis zu einem bestimmten Punkt. [...] Die Liberalen haben keine Probleme damit am Sabbat zu filmen, das heißt da wird auch live der Gottesdienst gestreamt." (12-jued-m)</t>
  </si>
  <si>
    <t>"[Beim Grab von Imam Zeynel Abidin] gibt es hier unten eine Küche, und da kann man sozusagen das Opfer. was man gebracht hat eben das [Fleisch] kann man dann zubereiten, meistens [mit] Bulgur Reis das sind so wie- so ein bisschen wie Quinoa, kann man das sehen. Und da wird dann so ein Reis mit dem Fleisch gemeinsam vorbereitet meistens, das ist dann meistens das Essen und das wird dann an alle Menschen verteilt." (21-alev-w)</t>
  </si>
  <si>
    <t>"[Wenn wir die Suppe zum Opferfest kochen, dann] verteilen wir es an die Nachbarschaft, meistens an die alevitischen Freunde, die wir haben, oder an unsere Cousinen, Cousins, so etwas. Es ist ein Opfermahl, würde ich jetzt sagen." (38-alev-w)</t>
  </si>
  <si>
    <t>"Ich bin aber auch gern [in der Uni Gegend]. Es gibt halt auch viele so coole Lokale oder halt, ich lern auch wenn ich grad unterwegs bin und ich fahr jetzt nicht extra Heim zum Lernen, weil ich die Zeit zum Überbrücken auch gern einmal auf der Hauptuni [verbringe]." (03-kath-w)</t>
  </si>
  <si>
    <t>"Nationalbibliothek gehe ich lernen, am Urban-Loritz-Platz in der Haupt Bücherei auch, in der WU lernt man auch gut." (18-musl-m)</t>
  </si>
  <si>
    <t>"In unserer Kirche, [gibt] es diese Synoden und da wird das klar festgestellt, was die Haltung der Kirche zu einem bestimmten Thema ist. Und wenn [Aussagen religiöser Instagram-Accounts] mit diesen Aussagen nicht übereinstimmt, mag ich es nicht dem weiter zu folgen." (32-orth-w)</t>
  </si>
  <si>
    <t>"Das Osterfest mit meiner Großmutter [am Land. Da gab's] die Fleischweihe. [...] Alle haben ihre Körbe zusammengestellt. Und alle 'Wer hat den schönsten Osterkorb?" (lachen) [...] '[Welcher ist] am hübschesten gestickt und wer hat das beste Zeug drinnen?' Der Pfarrer [hat] das Gebet gesprochen und die Fleischweihe durchgeführt, und ich [davor schon immer] 'Kann ich schon was haben Oma?‘ - 'Nein das muss noch geweiht werden‘. (06-kath-w)</t>
  </si>
  <si>
    <t>"Das kommt [auf die] Familie an, [wie] man damit aufwächst, [...] dass man zu Ostern irgendwas macht, also [das kommt einfach] mit der Erziehung sozusagen und das ist seitdem für mich auch ganz normal, dass Weihnachten immer Kirche heißt, [an ein] paar Feiertagen auch in die Kirche gehen, oder zumindest mit der Familie irgendwie essen gehen." (34-evan-w)</t>
  </si>
  <si>
    <t xml:space="preserve">"[Bei der] Ostermesse [...] Unsere Schule hatte eine Kirche eine kleine und die sind dann halt immer dort hingegangen und wir sind mitgegangen wegen der Aufsichtspflicht und [...] wir sind dann einfach gesessen und wenn sie aufgestanden sind zum Beten, sind wir auch aus Respekt aufgestanden und haben uns hingesetzt ehm das heißt wir waren einfach dabei und haben halt zuschauen können. </t>
  </si>
  <si>
    <t>"Reumannplatz im 10. Bezirk [ist mir wichtig], weil ich mich da sehr sehr oft mit Freunden treffe zum Spazieren beim Hauptbahnhof und wieder zurück. Oder auch dort essen gehen in einem Restaurant oder einfach bei einem Dönerstand. Ja." (04-musl-m)</t>
  </si>
  <si>
    <t>"Wie gesagt Votivpark war dann auch etwas wo ich oft mit Freunden saß." (06-kath-w)</t>
  </si>
  <si>
    <t>"Ich mag den Schwedenplatz, da bin ich auch recht gerne.[…] Einfach mit Freunden [vom] Schwedenplatz rauf in den 1. zum Stephansplatz das finde ich auch ganz cool immer." (29-sikh-w)</t>
  </si>
  <si>
    <t>"Ich glaub [ich war schon auf einer ökumenischen oder interreligiösen Veranstaltung], aber mir fällt grad nicht ein, was das war. […] ich glaub ich war mal am Friedenstag das ist ein bissl interreligiös ansonsten glaub ich nicht." (36-evan-m)</t>
  </si>
  <si>
    <t>"[Für mein religiöses Leben wichtig ist] grundsätzlich meine Familie, die Priester mit denen ich gut bin sozusagen. Also mit denen ich wirklich sehr gut bin (lachen) und, ja, das wars eigentlich." (31-orth-m)</t>
  </si>
  <si>
    <t>"Es gibt einen Priester, dem ich gerne [online] zuhöre. [...] Den kenn ich nicht persönlich. Den habe ich einfach so auf YouTube gefunden, weil seine Frau eben diese Sängerin ist und dann hat mir der Priester [in Wien zu dem ich gehe] [...] hat dann auch erzählt, dass er mit ihm ein Zimmer geteilt hat, oder sowas, [also] dass er ihn kennt und dass er wirklich gut ist." (32-orth-w)</t>
  </si>
  <si>
    <t>"Ich hab mit vielen Leuten keinen Kontakt mehr, also mit nicht-religiösen, also hauptsächlich nicht-jüdischen mein ich. Jetzt sind meine meisten, die meisten meiner Freunde sind jetzt jüdisch." (20-jued-m)</t>
  </si>
  <si>
    <t>"Wenn ich mit Leuten, mit neuen Leuten in Kontakt komme, dann reden wir halt sehr viel [über das Alevitentum] und dann kläre ich sie oft auf und dann wissen sie auch viel, wenn ich mich regelmäßig mit ihnen treffe." (39-alev-m)</t>
  </si>
  <si>
    <t>"[Wenn ich Fragen zur Religion habe] dann schnapp ich mir die Bibel und denk selber bisschen nach, und wenn ich da nicht auf den Pfad komme, dann würde ich glaube ich unseren Pfarrer fragen. Also genau, das sind sicher auch zwei Ansprechpersonen [unsere beiden PfarrerInnen]." (33-evan-w)</t>
  </si>
  <si>
    <t>"Eine Umra [habe ich gemacht] mit einem Freund [...] Das war sogar im Ramadan, war ganz schön spirituell." (18-musl-m)</t>
  </si>
  <si>
    <t>"Hadschi Bektas ist auch ein wichtiger Mensch in unserer Glaubensgemeinschaft. Es gibt auch den Ort Hacibektas und da ist einfach sozusagen unsere Pilgerfahrt. Also die Sunniten machen ja die Pilgerfahrt nach Mekka, und wir machen die Pilgerfahrt nach Hacibektas würde ich jetzt sagen." (38-alev-w)</t>
  </si>
  <si>
    <t>"Ja [@babyentenrevolution] find [ich] lustig, also das mag ich. Das sind halt also hier und da LGBTQ [Themen], linke Sachen. […] Manche sind auch bissl zu linksextrem, aber es ist ok. […] Besser als in die andere Richtung glaub ich." (26-sikh-m)</t>
  </si>
  <si>
    <t>"So [ein] Policy Slam Abend, da waren auch Leute dabei die haben einen Slam gemacht über Wien oder allgemein was für sie Heimat bedeutet. […] Da war ein Musiker auch dabei, war ziemlich nice." (05-musl-m)</t>
  </si>
  <si>
    <t>"[Das ist] die älteste jüdische Jugendorganisation auf der Welt, wurde 1913 gegründet, ist eine jüdische, sozialistische, zionistische Jugendorganisation, Pfadfinderorganisation eigentlich. Hat auch die Kibbuzbewegung [gegründet], das heißt die Organisation hat eigentlich das Land Israel aufgebaut in den frühen Jahren" (41-jued-m)</t>
  </si>
  <si>
    <t>"Der Schomer hat jetzt an sich nicht, auch nicht so viel mit einer Synagoge zu tun, weil er einfach säkular ist. [...] [Es] ist eine jüdische sozialistische zionistische Jugendorganisation, Pfadfinderorganisation eigentlich." (41-jued-m)</t>
  </si>
  <si>
    <t>"[Ich folge der] Vicky Spielmann [@vicky_spielffrau, einer] grüne Stadträtin oder so." (42-jued-w)</t>
  </si>
  <si>
    <t>"Ja das ist Tarik Mete [@tarik_mete] das ist ein Politiker bei der SPÖ in Salzburg Gemeinderat. [Er] schreibt viel zum Thema Integration. Generell ich folg [ich] auch coolen Leuten so auch [von} anderen Parteien und teile auch ihre Sachen und like auch ihre Sachen, weil ich finde es gibt halt so Sachen [...] wo Parteipolitik weniger eine Rolle spielt." (05-musl-m)</t>
  </si>
  <si>
    <t>"[Beim Turban-Day] war ich schon dabei. [Da geht es] einfach nur darum ein bisschen Awareness zu machen, dass es Sikhs gibt und das der Turban an sich nichts Schlimmes ist und einfach mal die Angst zu nehmen, genau." (29-sikh-w)</t>
  </si>
  <si>
    <t>"[Dass ich] Mobbing erfahren hab, das war auf jeden Fall für mich ein Ereignis was, glaub ich, meine Persönlichkeit so ein bisschen geprägt hat." (23-kath-w)</t>
  </si>
  <si>
    <t>"Die Freitagsgebete sind ja jetzt wieder erlaubt und ja, da ist das kein Problem halt, sich die Predigten selber vor Ort anzuhören. Aber wenn ich nicht die Möglichkeit hab, natürlich versuch ich sie mir online anzuhören." (19-musl-m)</t>
  </si>
  <si>
    <t>"Auch in den Predigten sag mal mal von dem Priester [in der Kirche, wo ich gerne hingehe, spiegelt sich ein] philosophischer Aspekt wieder, wo ich sag der trifft da wirklich auf die Erlebnisrealität von jungen Leuten [zu]. [...] Ich [lern] auch solche Sachen wie: Wie lässt sich mein Glauben [vereinbaren] mit dem, den vielleicht meine Freunde haben, dem was ich in der Uni sehe? wie geh ich damit um?" (03-kath-w)</t>
  </si>
  <si>
    <t>"[Dann hab ich angefangen] Ministrantenstunden zu halten und es hat mir ur viel Spaß gemacht. Ich arbeite sehr gerne mit Kindern und es hat mir auch sah viel gebracht und ich hab aber wirklich lange lange drüber nachgedacht wie ich das machen soll und wie ich da was machen kann, und hab viel mit meinem Pfarrer drüber geredet." (28-kath-m)</t>
  </si>
  <si>
    <t>"Mir haben immer wieder Leute [, ehemalige Mitschüler] rückgemeldet, als sie dann mitbekommen haben, [...] dass ich jetzt im Priesterseminar bin, dass sie das nicht wundert. Also insofern war das von außen schon früh sichtbar, für mich von innen her war es ein langes Ringen." (22-kath-m)</t>
  </si>
  <si>
    <t>"Jetzt bin ich im Priesterseminar in Serbien. […] [Das ist dort quasi eine Oberstufe] grundsätzlich hat man dort von den normalen Fächern nur Informatik und Englisch sonst sind halt alle entweder sprachen- oder religionsgebunden sozusagen und später [...] hast du dann auch Administration und solche Sachen, damit du dann eines Tages eine Gemeinde führen kannst." (31-orth-m)</t>
  </si>
  <si>
    <t>"[Der Dede ist] so wie ein Priester. […] Die müssen eben auch von der Blutlinie von dem Propheten Mohammed abstammen, deswegen ist auch so ein Stammbaum sehr wichtig." (21-alev-w)</t>
  </si>
  <si>
    <t>"Dann [@quarnsayings] das sind so Seiten die [Zitate aus dem] Koran oder Aussagen vom Propheten halt [posten]." (04-musl-m)</t>
  </si>
  <si>
    <t>"Ich [habe mir] auch die Geschichte angeschaut. [Zum Beispiel] die Lebensgeschichte des Propheten. Was war das für eine Zeit? Wie hat der gelebt? Was waren das für Umstände? Und so weiter. Was kann ich auch davon heute [abgewinnen] und was zum Beispiel passt zu der heutigen Situation?" (05-musl-m)</t>
  </si>
  <si>
    <t>"Es [gibt] den Tafsir, das [sind] die Erläuterung [zum Koran]. [Koranverse] sind meistens aus einem bestimmten Anlass herabgesandt worden. [...] Dafür ist der Tafsir da, der das erläutert und das genau übersetzt. Dann ist dieser Verse der vielleicht eine Zeile lang ist, dann plötzlich eine ganze Seite lang." (19-musl-m)</t>
  </si>
  <si>
    <t>"Das ist eine Youtuberin [@dissociadid], die sich mit mental health ein bisserl auseinandersetzt. [Eigentlich] ist [das] ihr Hauptthema. Was ich sehr, sehr interessant finde, sie hat selbst eine psychische Kondition eben [eine] dissoziative Identitätsstörung." (03-kath-w)</t>
  </si>
  <si>
    <t>"Die Freunde, die ich jetzt habe denen geht´s halt [...] teilweise jetzt nicht sehr gut wegen der Pandemie. [...] [Er war] die ganze Zeit zu Hause und er sieht immer die Snapchat Memories von früher wie es damals war in der Schulzeit. [...] [Er ist jetzt] depressiv, er geht in diese Richtung." [25-sikh-m)</t>
  </si>
  <si>
    <t>"Das ist auch cool, kennst du das? @subwaytherapy, […] das ist ein Mann, glaube ich, der hat sich in die U-Bahn gesetzt und quasi bietet so Subway Therapy an in New York. […] Man kann dort ein Post-it nehmen und [etwas] draufschreiben auf die Wand, was einen bedrückt, ganz grundsätzlich. Und die besten postet er dann halt." (33-evan-w)</t>
  </si>
  <si>
    <t>"Das sind tatsächlich auch Bekannte von mir, zum Beispiel die @leni_lafayette ist ganz toll. Sie will die erste weibliche die jüngste, erste weibliche Rabbinerin werden. [Sie] ist aus Deutschland, sie ist feministisch, queer und einfach wirklich ein echtes liebes Mädchen." (42-jued-w)</t>
  </si>
  <si>
    <t>"Das war ein cooles Projekt. [...] Mein Rabbiner hat die Shabbat-Melachot, also die Shabbat-Gesetze, wir haben 39 Gesetze zu Shabbat, was darf man, was darf man nicht, [als Buch herausgebracht]." (24-jued-m)</t>
  </si>
  <si>
    <t>"Ich liebe es im Islamischen Zentrum. [...] Am Abend dort beten zu beten ist für mich traumhaft ehrlich gesagt, weil man teilweise [...] im Sommer am Abend draußen [beten kann] und seine Stimme [des Muezzin] ist unglaublich, unglaublich schön, also es hat was Beruhigendes und deswegen hab ich s dort sehr gerne im Ramadan vor allem." (15-musl-w)</t>
  </si>
  <si>
    <t>"'I pray this Ramadam you find the mercy and love you deserve and form habits that will carry us a lifetime. Ramadan Mubarak Family' Ja, das zum Beispiel ist so eine Seite [@mvslimhumor], die postet auch so Memes. Also ist eigentlich eine Meme Seite aber sie posten auch ab und zu andere Sachen." (18-musl-m)</t>
  </si>
  <si>
    <t>"Ich lese auch sehr oft den Koran, vor allem weil es jetzt Zeit für Ramadan ist. Dadurch, dass wir sehr viel fasten werden wir auch mit der Religion mehr in Verbindung kommen als Muslime. [...] Ich [habe] dann halt einige Pläne gemacht für den Ramadan, damit ich mich noch mehr fokussieren kann auf den Koran und auf das Lernen, auf die Spiritualität." (17-musl-w)</t>
  </si>
  <si>
    <t>"Also [wegen des] Kopftuchs habe ich schon negative Sachen gehört auch in der Schule, weil ich war eigentlich Klassensprecherin und da haben mich einige Lehrer eben angesprochen, 'Ja wie geht das überhaupt, dass du [zur] Klassensprecherin gewählt worden bist mit dem Kopftuch in einer HTL?'" (17-musl-m)</t>
  </si>
  <si>
    <t>"Offenen Rassismus habe ich erst von Sunniten erfahren und das war halt auch so, da war ich unter 13. [...] Einmal halt in der Volksschule, da hatten wir auch einen sunnitischen Jungen und mit dem war ich ganz gut eigentlich. Aber immer wenn in der Türkei Wahlen sind, spannen sich hier auch so alle Leute [ein] und alle werden politischer und Aleviten-Sunniten, links-rechts." (39-alev-m)</t>
  </si>
  <si>
    <t>"Rassismusmäßig [...] also für mich ist es halt: Da geht´s rein, da geht´s raus. Ich bin da sehr tolerant, aber ich kann mir sehr, sehr gut vorstellen, dass halt andere vielleicht anders reagieren würden. Wenn ich auf der Straße geh schreien mir manchmal irgendwelche alten Leute beim Café irgendwas nach, hab ich auch schon paar Mal gehabt." (26-sikh-m)</t>
  </si>
  <si>
    <t>"Das war jetzt ein Post, wo die Sikh Religion in Österreich anerkannt wurde. [Da] hab ich dazu was gepostet." (30-sikh-w)</t>
  </si>
  <si>
    <t xml:space="preserve">"Ich hab ein Jahr den alevitischen Religionsunterricht besucht, weil in meiner Schule gab es das nicht [weil erst] wenige Schülerinnen und Schüler im Zeugnis ihr Religionsbekenntnis geändert haben. Es war ja [vor der Anerkennung] 'Islam', bei mir genauso. [Der Unterricht] war eigentlich ganz gut. Ich habe da wirklich bemerkt, dass ich viel mehr weiß als die anderen, [da ich sehr oft im Kulturverein bin]." (37-alev-m) </t>
  </si>
  <si>
    <t>"Ja, also ich hab viele Freunde in Israel die ich auf Reisen kennengelernt hab, also mit der Bnei Akiva. [Mit] denen halt ich auch hauptsächlich auf Instagram Kontakt." (20-jued-m)</t>
  </si>
  <si>
    <t>"Ich würde sagen, religiös, ja, aber bis zu einem gewissen Maß, weil ich denke, dass die moderne Zeit es einfach nicht erlaubt, [...] dass ich es zu hundert Prozent auslebe. [Würde ich das tun], dürfte ich jetzt zum Beispiel nicht vor dem Laptop sitzen, ich dürfte nicht einmal einen Laptop besitzen. [Deshalb verknüpfe] ich die Religion mit der modernen Zeit, mit unserem Jahrhundert einfach." (40-alev-w)</t>
  </si>
  <si>
    <t>"Wir sind ja schließlich schon [im] 21. [Jahrhundert]. […] Ein bisschen Fortschritt und Progress [da] muss sich, vielleicht muss sich [die] Religion adaptieren über die Zeit" (26-sikh-m)</t>
  </si>
  <si>
    <t>"Ich [empfinde] von meiner Seite meine Religion [als das Wichtigste]. Weil ich find, dass meine Religion, also ein sehr großer Teil ist von mir. Weil, wenn man mich fragt was ich bin, oder als was ich mich definiere, dann würde ich an erster Stelle meine Religion sagen." (04-musl-m)</t>
  </si>
  <si>
    <t>"Religion an sich als Judentum ist schon ein sehr, sehr fixer Bestandteil meines Alltags, weil angenommen heute ist Freitag, da leg ich auch meinen Alltag darauf aus, dass ich am Abend nichts zu tun habe, damit ich entweder mit Freunden oder Familie Shabbes essen machen kann. [Am Samstag] verwende [ich schon] Elektronik und so weiter, ich halte mich nicht an Schabbat, aber [ich] schau, dass ich viel mit Freunden mache und eher weniger arbeite." (41-jued-m)</t>
  </si>
  <si>
    <t>"Die [Religion] war schon immer eigentlich ein Bestandteil von mir und auch ein sehr wichtiger. Da hat sich eigentlich dahingehend nicht wirklich was geändert, also das ist noch immer sehr stark präsent und ich hoffe es bleibt auch so." (11-kath-m)</t>
  </si>
  <si>
    <t>"Religion ist für mich eine Art Oase in der ich mich wohl fühlen kann. Es ist was wo ich mir Sachen erklären kann, es ist was wo ich mich drauf verlassen kann, wo ich weiß wo ich hin kann. [...] Religion hat eine spezielle Bedeutung für mich und [ist] noch immer eine Ladestation für mich." (19-musl-m)</t>
  </si>
  <si>
    <t>"[Religion] hat schon eine wichtige Rolle gespielt, weil das war halt immer so, wenn irgendwas nicht so gelaufen ist wie ich wollte, habe ich mich halt schon immer gefragt: 'Warum ist das jetzt so? Warum?' Und dann habe ich in meinem Glauben schon die Antwort gefunden." (29-sikh-w)</t>
  </si>
  <si>
    <t>"Immer dann, wenn’s mir schlechter geht oder wenn ich eine schwierigere Zeit im Leben hab, hilft mir sozusagen die Religion mich damit abzufinden und Hoffnung zu finden und in jeder Sache etwas Positives zu sehen." (31-orth-m)</t>
  </si>
  <si>
    <t>"Ich schöpf auch sehr viel Kraft [aus der Religion], wenn ich, wenn es mir jetzt nicht so gut geht oder so und ich weiß ich kann mich dann eben an eine höhere Macht wenden." (29-sikh-w)</t>
  </si>
  <si>
    <t>"Vor der MJÖ hatte ich ehrlich gesagt noch überhaupt kein religiöses Leben, [...] obwohl ich in einer Familie aufgezogen wurde, wo die Religion wirklich an allererster Stelle steh. [...] [Erst in der MJÖ] habe ich dann irgendwie [...] den Sinn und Zweck des Lebens habe ich wirklich dann da irgendwie verstanden." (17-musl-w)</t>
  </si>
  <si>
    <t>"[Mit zehn Jahren habe] ich eben angefangen die Religion in meinem Leben irgendwie zu inkludieren oder irgendwie alles damit zu verbinden. Das waren so kleine Sachen, [...] am Wochenende jeden Sonntag sind wir dann in die Moschee gegangen." (15-musl-w)</t>
  </si>
  <si>
    <t>"Als ich im 20. gewohnt hab fand ich, da waren halt kaum Kirchen oder kaum sichtbares Zusammenleben [der Religionen]. " (02-kath-w)</t>
  </si>
  <si>
    <t>"Im 2. [Bezirk] sieht man [die orthodoxe Kriche] [...] und im 16. wars halt [früher] eine römisch-katholische Kirche, die wir dann geschenkt bekommen haben und bei der sieht man von draußen auch nicht, dass es eine orthodoxe Kirche ist, von innen sieht man‘s teilweise." (31-orth-m)</t>
  </si>
  <si>
    <t>"Als ich in London war, war es komplett egal, farbig, weiß, asiatisch, Muslime, Christen, es war einfach alles zusammen so ein gemischter Haufen und es hat alles gepasst. Jeder hat sein Ding gemacht." (35-evan-m)</t>
  </si>
  <si>
    <t>"[Mein Vater hat] gesagt: 'Religion ist für mich immer was Privates. Es geht um meinen Glauben und das mach ich zwischen mir und Gott aus, das geht niemanden anderen was an.' Und das ist etwas, das ich nach wie vor bei mir hab." (06-kath-w)</t>
  </si>
  <si>
    <t>"Ich halt mich zurück [beim Posten religiöser Inhalte auf Instagram], vor allem will ich halt niemandem das aufdrücken so: 'Yay Gott ist da!' oder 'Glaube!' oder  'Gott ist so toll.' Nachdem ich selber nicht dran glaube, dass Gott ein alter Mann mit Bart im Himmel ist, sondern vielleicht eine lesbische Frau." (35-evan-m)</t>
  </si>
  <si>
    <t>"[Bei Feiern mit Semah, unserem Gebetstanz, kommen eher auch] die Jugendlichen. [...] Also da gibt es auch Unterteilungen. Manche sind zum Spielen, Spaß haben, und reden [dabei] und ein Teil davon ist auch wirklich so bisschen ernster und nimmt auch diese Tage ernst sozusagen, und versucht auch da zu helfen, mitzumachen." (37-alev-m)</t>
  </si>
  <si>
    <t>"Wenn ich sagen würde wer hat mich am meisten [religiös] beeinflusst, ist es definitiv mein Vater, seine Mutter, meine Großmutter, und [der Pfarrer] in seinem absoluten Verständnis für junge Leute. Und dieser Glauben muss nicht immer langweilig sein. Glauben kann auch absolut Spaß machen und das hat er mir wirklich beigebracht." (06-kath-w)</t>
  </si>
  <si>
    <t>"Es gibt auch in diesem Discord Channel [zum Sikhismus] jeden Samstag manchmal auch sonntags einen Talk, wo eben hochangesehene Leute aus unserer Religion reinkommen und eben eine Rede halten über ein bestimmtes Thema. Und am Ende der Rede gibt es dann so eine Question Box, wo man die Fragen reinstellen kann." (30-sikh-w)</t>
  </si>
  <si>
    <t>"Bei mir ist es jetzt mehr so, dass der Fokus weg vom religiösen Judentum mehr aufs politische, kulturelle, gesellschaftliche Judentum gegangen ist." (12-jued-m)</t>
  </si>
  <si>
    <t>"Das [Lichterfest in der Lugner City] ist weniger religiös, mehr kulturell. Also mit Religion hat das nicht mehr großartig viel zu tun was dort abgeht, ja." (29-sikh-w)</t>
  </si>
  <si>
    <t>"Wenn du in den Tempel gehst solltest du halt nicht sehr freizügig [gekleidet sein] das ist halt dann einfach so diese typisch traditionelle Kleidung." (29-sikh-w)</t>
  </si>
  <si>
    <t>"Ich bin sehr viel in der Synagoge, aber [nur] weil ich gerne dort andere Leute treffe […] und weil ich einfach zu Events dorthin gehe. Ich gehe nicht hin mit dem Hintergedanken, dass ich beten gehen will." (41-jued-m)</t>
  </si>
  <si>
    <t>"Ich kann das jetzt nur mit dem Christentum [vergleichen], in dem halt einmal die Woche in die Kirche zu gehen ist sozusagen. Erst dann ist man auch wirklich gläubig und religiös. So [verstehe] ich das von meinen Freundinnen in meiner Umgebung. Aber bei uns ist es halt sozusagen, die Moschee ist ein Begegnungsort." (16-musl-w)</t>
  </si>
  <si>
    <t>"Es gab [das] Sivas Massaker, das ist auch sehr bekannt, war im Madımak Hotel und da wurden viele Denker, Sänger und Dichter umgebracht, bzw man hat das Hotel [in] Brand gesetzt und ja, so sind sie dann gestorben, waren auch alles Aleviten und Alevitinnen. [...] Bei solchen Massakern sieht man sehr genau, ok, die sind dort nicht erwünscht." (40-alev-w)</t>
  </si>
  <si>
    <t>"Wir haben uns [in der Moschee] dort echt zuhause gefühlt ehrlich gesagt, weil wir das eben auch mitgestalten haben und irgendwie auch mitgeholfen haben. [...] Also meine kleinen Schwestern sind dort immer regelmäßig auch quasi zum Unterricht gegangen oder, genau. Haben dort alle das Lesen gelernt. Das ist- ich würd sagen das ist, ja, ein echt schöner Ort für mich." (15-musl-w)</t>
  </si>
  <si>
    <t>"Seit dem wir [also unsere Religion] anerkannt worden ist, [...] läuft wirklich alles sehr viel besser. Auch dass wir in den Schulen alevitische Religionsunterricht haben, dort die Kinder von sehr jungem Alter an schon etwas dazulernen [auf] spielerischer Weise. [...] Das find ich schon gut, also dass wir auch unsere Religion wirklich leben dürfen." (40-alev-w)</t>
  </si>
  <si>
    <t>"Religionsunterricht war eh witzig. [...] In der ersten Klasse [waren wir] acht oder zehn Leute, in der zweiten sechs, in der dritten vier. Also es ist rapide gesunken immer." (34-evan-m)</t>
  </si>
  <si>
    <t>"Religionslehrer sein hat mich schon sehr interessiert weil ich mir denk, es gab so viele Sachen, die ich einfach, für mein Leben bereichernd empfunden hab mit 15 und 16, wo ich mir denk, allein dass ich sie gehört hab, das hat mir so viel Perspektive gegeben, ob ich mich jetzt dafür entschieden hab das genauso zu machen oder ned ist was anderes." (03-kath-w)</t>
  </si>
  <si>
    <t>"[Es gibt] schon geistliche Personen, wo ich sag [...] da [traue ich mich] auch meine Zweifel auszusprechen, ohne dass was falsch verstanden wird. [...] Da hatte ich echt einen Priester in meiner Nähe, der mich kennt seit ich sehr jung bin. [...]  Ich habe ihm irgendwann einmal am Abend geschrieben, so: 'Hey, ich hab eine Frage.' [...]  Er hat gesagt [...] Komm [rüber] und wir reden drüber und er hat sich halt echt Stunden Zeit genommen meine Fragen zu beantworten" (03-kath-w)</t>
  </si>
  <si>
    <t>"Die Rabbiner sind quasi so wie Celebrities. [...] Da gibts ein ganzes [Youtube] Video wie der eine Synagoge besucht. [...] Da gibts auch manchmal inspirierende Lieder [und] Videos wie die. Das ist so ein ur altes Video, weißt eh, weil die alten Rabina werden ja wahnsinnig aufgehyped eigentlich schon. [...] Ich find das ur spannend eigentlich diese alten Rabbiner anzuschauen, weil man hört so viel Geschichten über die." (20-jued-m)</t>
  </si>
  <si>
    <t>"Ich habe Personen [...] denen ich sozusagen immer schreibe oder sie immer was frage. [...] Das [ist] eine Frau die Islamwissenschaften studiert hat. [Ich habe sie durch Zugfall kennengelernt] und da war der Punkt okay, egal wie klein die Frage sein mag, schreib ich ihr schnell eine Nachricht per WhatsApp und sie antwortet mir gleich und es ist so eine Sache wo ich sage okay das geht ganz schnell " (15-musl-w)</t>
  </si>
  <si>
    <t>"Papst Franziskus folge ich tatsächlich nicht [auf Instagram], nein." (22-kath-m)</t>
  </si>
  <si>
    <t>"Ich habe sehr oft Fragen [zur Religion], sehr, sehr oft und sehr, sehr viele. Meistens probiere ich es dann mal auf meine eigene Weise, ich probiere mal [zu] googlen. Meistens klappt das natürlich nicht und dann probiere ich halt Priester oder meinen Lehrer zu fragen oder halt auch manchmal meine Eltern." (29-sikh-w)</t>
  </si>
  <si>
    <t>"[Neben Youtube und Büchern] mag ich es auch persönliche Gespräche mit Priestern zu führen [wenn ich Fragen zur Religion habe], weil ich auch dieses  Privilege habe mit manchen Kontakt zu haben. […] In erster Linei [frage ich natürlich auch] meinen Vater, aber wenn ich dann noch mehr Informationsquellen möchte, dann frage ich auf jeden Fall noch [ein] paar Priester, Bischöfe, oder wen auch immer." (32-orth-w)</t>
  </si>
  <si>
    <t>"Das war mit [eine Auschwitz-Reise mit] Jad Bejad und generell, also die IKG, die Israelitische Kultusgemeinde, schickt jedes Jahr so drei, vier Busse mit Schulklassen und Jugendorganisationen. Weil das denen wirklich sehr wichtig ist, damit wir sehen, also damit wir´s ja nicht vergessen, das was uns damals passiert ist, weil´s denen wirklich wichtig ist, dass wir das selber sehen. [...] Das war nicht lustig, aber es war spannend." (24-jued-w)</t>
  </si>
  <si>
    <t>"@_cteen das ist in New York auch ein riesen, riesen, riesen Jugendzentrum, die machen wunderschöne Sachen mit den Kindern und ehm ich nehme sehr viele Ideen von da raus [für meine Arbeit mit Jugendlichen]. [Das ist] alles jüdisch, also [...] die sind da in ganz Amerika tätig und man kann wirklich sehr viel von ihnen lernen." (24-jued-w)</t>
  </si>
  <si>
    <t>"Unser Lehrer macht auch [...] Ein-Wochen Camps sozusagen. Zum Beispiel er fährt nach Deutschland und ist dort in einem Gurdwara eine Woche lang wo es ein ganzes Programm gibt. Es ist einfach so wie Schule, also in der Früh [gehen] zuerst alle beten, danach frühstücken, dann zum Beispiel Geschichte, danach gibt es Gatka, danach noch irgendeine andere lesson." (27-sikh-m)</t>
  </si>
  <si>
    <t>"[Der erste Kontakt zur MJÖ war bei der] 20 Jahres-Veranstaltung. [...] Ich wollte mit einer anderen Freundin dorthin und wir haben uns Tickets holen müssen [bei] einer Freundin aus der MJÖ. [...] Dadurch haben wir uns dann wirklich sehr gut kennengelernt und somit hat sie mich dann in die Community gebracht sozusagen." (17-musl-w)</t>
  </si>
  <si>
    <t>"[Die European Union of Jewish Students hat] unter der Woche viel Online Events gemacht, also politische Events, [...] Panneldiscussions und viele Seminare [online]. Und soziales, kulturelles [gibt es] dann eben am Freitag, ehm so ein Schabbat gathering für die, die wollten, aus ganz Europa, haben gemeinsam Schabbat gefeiert." (41-jued-m)</t>
  </si>
  <si>
    <t>"Ich muss ehrlich sagen, also was ich von vielen Freundinnen höre, und das sind meistens sunnitische Freundinnen, die eben auch wirklich äußerlich entweder ein Kopftuch tragen, also irgendein Merkmal haben, dass sie schon irgendwie manchmal blöd angesprochen werden, zum Beispiel in der Straßenbahn oder irgendwo." (21-alev-w)</t>
  </si>
  <si>
    <t>"[Auf dem Posting sieht man] eine Galabiya das ist so eine traditionelle, religiöse, marokkanische Tracht sozusagen.[…] Ich find’s, ich find es ist nice halt. Da denk ich mir halt: 'Ist schon cool'."(05-musl-m)</t>
  </si>
  <si>
    <t>"[Nach dem ersten Besuch einer] Worship Konferenz, [war ich] so geflasht danach. [....] Das war 'I worship' und dann war der diözesane Weltjugendtag und dann bin ich mit meinem Pfarrer heimgefahren und ein paar Jugendlichen und ich hab gesagt 'Ich glaub wir brauchen eine Worship Band, ich würd so gerne eine Worship Band gründen.'" (28-kath-m)</t>
  </si>
  <si>
    <t>"[Ich war im islamischen Gymnasium.] Dadurch, [...] dass meine Eltern zweite Generation, also Gastarbeiterkinder sind und sie selbst sehr viel Rassismus erfahren haben und diskriminiert wurden, hat sich meine Mama dann dazu entschieden, mich in eine Schule zu schicken, wo ich auch gut aufgehoben bin sozusagen, mit einem mir ähnlichen Background [...] wo sie gemeint hat, sicher ist sicher." (16-musl-w)</t>
  </si>
  <si>
    <t>"Ich hab sehr oft Schule gewechselt, war in [einem] ultra-orthodoxen Kindergarten, dann war ich in der orthodoxen Schule und danach war ich in einem öffentlichen Gymnasium und ehm heute bin ich in [einem] jüdischen [Gymnasium]. [...] Davor hatte ich eigentlich fast nichts mit der jüdischen Gemeinde zu tun und und heute bin ich sehr aktiv und involviert. [Der Schulwechsel] war eigentlich ein großer Wendepunkt." (20-jued-m)</t>
  </si>
  <si>
    <t>"Ich hab mir dann gedacht ja die Religion ist etwas was ich eigentlich in mir leben sollte. [Religiöse Inhalte zu teilen] hat dann einfach für mich keinen Sinn mehr gemacht. Mit dem Alter bin ich dann sozusagen, […] reifer geworden in der Hinsicht." (21-alev-w)</t>
  </si>
  <si>
    <t>"[Bei] Postings [überlege ich] schon dreimal, ob ich was schreibe über Gott. [Weil ich auch] viele Nachrichten bekomme, die mir dann zusetzen. [...] Ich habe nicht 1000 Follower, aber es sind genug, um Leute zu finden, [denen irgendwas] nicht passt. [...] Deshalb überleg ich schon dreimal, ob es mir das wert ist, das irgendwie zu zeigen: 'Ich bin religiös.' Weil wie gesagt, ich schon den Eindruck habe, dass viele Leute eben [damit nicht umgehen können.]" (33-evan-w)</t>
  </si>
  <si>
    <t>"In der Schule [...] also in jedem Raum war ein Kreuz, und zum Beispiel im Speisesaal  vor und danach dem Essen, haben sie sich halt zum Kreuz hingewendet und haben gebetet. Da sind wir auch aufgestanden, danebengestanden. Das heißt, das 'Vater unser' konnte ich dann irgendwann auch schon zum Beispiel in und auswendig, auch wenn ich‘s jetzt nicht explizit gelernt hab, man bekommt das einfach mit." (21-alev-w)</t>
  </si>
  <si>
    <t>"Man würde meinen, dass ich jetzt sehr stark religiös bin. Ich hab jetzt das Karha, das hat quasi fast jeder Inder sogar, nicht nur die Sikhs, nicht nur wir Sikhs, sondern ich hab auch ein Turban, ich hab auch Bart nicht geschnitten. [...] Man würde meinen, dass ich jetzt ultra religiös wär, aber so ist das nicht eigentlich." (26-sikh-w)</t>
  </si>
  <si>
    <t>"[Ich hatte diese Glaubensfrage und habe meiner ehemaligen Religionslehrerein] ein langes E-Mail geschriebenund da hat sie dann zurückgeschrieben [...] auch total lang und total nett und mir auch ein paar Bibelstellen empfohlen und das war sicher auch etwas, was mir geholfen hat." (33-evan-w)</t>
  </si>
  <si>
    <t>"Oder wenn ich auf Discord bin und merke, ok es rezitiert grad jemand, dann kann ich mich dazuschalten, kann dann zuhören und sitz dann [gerne] draußen in der Natur [bei der Donau] und kann das dann halt genießen." (30-sikh-w)</t>
  </si>
  <si>
    <t>"Ich meine, das sind ganz tolle Menschen [die praktizierenden Christ*innen, die ich über meine beste Freundin kennengelernt habe] und die akzeptieren uns so wie wir sind. Die haben mir auch schon sehr oft angeboten, [dass wir mir ihnen] in die Kirche gehen [können]. Leider bin ich noch nicht dazu gekommen, aber sollte ich auf jeden Fall einmal machen, um das Ganze mal kennenzulernen." (40-alev-w)</t>
  </si>
  <si>
    <t>"Man würd halt gern teilweise evangelisieren und so sagen 'Du brauchst das, weil ich weiß, dass es dir gut tut.' Aber [...] das darf man nicht, auch wenn man das manchmal gerne tun würde und da muss ich echt noch ganz viel lernen. Aber ja. Also ich ich bin schon offen und [...] ich red schon mit jedem. Also ich sag jetzt nicht 'Aha okay, dein Religionsbekenntnis ist, weiß ich nicht Hindu, okay nein mit dir sprech ich nicht.' oder 'Wir finden keinen gemeinsamen Nenner.' So, nein." (23-kath-w)</t>
  </si>
  <si>
    <t>"[Das Alevitentum] ist halt ein Glaube der geschichtlich gesehen sehr unterdrückt worden ist und die Menschen hatten Angst ihren Glauben selbst auszuleben. Bzw. haben [sie] das im Geheimen gemacht, in den Dörfern, und deshalb wurde der meiste Glauben in Cem Zeremonien, das ist die Glaubenszeremonie, [...] verbal weitergeben. " (21-alev-w)</t>
  </si>
  <si>
    <t>"Was ich noch gepostet [habe, sind] allgemein solche Dinge wie sowas zum Beispiel. [Da geht es um den] Sikh Genozid [im Punjab 1984] […] [Dazu] hab ich vor ein, zwei Jahren auch öfters gepostet." (25-sikh-m)</t>
  </si>
  <si>
    <t>"In Wien [ist] das halt so, wenn ich jetzt sage: 'Das hier ist 'haram', dann würdest du wissen, was es ist. [...] Und eine Kollegin aus Polen, die hat gar nicht gewusst was 'haram' heißen soll.[...] Da war ich sehr verwundert, dass es halt schon noch Länder gibt, wo das gar nicht so [verbreitet ist], dass man das halt kennt." (29-sikh-w)</t>
  </si>
  <si>
    <t>"Bis ich acht Jahre alt war hab ich mich an alles gehalten da war ich ultra-orthodox [...] bis ich so 10 oder 12 war. Dann war ich gar nicht religiös, da hatte ich auch nichts mit der Gemeinde zu tun, da war mir auch alles wurscht. Dann so beim Wechsel in die jüdische Schule da hab ich, also da hab ich mich zumindest an die Grundregeln gehalten und ja jetzt hab ich so meinen eigenen Mix gemacht, [so] wie ich‘s haben will einfach." (20-jued-m)</t>
  </si>
  <si>
    <t>"Im Bundesheer hab ich auch gefastet. [...] Zum Frühstück hab ich gebeten, dass ich Essen aufheben darf, ab und zu haben sie's mir verneint, aber ja dann hab ich vom Frühstück eine Semmel und Käse oder so aufbewahrt das dann am Abend gegessen oder mir etwas bestellt." (18-musl-m)</t>
  </si>
  <si>
    <t>"Was ich auf jeden Fall sagen kann ist, dass diese Aspekte die halt im Sikh-Tempel weitervermittelt werden, oder in der Religion weitervermittelt werden [...] nichts Schlechtes sind [und] dass sie halt hängen geblieben sind. Also den Leuten helfen, also die ganzen Standardsachen, die es in jeder Religion gibt, nichts Böses [tun], den Leuten helfen und ja. Das ist halt schon irgendwie ein Teil meiner Person "</t>
  </si>
  <si>
    <t>Also ich folge @torahdaily und da gibt es einfach nur Zitate, die sie jeden Tag posten und zwar meistens was Interessantes, zum Beispiel sowas, also das sind eher so Zitate die mich wirklich motivieren für den ganzen Tag." (24-jued-w)</t>
  </si>
  <si>
    <t>"Also Sportler auch. Mesut Özil [@m10_official] der auch also fast jeden Freitag auch etwas Religiöses postet, und ja. Find ich sehr interessant." (04-musl-m)</t>
  </si>
  <si>
    <t>"Es gibt die @zelophchads_toechter, die sind ganz toll. Das sind jüdische Aktivistinnen und die posten halt zum Beispiel über Jom Kippur, Rosch ha-Schana, was man aus der Tora lernen kann." (42-jued-w)</t>
  </si>
  <si>
    <t>"[@danica_crnogorcevic ist eine] religiöse Sängerin, die mag ich sehr. [Sie] kommt aus Montenegro und das schau ich mir auch gerne an, weil sie immer wieder so neue Lieder rausbringt und ehm ihr Mann ist auch ein Priester und manchmal schau ich mir seine Predigten an und das find ich immer schön, also wenn ich was von denen so anschaue." (32-orth-w)</t>
  </si>
  <si>
    <t>"Problematisch find ich, wenn dann Leute sich verbeißen und dann auch sagen, ja keine Ahnung, [...] 'Gott will nicht, dass [du] schwul bist und das ist unnatürlich, böse und du wirst in der Hölle schmoren deswegen.' Und das finde ich dann nicht in Ordnung, weil das einfach dann ein Einschnitt ist in [die] Persönlichkeit von Individuen, [was] halt nicht ok ist." (35-evan-m)</t>
  </si>
  <si>
    <t>"Es gibt ein paar [Dedes] die sind eher jung mit denen kannst du auch so ein bisschen spaßiger reden, ein bisschen erleichterter Fragen stellen und du schämst dich nicht bzw. du hast nicht Angst irgendwas Falsches zu fragen. Und es gibt ältere die sind halt bisschen strenger bisschen mehr- mit mehr Wissen, da denkst du dir schon: 'Soll ich die Frage stellen oder eher nicht? Wie wird er drauf reagieren?'" (37-alev-m)</t>
  </si>
  <si>
    <t>"Ich gehe auch, wir haben so einen Verein, aus unserem Dorf, hier in Wien im 10. Bezirk, und in diesem Monat gibt es so Veranstaltungen zu unserem Propheten, zum Fasten, allgemein so bisschen Infos (CN: Mhm), solche Veranstaltungen, da gehe ich meistens hin." (38-alev-w)</t>
  </si>
  <si>
    <t>"Wenn ich beim Gebetskreis bin und dann preached der Maxi oder so und ich denke mir: 'Boah das ist wirklich, also das stimmt.' Und so oder 'Das sollt ich auch eher praktizieren.' oder 'Da sollt ich auch eher noch tiefer reingehen.' [...] Dann nehm ich mir das mit und mach was damit." (23-kath-w)</t>
  </si>
  <si>
    <t>"Ich bin sehr religiös ausgewachsen. [...] Als ich 8 war [...] hab ich eine kurze Zeit lang in Israel gelebt mit meinem Vater der sehr religiös ist. Und dann bin ich zurück nach Wien und leb bis heute mit meiner Mutter die weniger religiös ist. Ich bin irgendwo dazwischen." (20-jued-m)</t>
  </si>
  <si>
    <t>"Von 10 bis 14 Jahren [war es]etwas schwieriger, weil ich auch dann oft geweigert habe in die Kirche zu gehen, weil ich halt natürlich auch so andere wichtigere Sachen zu tun hatte. [...] Ab meinem 15. Jahr vielleicht ist mir das einfach immer wichtiger geworden und jetzt bin ich da halt angekommen, dass mir sehr, sehr, sehr wichtig ist." (32-orth-w)</t>
  </si>
  <si>
    <t>"[Bei diesem Pfingstkongress kannst du] dein Leben Jesus übergeben. Ich wusste nicht wirklich was das ist, aber in diesem Moment hat [es] sich einfach richtig angefühlt. […] Dann bin ich eigentlich wieder nach Hause gefahren und dann [...] also ich war schon irgendwie so ein bisschen high, aber irgendwie das flacht dann wieder ab." (23-kath-w)</t>
  </si>
  <si>
    <t>"[Ich] folg halt auch @basicsofsikhi. Da gibt es halt immer Updates, also einfach [wenn] sie ein Video hochladen […] über die Religion." (29-sikh-w)</t>
  </si>
  <si>
    <t>"Ich habe auch ein Seminar in Tirol besucht. Ich habe die Grabstätte von Haci Bektas Veli besucht. Das ist ein Geistlicher gewesen, der ist sehr, sehr wichtig für uns. Und ja, dadurch konnte ich einfach sehr viele Informationen und Fakten sammeln und das war auch eine Zeit, wo ich meiner Religion viel nähergekommen bin." (40-alev-w)</t>
  </si>
  <si>
    <t>"Am allerliebsten, würd ich sagen, geh ich wahrscheinlich in den Stadttempel, weil es halt da relativ schön ist und relativ feierlich auch." (12-jued-m)</t>
  </si>
  <si>
    <t>"Ich war auch bei der Eröffnung [des Cem-Hauses] dabei, und das gab wirklich ein anderes Gefühl. Davor waren wir in dem Festsaal Mozaik und dort haben wir die Cems gemacht. Und zum ersten Mal dort zu sein und bei der Eröffnung da zu sein war schon etwas Großes. [...] Das hat wirklich so irgendwie Sicherheit gegeben und auch so stolz. Also jeder war so extrem stolz darüber, dass es halt jetzt geht einfach. Also dieser Anblick war wirklich schön." (37-alev-m)</t>
  </si>
  <si>
    <t>"Für mich ist [die Moschee] halt ein Ort der, also der Ort der Stille, oder der Ort wo ich dann meine Ruhe finde. [...] Meistens geh ich nicht zu den Gebetszeiten, sondern dann wenn keine Leute [da] sind. ich geh auch hin zu Gebetszeiten natürlich. Dann bleib ich mal hinten lehn mich an die Wand, les ein wenig Koran. [...] Der Alltag läuft so schnell, es ist alles so stressig die Welt. [...] Irgendwann muss man mal abschalten, auch wenn es nur 15 Minuten [sind]." (18-musl-m)</t>
  </si>
  <si>
    <t>"Wenn ich mich grad nicht gut fühle, oder [...] wenn ich grad denk, ok jetzt brauch ich eine Auszeit, dann geh ich einfach in die [Gurdwara], setz mich hin, relaxe halt, dann denk ich über gar nichts [nach] und ja es ist halt sehr entspannend für mich, wenn ich mal dort bin, allein" (30-sikh-w)</t>
  </si>
  <si>
    <t>"Wenn ich Fragen [habe] probiere ich es dann mal auf meine eigene Weise. Ich probiere [...] den Priester [den Sangat] oder meinen Lehrer zu fragen, oder halt auch manchmal meine Eltern, also meinen Papa, oder meine Brüder, also ich hab da schon viele Leute die sich auskennen" (30-sikh-w)</t>
  </si>
  <si>
    <t>"Wir waren auch jedes Wochenende zum Shabbes bei meinen Großeltern essen, Freitag und Samstag war Familienzeit und Sonntag sind wir dann spazieren gegangen, durch den Stadtpark." (42-jued-w)</t>
  </si>
  <si>
    <t>"Zu Schabbat, [...] die Frauen [...] müssen nicht beten oder so, also das ist eher eine freie Wahl und ich bin, ich bin eher mit den Kindern zu Hause und spiele mit denen, weil zu Schabbat [darfst du] Tacheles nicht vieles machen, also du bist nicht am Handy, [...] den Fernseher kannst du auch nicht benutzen und ja das ist eher so ein Familienwochenende. Die nütze ich sehr gerne aus, weil unter der Woche ist es recht stressig wegen Arbeit und so." (24-jued-w)</t>
  </si>
  <si>
    <t>"Es war in der HTL auch noch etwas bunt, aber nicht mehr so bunt halt wie im Gymnasium. [Im] Gymnasium hab ich mich etwas wohler gefühlt. Aber in der HTL nicht mehr so. Im Gymnasium waren auch die Lehrer mit Muslimen oder mit Andersgläubigen oder kann man sagen [mit] Leuten mit anderen Hautfarben etwas netter und gesprächiger." (04-musl-m)</t>
  </si>
  <si>
    <t>"Irgendwann [habe ich mich nicht mehr] so wohl gefühlt, unter anderem weil ich so oft wegen den jüdischen Feiertagen nicht in der Schule war und dann kamen immer die Juden-Witze und so. Ich wollte einfach mit Leuten sein die mich verstehen und eigentlich ist es auch wichtig in seiner Gemeinde zu sein und quasi so eine Unterstützung und Freunde zu haben, die quasi die gleiche Identität [haben] wie ich." (20-jued-m)</t>
  </si>
  <si>
    <t>"Also [wegen des] Kopftuchs habe ich schon negative Sachen gehört. Auch in der Schule, weil ich war eigentlich Klassensprecherin und da haben mich einige Lehrer eben angesprochen, 'Ja wie geht das überhaupt, dass du zur Klassensprecherin gewählt worden bist mit dem Kopftuch in einer HTL?' [...] Das war halt bissl ein Schockmoment für mich." (17-musl-w)</t>
  </si>
  <si>
    <t>"Eigentlich haben alle Schulen jetzt für mich eine wichtige Rolle gespielt, weil ich denk mir das was ich jetzt bin, bin ich jetzt nur wegen der Schule. Also die Ausbildung, die ich habe, aber vor allem diese Schule, bedeutet mir sehr viel, weil ich meine beste Freundin kennengelernt habe, meine Klassenkameradin, die eben auch Muslimin ist." (30-sikh-w)</t>
  </si>
  <si>
    <t>"Am Samstag ist ja Schabbat, da arbeite ich nicht und, ja, da gibt‘s ja lauter Gebote. Da isst man 2 große Mahlzeiten, man darf nicht mit dem Auto fahren, man darf nicht die Öffis benutzen, man darf nicht mit das Handy benutzen." (20-jued-m)</t>
  </si>
  <si>
    <t>"Ungefähr mit 14, 15, [...] war dann auch die Zeit wo ich angefangen hab ein Selbstvertrauen zu entwickeln, wo ich dann zur Klassensprecherin gewählt wurde, was ich vorher nie machen wollen würde. Es war einfach diese Realisation: Ich saß im Auto mit einer Mutter und hab gesagt 'Mama ich möcht mich firmen lassen.', und sie so 'okay woher kommt das jetzt?' 'Weiß ich nicht es ist jetzt da.'" (06-kath-w)</t>
  </si>
  <si>
    <t>"Seva ist so ein selfless service. […] Das ist halt das Prinzip von Seva, dass du was gibst, ohne was zu verlangen." (29-sikh-w)</t>
  </si>
  <si>
    <t>"Vor kurzem habe ich auch mit meiner Nachbarin gesprochen, die eine Türkin ist, also hanefitischen Glauben. [Wir haben] auch über das Kopftuch viel und auch über Sexualität und so weiter [gesprochen] und ich finde, man kann extremst viel lernen davon." (33-evan-w)</t>
  </si>
  <si>
    <t>"Bei uns in der Religion [ist es so,] dass man vor der Ehe keinen Freund haben darf. [Aber meine Freude haben gesagt] 'Nein, nein das ist ganz normal, [...] du kannst einen Freund haben, ganz normal mit denen ausgehen.' [...] Ich [habe] mir gedachte 'Ok, ich leb ja auch in Wien, [...] wieso sollte das falsch sein, wenn das jeder macht?' Aber dann im Nachhinein hat paarmal mein Vater auch mit mir geredet, gesagt, nein das ist nicht so ok." (30-sikh-w)</t>
  </si>
  <si>
    <t>"@noumanalikhanofficial? [...] Das ist auch so ein Sheikh. Der ist auch voll cool, seine Inhalte sind halt immer sehr beliebt, also informativ. [Er ist]  auch ein Gelehrter, auch englischsprachig, auch einer der so mind open ist und reflektiert ist und nicht einfach das wiedergibt, was in den Heften, in Büchern steht, sondern er ist auch einer der sehr, sehr viel für sich selbst formuliert und auch das den Menschen so in der Sprache mitteilt, [die man auch versteht]." (16-musl-w)</t>
  </si>
  <si>
    <t>"[Ausserdem ist mir noch wichtig,] ich würde sagen der Bezirk Mariahilf, weil ich dort halt sehr oft shoppen gehe, auf die Mariahilfer Straße." (38-alev-w)</t>
  </si>
  <si>
    <t>"Ich bin auch ein ziemliches Opfer von Werbung, also auf Instagram, das verleitet mich schon zu vielen fast Onlinekäufen, aber [ist auch] viel Zeitverschwendung." (35-evan-m)</t>
  </si>
  <si>
    <t>"Im Guru Granth Sahib und im Guru Nanak [unseren heiligen Büchern steht], [beziehungsweise hat unser] erster Guru gesagt: 'Kastensystem no, no, no!'" (26-sikh-m)</t>
  </si>
  <si>
    <t>"Die Prinzipien der Sikh Religion [versuche ich] einfach in mein Leben mit einzureihen. Also zum Beispiel: Sikhs sollten kein Fleisch essen, weil sie […] Mitleid empfinden sollten" (29-sikh-w)</t>
  </si>
  <si>
    <t>"Es gibt ja auch [den] Channel @basicsofsikhi dort hat der Typ, der Creator hat mich auch halt inspiriert, weil er hat auf Englisch alles leicht erklärt." (25-sikh-m)</t>
  </si>
  <si>
    <t>"Ich versuche [Social Media] meist zu vermeiden, weil [es] ein bisschen so Zeitverschwender sind und ich versuch mich auf das Lernen zu konzentrieren. Aber, ja ich kann das halt nicht so gut im meinen Alltag." (01-orth-w)</t>
  </si>
  <si>
    <t>"[Meine] Nutzung hat sich verändert mit der Zeit wo ich realisiert hab, dass ich wirklich jetzt lernen muss und dass mir das wirklich Zeit wegnimmt. [...] Da hab ich geschaut, dass ich es weniger nutze oder gar nicht nutze und meistens hat das nicht so geklappt, dann hab ich Apps gelöscht, dann aber nach einer Zeit wieder installiert." (19-musl-m)</t>
  </si>
  <si>
    <t>"Ich verbringe ungesund viel Zeit auf Instagram, ja, das ist wirklich ungesund viel, dessen bin ich mir auch bewusst." (42-jued-w)</t>
  </si>
  <si>
    <t>"In Indien ist ja dieser Farmers-Protest der ist ja ganz groß und dann habe ich [um darauf aufmerksam zu machen] habe ich dann da Stories gepostet." (29-sikh-w)</t>
  </si>
  <si>
    <t>"Ich war bei der Pride [Parade] und bin mitgegangen in der Gruppe Religions for Equality." (33-evan-w)</t>
  </si>
  <si>
    <t>"[Dort] ist einfach sowas wie eine Allee. [Da gehe ich] einfach spazieren, also [es ist] echt entspannt hier. Hier gehe ich gerne spazieren und weiters sehr gerne bei also Handelskai. Ich liebe es an der Donau zu spazieren, gefällt mir auch sehr." (27-sikh-m)</t>
  </si>
  <si>
    <t>"[Im] ersten Bezirk also wirklich zwischen Schwedenplatz, Stephansplatz. Also meistens geh ich auch dort am Abend spazieren also durch diese berühmte Straße da. Also beim Stephans Platz dort man kann sich wirklich etwas Süßes holen und was zum Trinken und dort stundenlang sitzen, ist angenehm am Abend." (37-alev-m)</t>
  </si>
  <si>
    <t>"Eine Familie oder mehrere Familien kommen zusammen, sie [machen] dann ein Frühstück und ehm die anderen Gläubigen kommen dann zahlen pro Person 5 oder 10 Euro, ich bin mir jetzt nicht sicher. Und dieses Geld wird dann sozusagen für gute Zwecke verwendet." (21-alev-w)</t>
  </si>
  <si>
    <t>"Da gehts um Astrologie und es ist halt auch auf türkischen Seiten oft so, […] es geht zum Beispiel um Astrologie, aber es hat auch oft eine Verbindung zur Religion." (21-alev-w)</t>
  </si>
  <si>
    <t>"Das ist auch so eine religiöse Sache immer bei mir gewesen. Wenn eine Sache nicht klappt, dann war immer so im Bewusstsein: 'Gott wird schon was Besseres für dich vorbereitet haben'. Und das war etwas was mich auch beruhigt hat immer, weil es war oft so, dass ich komplett enttäuscht war und ich dann wieder zu meiner Spiritualität zurückgefunden hab und es dann tatsächlich so war, dass ich dann irgendwie- also alles hat so eine Bestimmung find ich." (05-musl-m)</t>
  </si>
  <si>
    <t>"Das war im Camp mit der MJÖ auch, da war ma Snowboarden. In der MJÖ hab ich auch Snowboarden gelernt konnt ich vorher nicht." (05-musl-m)</t>
  </si>
  <si>
    <t>"Ich hab mit Gatka begonnen, also das ist die indische Kampfkunst. Das hat mein Leben, mein sportliches Leben, würd ich sagen, ziemlich geprägt, bzw. verändert und auch als ich mit Cricket begonnen habe." (27-sikh-m)</t>
  </si>
  <si>
    <t>"[Ich wollte] mich unbedingt in Islamwissenschaften [weiter] entwickeln. Ich wollte wirklich viel mehr wissen. [An] was für eine Religion bin ich eigentlich gebunden? Warum glaube ich eigentlich an diese Religion? Warum denke ich, dass es diese Richtige ist?" (17-musl-w)</t>
  </si>
  <si>
    <t>"Es gibt zum Beispiel den Stadttempel der ist mir aber zu modern, dann gibts die Misrachi das ist die von der bneijakiva von der ich dir vorher erzählt hab, das ist by the way auch beim Judenplatz. Da geh ich eigentlich Letzens auch öfters hin aber ich (.) kenn die Leute dort nicht so gut, also (.) und da kenn ich die Leute sehr gut, also deswegen mag ich‘s dort hinzugehen." (20-jued-m)</t>
  </si>
  <si>
    <t>"Nein, ich geh nie in die Synagoge, ich mach [zwar] Führungen in der Synagoge, aber ich geh nie in die Synagoge. Das ist ziemlich lustig, wenn ich Führungen mach im Stadttempel, sind die Leute so, 'Ah und wie schaut der Schabbes aus?' - 'Hmm, weiß ich nicht.'" (42-jued-w)</t>
  </si>
  <si>
    <t>"Ich war immer im Religionsunterricht, obwohl ich nicht getauft war und dann mit 10, 11, […] hab ich dann irgendwann einmal gesagt, ich möcht aber doch getauft werden." (33-evan-w)</t>
  </si>
  <si>
    <t>"Meine Mama kommt eben aus einem relativ armen Umfeld, meine Großeltern haben überhaupt keinen Bezug zur Religion gehabt, außer dass man das halt macht, sind aber selbst ohne Bekenntnis. Meine Mama hat sich mit 17 taufen und firmen lassen und hat so ihren eigenen Weg zu Religion gefunden." (14-kath-nb)</t>
  </si>
  <si>
    <t>"Ich hab mir halt die Messe angeschaut nach dem Anschlag [am 2. November 2020 in Wien], also eh die im Stephansdom. Da waren auch einige Sikhs vertreten, die ich auch kannte, also aus der Gemeinde, die habe ich mir angeschaut." (26-sikh-m)</t>
  </si>
  <si>
    <t>"Genau, [@pubitypets] das sind so Tiervideos da sind immer so ur lustige Katzen oder Hunde oder keine Ahnung Elefanten, die irgendwas Lustiges machen." (08-kath-w)</t>
  </si>
  <si>
    <t>"Letztens ist der Patriarch von uns gestorben, da hat das jeder in die Story gegeben und das war dann eigentlich von mir auch ehrlich gesagt so ein Mitläuferinstinkt sozusagen, weil einfach ich find man sollte nicht-. Du weißt, jeder weiß, dass der gestorben ist und du kannst es nicht- wenn du's in deiner Story machst hilfst du nicht damit." (31-orth-m)</t>
  </si>
  <si>
    <t>"Da gibt es auch einen alevitischen Bereich [am Zentralfriedhof], wo nur die Aleviten liegen bleiben, den finde ich auch sehr schön, also ich finde es auch sehr schön, dass die Stadt Wien daran gedacht hat und einfach die Aleviten einfach einen bestimmten Platz gegeben haben, wo sich die Verstorbenen versammeln können." (38-alev-m)</t>
  </si>
  <si>
    <t>"Ich mein ich mag das immer auf Friedhöfe zu gehen, aber ich hab halt keine Zeit dafür. Den jüdischen Friedhof da gleich beim Währinger Park, den mag ich, der ist wirklich schön." (35-evan-m)</t>
  </si>
  <si>
    <t>"Wenn ich irgendeine Frage, oder zum Beispiel [...] halt während dem Studium, [auch wenn wir] irgendwas übersetzen müssen, oder irgendwas über die Tora lernen, dann ruf ich [meinen Vater] an und frag ihn und dann erklärt er mir das und das funktioniert ziemlich gut, ja." (42-jued-w)</t>
  </si>
  <si>
    <t>"Bei uns ist das so, dass ehm wir unseren Kopf bedecken [aus] Respekt vor Gott. Weil wir in unserer Religion sehen das so, dass Gott überall ist und so wie die Deutschen den Hut abnehmen [aus] Respekt, ist das bei uns so, dass wir den Kopf bedecken." (30-sikh-w)</t>
  </si>
  <si>
    <t>"Als ich im Kindergarten war hatte ich keinen [Turban], in der Volksschule glaub ich, Anfang Volksschule, Anfang Volksschule war das circa, [als ich begonnen habe Turban zu tragen]." (26-sikh-m)</t>
  </si>
  <si>
    <t>"Zuerst hatte ich halt einen kleinen Turban und dann [...] als ich älter wurde auch den größeren Turban gehabt. Aber in meinem Schulleben hab ich nie ein Problem gehabt mit meiner Religion oder meinem Turban oder ähnliches. Also es gibt einige Leute die haben da Probleme, aber ich selber, bin auch irgendwie froh dass ich da irgendwie nie ein Problem hatte. " (27-sikh-m)</t>
  </si>
  <si>
    <t>"Dann bin ich auch ein großer Anime-Fan also ich schau mir Animes an. Ich hab eigentlich sehr früh schon damit angefangen, also ein Freund von mir hat mich dazu überredet. [...] Ich kannte es immer vom Fernsehen von Prosieben oder RTL, mit Naruto oder Jugio oder so." (04-musl-m)</t>
  </si>
  <si>
    <t>"Manchmal sind da lustige Videos [auf @asirikafagrup] oder so, aber auch nicht immer. […] Also eher so zum Lachen, zum Spaß haben, zum Abschalten nach der Arbeit, mittendrin, so bisschen sich ausruhen." (37-alev-m)</t>
  </si>
  <si>
    <t>"Ok da kommen jetzt zum Beispiel so Seiten, [@vienna-house-stories, denen] ich einfach folge wegen Gewinnspielen, ja das schau ich mir eigentlich nie an." (35-evan-m)</t>
  </si>
  <si>
    <t>"[Ich] interagiere schon mit Leuten [über social media]. Das war halt eben von gestern, wo ich eben mit einem ausgemacht habe, wir treffen uns und er ist auch aus der Kirche eben und das war ein Schulkamerad. Ja also ja, interagiere schon mit Leuten." (32-orth-w)</t>
  </si>
  <si>
    <t>"Die Konnektivität zu den Personen aus vielen verschiedenen Ländern [gefällt mir besonders gut an Instagram], dass man so viele Leute kennen lernen kann, die die gleichen ehm Interessen haben wie du. Das ist halt das, was mich wirklich zu Instagram [verbindet], würde ich sagen." (17-musl-w)</t>
  </si>
  <si>
    <t>"Vaisakhi [ist eines unserer religiösen Feste,] da bin ich auch immer zu Hause, also das versuch ich alles mitzumachen mit meinen Eltern, ja. [...] Das ist ja auch immer schön, wenn die Familie mal zusammen ist." (26-sikh-w)</t>
  </si>
  <si>
    <t>"[@vicana_aleviler_toplumu postet] zum Beispiel, dass jetzt Fastenzeit ist, oder was in der Türkei so ab und zu passiert. [...] Irgendwer wurde zum Beispiel unnötig verhaftet, etc. ansonsten was wurde zum Beispiel [der] Prophet Ali gefragt, also welche 3 Fragen. Also solche verschiedenen Sachen eigentlich." (37-alev-m)</t>
  </si>
  <si>
    <t>"Floridsdorf ist wie gesagt viel Multikulti. Also allein in meiner Schule, weil sie ist ja gleich neben dem Bahnhof, [...] kommt eigentlich alles zusammen. [...] Also in der Unterstufe, da gab’s keine religiösen Streitereien, es gab ein paar Leute, mit denen ich regelmäßig diskutiert hab, aber es [hat] oft sehr friedlich geendet." (39-alev-m)</t>
  </si>
  <si>
    <t>"Da war ich auch bei einigen NGO´s [etwa] bei der Deserteurs- und Flüchtlingsberatung, bei der frida, bei der Rosa Lila Pink Villa war ich ein paar Mal dolmetschen. Also gedolmetscht  hab ich halt viel für Leuten aus Indien, Pakistan, Nepal, Sri Lanka, Afghanistan." (26-sikh-m)</t>
  </si>
  <si>
    <t>"Wegen Corona [waren] die Schüler alle zuhause. [Da haben wir] ein online tutoring kostenlos für Schüler [angeboten] um sie zu unterstützen einfach, weil wir mitbekommen haben, dass viele wirklich Probleme haben. Da haben wir gedacht ja da bieten wir ihnen halt nach Hilfe an und sowas, ja." (18-musl-m)</t>
  </si>
  <si>
    <t>"[Religion] sollte auch nicht sein auf den sozialen Medien. [Das] macht ja keinen Sinn, weil das ist schon etwas [wichtiges], vor allem bei Cems und so weiter, dass man unter Menschen ist und [Religion] wirklich real erlebt. [...] Soziale Medien das sollten einfach News Seiten sein, also so Nachrichten wenn eine Versammlung ist, [über Termine informieren] nur sowas. Der Rest, nein." (37-alev-m)</t>
  </si>
  <si>
    <t>"[Ich finde, Religion passt nicht auf Instagram, weil ich will nicht] alles was ich in meinem religiösen Leben mache mit anderen teilen. Weil [das wäre wie wenn ich damit angebe und sage] 'Yeah schau das hab ich gemacht, das war so cool und jetzt bin ich besser oder so.'" (01-orth-w)</t>
  </si>
  <si>
    <t>"[Mein Vater] ist für mich auf jeden Fall ein Vorbild, auch wenn ich weiß, dass ich nicht so leben kann wie er [als ultra-orthodoxer Jude], weil ich, keine Ahnung, das nicht pack, das ist zu viel, aber ich respektiere es." (20-jued-m)</t>
  </si>
  <si>
    <t>"Bezüglich des Fastens [gibt es die Vorurteile], dass man sehr müde ist, dass man sehr faul ist. Das war aber nicht wirklich der Fall [bei mir]. Also weder im Bundesheer wo wir die ganze Zeit aktiv waren, noch in der Matura wars für mich problematisch. Ich pass mich dann halt an, beim Fasten ist es einfach, da tu ich einfach nicht Essen. Schau halt, dass ich dann zur Zeit des Fastenbrechens zu Hause bin oder irgendwo wo ich essen kann." (18-musl-m)</t>
  </si>
  <si>
    <t>"[Beim Turban-Day geht es] einfach nur darum ein bisschen Awareness zu machen, dass es Sikhs gibt und das der Turban an sich nichts Schlimmes ist und einfach mal die Angst zu nehmen, genau." (29-sikh-w)</t>
  </si>
  <si>
    <t>"[Zwei muslimische Freundinnen haben gesagt,] dass sie Wien als extremst tolerant wahrnehmen und die eine hat sogar gesagt, [...] sie wurde noch nie angegriffen aufgrund ihres Kopftuches. Und [...] wenn du mich vorher gefragt hättest, hätte ich wahrscheinlich eher gesagt, dass die es schon sehr schwierig haben und ich glaube, dass [Frauen mit Kopftuch] schwer akzeptiert werden." (33-evan-w)</t>
  </si>
  <si>
    <t>"Und dieses Kind hat dann tatsächlich mehrere Monate gelebt und kein einziger Arzt hätte geglaubt, dass dieses Kind überhaupt lebendig auf diese Welt kommt. Und das ist für mich irgendwie so ein Zeichen dass Gott wirklich Wunder bewirken kann." (28-kath-m)</t>
  </si>
  <si>
    <t>"Von der Spiritualität her bin ich sehr geprägt von dem wie Lorettos leben, aber [...] ich stimme jetzt auch nicht mit allem ganz überein, was die Mehrheit an Spiritualität lebt. Das kann sein, dass das ein bisschen eine theologische Nüchternheit ist, dass ich auf manche Dinge mit einem etwas nüchterneren Blick schaue, wenn es um das Thema Wunder geht [zum Beispiel], da stell ich andere Fragen, ich sag es mal so." (22-kath-m)</t>
  </si>
  <si>
    <t>"Ich mag noch den Mödlinger Klettersteig, ich mein, ich war jetzt lange nicht mehr, aber den find ich sehr schön, das ist wirklich toll [dort]." (35-evan-m)</t>
  </si>
  <si>
    <t>"Was ich auch sehr gerne mache, aber das machen wir so als Familie allgemein sehr gerne, ist, wandern zu gehen. " (40-alev-w)</t>
  </si>
  <si>
    <t>"Das ist so praktisch so eine Story, die ich gemacht hab, […] wo ich einen Text von einem Weihnachtlied, was ich sehr schön find [genommen habe]. [Das] hab ich einfach vor ein schönes Bild gehaut und das war die Story." (03-kath-w)</t>
  </si>
  <si>
    <t>"Ich geh immer zu Weihnachten [in den Gottesdienst], das find ich sehr cool." (36-evan-m)</t>
  </si>
  <si>
    <t>"Die Feste. Also Ostern ist ganz wichtig bei uns, aber natürlich auch Weihnachten." (10-orth-w)</t>
  </si>
  <si>
    <t>"Ich hab [mich] eher mit den Religionen [von Personen] zu tun gehabt, mit denen ich in Kontakt war und die etwas religiöser waren." (25-sikh-m)</t>
  </si>
  <si>
    <t>"[Eigentlich habe ich mich bisher nicht, verstärkt mit anderen Religionen beschäftigt.] Also ich weiß jetzt ungefähr die Grundkenntnisse von allen Religionen, würde ich mal sagen, aber jetzt so ins Detail bin ich noch nie gegangen." (38-alev-w)</t>
  </si>
  <si>
    <t>"Aber mit den [Andersgläubigen], sind wir zu [dem Religionsthema eigentlich] nicht gekommen. (01-orth-w)</t>
  </si>
  <si>
    <t>"Also das ist quasi unser Dorf [in der Türkei]. Das ist auch sehr wichtig für mich, weil ich kann mich damit identifizieren. Ich meine ich sehe mich als eine Wienerin, aber trotzdem sind meine Wurzeln mir auch sehr wichtig, weil ich muss wissen woher meine Eltern stammen, woher meine Großeltern stammen. Weil es ist mir auf jeden Fall wichtig, nicht zu vergessen, woher meine Wurzeln kommen." (40-alev-w)</t>
  </si>
  <si>
    <t>"Eigentlich nein, [es gibt keine Orte außerhalb Wiens, die mir wichtig wären], bin totaler Wiener." (36-evan-m)</t>
  </si>
  <si>
    <t>"[@youmagazintherealstuff ist ein Account, dem ich folge von] einer katholischen Jugendzeitschrift [die] kennt man vielleicht."</t>
  </si>
  <si>
    <t>"Ich [würde] jetzt sagen [für das Morgengebet brauche ich] vielleicht eineinhalb Stunden oder [so], aber es ist halt schon wichtig, dass man nicht nur so vor sich hin betet es ist eher wichtig, dass man auch versteht, was da steht. [...] Und immer wenn ich zur Schule gegangen bin, dann auch noch einen Turban und so binden, da muss man sich ja extra Zeit nehmen." (27-sikh-m)</t>
  </si>
  <si>
    <t>"Ich bin auch ur oft mit Freunden [ins Fitnesscenter] gegangen, nur die lassen dich irgendwann mal im Stich. Das hab ich gesehen, die haben keine Lust mehr, keine Disziplin, und dann wirkt das auch auf mich und dazu hab ich ehrlich gesagt nicht noch einmal Lust. Deswegen ist es besser alleine." (37-alev-m)</t>
  </si>
  <si>
    <t>"[@garyvee] ist ein [Influencer und] Entrepreneur aus- also ist Unternehmensführer und hat mehrere Unternehmen und motiviert auch junge Menschen ihre Ziele zu verfolgen und zeigt ihnen auch, [...] man muss nicht halt nur in der Schule der Beste sein, weil in der Arbeitswelt sieht das ganz anders aus." (04-musl-m)</t>
  </si>
  <si>
    <t>"Israel ist ur wichtig [für mich], weil also ich bin sehr zionistisch. Also auch die Bnei Akiva ist sehr zionistisch ja und weil ich dort Familie hab und ich bin auch israelischer Staatsbürger etc. mein Bruder, also ich hab ur viel Familie dort." (20-jued-m)</t>
  </si>
  <si>
    <t>"[Bei diesen Corona-Demos, als die Leute mit Davidstern herumgelaufen sind] hat´s [mich] einfach gegraust, mir gings einfach schlecht und da habe ich dann sehr viele Kommentare so bekommen so, ja irgendwie so 'Du als Jüdin musst es ja wissen, wie es ist, in einer Diktatur zu leben.' Oder halt irgend so einen antisemitischen Blödsinn und antizionistischen Blödsinn. Das hat am Anfang ein bisschen weh getan, aber im Endeffekt sind das [nur] irgendwelche Trolle." (42-jued-w)</t>
  </si>
  <si>
    <t>"[Im Bundesheer] haben [die mir] dann alles quasi erlaubt von Gebetszeiten bis hin, dass ich keine Haube, oder irgendwas so Barett, Helm [...], ich musste nichts tragen im Endeffekt. [...] Ich hab sogar früher aus bekommen halt damit ich für meine Gebetszeiten [einhalten kann] [...]. Außer, dass es keine wirklichen fleischlosen Alternativen gab." (25-sikh-m)</t>
  </si>
  <si>
    <t>"Ich habe zuerst dazwischen meinen Zivildienst abgeleistet beim österreichischen Roten Kreuz." (37-alev-m)</t>
  </si>
  <si>
    <t>"Also meine religiöse Identität ist vielleicht auch wichtig. Meine religiöse Zugehörigkeit, also meine Religion ist ja [der] Islam, aber mit der alevitischen Abzweigung sag ich jetzt mal, das heißt ich bin Alevitin." (21-alev-w)</t>
  </si>
  <si>
    <t>"Ich seh mich als modern-orthodox also das ist eine der Richtungen, in Israel heißt sie [Leomid; Anm. nach Gehör]. Also das ist diese moderne Bewegung, wo man zwar die Gesetzte einhält, aber trotzdem mit dem Rest der Welt interagiert." (20-jued-m)</t>
  </si>
  <si>
    <t>"[Ich folge schon der] Hanafitischen Rechtsschule, aber dadurch, dass es so unterschiedliche Rechtsschulen gibt sag ich jetzt nicht nein. Auf keinen Fall, weil das steht mir nicht zu. Das sind Leute die echt viel wissen haben, also kann ich nicht sagen 'Nein, die sagen alles falsch.' also so bin ich nicht. Aber eher in Richtung hanafitische und die anderen bin ich jetzt ehrlich gesagt ziemlich offen." (15-musl-w)</t>
  </si>
  <si>
    <t>"In Wien da geht's ziemlich gut, also ich hatte noch nie irgendwelche Probleme, oder hab von irgendwelchen Problemen gehört. Ich denke, das ist eher kulturell behaftet diese Probleme die es überhaupt gibt so [zwischen Personen unterschiedlicher Religionen]." (25-sikh-m)</t>
  </si>
  <si>
    <t>"Wie gut sie miteinander auskommen ist schwierig zu sagen halt, weil die meisten Leute, die ich kenn, sind halt eigentlich nicht-religiös, insofern bist du halt eh schon [...] eher die Minderheit, wenn du religiös bist. Aber wie jetzt andere Religionen aufeinander reagieren? Eigentlich eh nicht so viel würde ich sagen eigentlich, da passiert nicht viel glaub ich." (36-evan-m)</t>
  </si>
  <si>
    <t>"Ich glaub eigentlich [das Zusammenleben ist] ganz gut, weil‘s auch sehr viele Menschen gibt, die einfach sagen sie glauben nichts, oder sie sind für alles offen oder sonstiges. [...] Das ist halt auch präsent in Wien und ich glaub aber schon dass [die Religionen] eigentlich ganz gut zusammenkommen, und dass immer mehr Dialog stattfindet." (23-kath-w)</t>
  </si>
  <si>
    <t>"In meiner Klasse gibt es relativ viele verschiedene Religionen, also mindestens drei und ich denke, dass es sehr gut funktioniert hat bis jetzt, da es keine Auseinandersetzungen deswegen gab." (32-orth-w)</t>
  </si>
  <si>
    <t>"Also ich würde behaupten in meinem Umfeld, in dem ich aufgewachsen bin ist die Konfession komplett egal. Also ob jetzt jemand katholisch, evangelisch, jüdisch, muslimisch ist spielt keine Rolle, es kommt eher auf´s Individuum an." (35-evan-m)</t>
  </si>
  <si>
    <t>"Wenn ich jetzt rede von anderen Religionen, die oft diskriminiert werden, also zwischen denen sehe ich ein sehr gutes Verhältnis. Ich seh eher das Problem von einer Religion wie dem Judentum mit anderen - ich weiß aber auch nicht ob das mit Religion wirklich etwas zu tun hat - mit irgendwelchen Christen oder Katholiken [...] die irgendwelche antisemitische Sachen von sich geben. Da habe ich mehr [den] Eindruck und da habe ich mehr das Gefühl, dass das nicht funktioniert" (41-jued-m)</t>
  </si>
  <si>
    <t>"Ich selbst erfahre es, dass es extrem schwierig ist, also ich würd sagen der Großteil meiner Freunde und der Großteil meines Umfeldes ist nicht-religiös und ich zumindest mache die Erfahrung, dass es extrem schwierig ist, als Katholik oder als Christ mit anderen Leuten über Religion zu sprechen." (14-kath-nb)</t>
  </si>
  <si>
    <t>"Ich hatte einen Kollegen der das nie erwähnt hat, dass er zum Beispiel sehr gerne in die Kirche geht. Und für ihn war‘s so 'Nein darüber spreche ich gar nicht.' Und ich war so 'Okay, voll komisch.' Und [so] hab ich erfahren, dass es eigentlich für die Personen die ich kennengelernt habe gar nicht so einfach war drüber zu sprechen. [...] Ich glaub in Wien sind wir da nicht so gut unterwegs." (15-musl-w)</t>
  </si>
  <si>
    <t>"In Wien [gab es mal] einen Turban Tag und da waren wir, ich glaube bei der Mariahilfer Straße. [...] Da waren eben Leute, die einfach so vorbeigekommen sind, haben sich das angeschaut, und hatten Interesse, wollten dann auch einen Turban gebunden haben und dann haben wir da eben auch sehr viel mit Leuten, die sich über diese Religion nicht auskennen über die Religion reden können." (30-sikh-w)</t>
  </si>
  <si>
    <t>"Durch meine Oma [habe ich einen strengen katholischen Glauben] kennengelernt [mit Rosenkranz beten], keine einzige Messe verpassen [und so weiter]. [...] [Ich finde] eine, Religion ist eine Art von, nehmen wir jetzt einfach die Bibel, das ist einfach ein Ratgeber fürs Miteinanderleben, so kann man´s auslegen und das find ich schön und gut." (35-evan-m)</t>
  </si>
  <si>
    <t>"So mit 14 war so ein Moment wo ich sag ma mal sehr stark zum Zweifeln begonnen hab. Also wo ich viel hinterfragt hab und eigentlich wirklich an dem Punkt war, wo ich mehr oder weniger mir gedacht hab: 'Ja, okay, glaub ich das halt alles wirklich? Stimmt das alles wirklich?'" (03-kath-w)</t>
  </si>
  <si>
    <t>"Ich würde [nicht] sagen, dass es Phasen gab, wo ich sag, ich will das nicht praktizieren, aber es gibt immer so Phasen wo ich mehr darüber nachdenken und selber versuche aktiv was dazu zu lernen, also im Sinne von nicht nur, dass alles so ist wie es mir gesagt wurde und so bleibt es, sondern selber hinterfragen, selber nachdenken 'Was, wieso, warum?'" (27-sikh-m)</t>
  </si>
  <si>
    <t>"Mit meinem Studium ist es wirklich nicht leicht. Ich bin auch schon dazu gekommen, die Religion zu hinterfragen. Weil die Professoren an der Uni wirklich Sachen thematisieren, wo du dir denkst: 'Okay, kann das überhaupt stimmen?' Aber dann bin ich doch zu meiner Religion zurückgekehrt." (40-alev-w)</t>
  </si>
  <si>
    <t>"Alles was [im Sikhismus im Guru Granth Sahib] drinsteht, das ist Wahrheit daran muss man glauben und da habe ich auch als ich jung war gemerkt, dass auch manchmal die Erwachsenen [nicht] wirklich genau das befolgen, die predigen:  'He du musst Sikh sein, du musst das sein, du musst das sein." (26-sikh-m)</t>
  </si>
  <si>
    <t>evan</t>
  </si>
  <si>
    <t>kath</t>
  </si>
  <si>
    <t>orth</t>
  </si>
  <si>
    <t>sikh</t>
  </si>
  <si>
    <t>jued</t>
  </si>
  <si>
    <t>alev</t>
  </si>
  <si>
    <t>musl</t>
  </si>
  <si>
    <t>"Tatsächlich habe ich ein Jahr lang Nachhilfe gegeben, denn ich wollte erst einmal ein bisschen Geld verdienen, aber ich wusste natürlich nicht, ok, wo soll ich jetzt arbeiten? Ich habe keinerlei Erfahrung und ich weiß, ich wusste nicht einmal, was meine Interessen sind. Und deswegen wollte ich mir auch einmal Zeit lassen, zur Ruhe kommen, in mich kommen." (40-alev-w)</t>
  </si>
  <si>
    <t>"Ich arbeite in einer Coronateststraße einer Apotheke, und jetzt haben wir momentan viel Zeit, weil einfach weniger Leute kommen und dann bin ich halt in den Pausen oft auf Instagram und scroll einfach mich durch den Feed." (35-evan-m)</t>
  </si>
  <si>
    <t>"[@socmod] das ist russische Architektur, brutalist architecture, […] das interessiert mich und da gibt´s noch andere Sachen [denen ich auch folge]." (26-sikh-m)</t>
  </si>
  <si>
    <t>"ich folge eher Grafikdesignern, also weil es gibt hier wirklich coole Sachen die sie machen. Manchmal speicher ich sie mir und benütz sie dann für meine Arbeit." (24-jued-w)</t>
  </si>
  <si>
    <t>"Ich hab mich ohne Kopftuch beworben weil es war genau [als ich begonnen habe es zu tragen]. [...] [Beim Bewerbungsgespräch] kommt die Person und schaut mich an 'Oh mein Gott, was machen Sie hier? [...] Sie hab ich jetzt nicht erwartet. [...] Wenn Sie das runternehmen [können wir das Gespräch führen], ansonsten können Sie gleich gehen.' Und ich war so: 'Okay, alles klar, auf Wiedersehen.' Und das war dann der Punkt wo ich gesagt hab 'Okay ich trag‘s jetzt fix.'" (15-musl-w)</t>
  </si>
  <si>
    <t>"Mit meinem Studium ist es wirklich nicht leicht. Ich bin auch schon dazu gekommen, die Religion zu hinterfragen, weil die Professoren an der Uni wirklich Sachen thematisieren, wo du dir denkst: 'Okay, kann [meine Religion] überhaupt stimmen?' Aber dann bin ich doch zu meiner Religion zurückgekehrt." (40-alev-w)</t>
  </si>
  <si>
    <t>"Ich hab so eine gewisse Abneigung auch der Religion gegenüber, weil ich die Religion oft dafür verantwortlich mache, dass sie solche Vorurteile schafft [die zu interreligiösen Konflikten führen]. […] Ich glaube, wäre die Religion nicht, würde es viel einfacher gehen miteinander friedlich zu leben." (41-jued-m)</t>
  </si>
  <si>
    <t>"[Ich erinnere mich noch,] einmal gab’s einen Streit, also wir haben über Fußball gestritten […]. Und ich war neun oder so oder acht und der andere war halt Sunnite und er hat mich als dreckigen Aleviten beschimpft." (39-alev-m)</t>
  </si>
  <si>
    <t>"Ich war auch schon bei so ökumenischen Veranstaltungen. Awakening zum Beispiel, das war das letzte Große eigentlich, wo ich dabei war." (11-kath-m)</t>
  </si>
  <si>
    <t>" ich kenn tatsächlich über die Uni über das Aktionssemester ein paar Initiativen, Aktionen, wo versucht wird zumindest in den abrahamitischen Religionen Zusammenarbeit zu fördern, um gemeinsamen Idealen wie Gerechtigkeit und Frieden gemeinsam nachzugehen. Da fällt mir jetzt das Café Abraham zum Beispiel ein." (22-kath-m)</t>
  </si>
  <si>
    <t xml:space="preserve"> "Und Cometostay informiert meistens, also es lohnt sich meistens, dass mir das schon aufgezeigt wird wenn wieder eine Veranstaltung stattfindet. Aber selbst posten sie jetzt nicht so voll viel. Das sind eher Veranstaltungshinweise als dass ich mir den Content angucke." (02-kath-w)</t>
  </si>
  <si>
    <t>"Das war ein Auftritt von den Leuten von St. Flo in einer anderen Pfarre vom Pfarrverband Frohe Botschaft, Gott Pop nennt sich das" (28-kath-m)</t>
  </si>
  <si>
    <t>"Der Gründer von Jugend mit einer Mission hat vor vielen Jahren das Neue Testament mit einem Blick gelesen, in dem er gesagt hat, das was Jesus eigentlich in der Zeit gemacht hat, die er mit seinen Jüngern unterwegs war, ist dass er sie unterrichtet hat. Das Wort das im Neuen Testament für Jünger verwendet wird ist eigentlich passender mit Auszubildender zu übersetzen. Das heißt tatsächlich, dass er sie in die Lehre genommen hat." (22-kath-m)</t>
  </si>
  <si>
    <t>"Ministrantenveranstaltungen, [...] zum Beispiel Nightprayer in Staatz. Halt Sachen wo halt die auch dort waren, die ich von den Weiterbildungen kannte. [...] Ich hab gemerkt wenn ich da jetzt selber hingehe und mich dazu zwinge Menschenkontakt zu haben, hilft mir das total und bringt mich voll weiter. Und deshalb hab ich das halt dann auch gemacht." (28-kath-m)</t>
  </si>
  <si>
    <t>"Es gibt auch in, zumindest der katholischen Tradition ist es tief drinnen, da eine sehr große Vorsicht [gegenüber anderen Religionen] zu haben. Das äußert sich zum Beispiel wenn ich nach Deutschland schaue in der AFD mir der Islamfeindlichkeit. Die ist tatsächlich in der, im volkskirchlichen katholischen Raum tief verankert, leider." (22-kath-m)</t>
  </si>
  <si>
    <t>"Diese Lobpreisabende und diese Vorträge von den jungen Priestern dort - also Priestern, Pastoren nennt man das glaub ich dort [bei der charismatischen Freikirche International Chrisitan Fellowship] - die haben das sogar teilweise viel cooler vorgetragen als unsere alten Priester also das war eher etwas, das mich mehr angesprochen hat." (08-kath-w)</t>
  </si>
  <si>
    <t>"Also ich geh immer im Stephansdom beichten und auch die- also ich besuch auch gern die heilige Messe dort und ich mag den vibe gern, so von bisschen Touristen und so." (23-kath-w)</t>
  </si>
  <si>
    <t>"Im Stephansdom selber, da geh ich auch meistens beichten und so." (11-kath-m)</t>
  </si>
  <si>
    <t>"Nach dem Terroranschlag in Wien [sind wir] an diesen Platz gefahren [...]. Wir sind neben einer muslimischen Familie gestanden, die auf Arabisch gebetet hat. Wir haben  das Vater Unser gebetet auf Deutsch und [...] nicht unweit von uns waren Juden, die auch gebetet haben und Buddhisten [...]. Es war wirklich sehr schön, weil man gemerkt hat, da war so eine Einheit und so ein Frieden. Ich glaube, [...] wenn man sich zusammenreißt funktioniert das wirklich sehr gut." (11-kath-m)</t>
  </si>
  <si>
    <t>"Der Gründer von Jugend mit einer Mission [L. Cunningham] hat vor vielen Jahren [... gesagt:] '[Als Jesus mit seinen Jüngern unterwegs war, hat er sie in die Lehre genommen].' [Cunningham] hat sich die Frage gestellt, was [Jesus] ihnen beigebracht hat, mit welchen Prinzipien er gearbeitet hat und hat anhand dessen ein Programm entwickelt, das sich Discipleship Training School nennt. [...] Auch viele aus der Loretto Gemeinschaft haben das [bereits]  gemacht." (22-kath-m)</t>
  </si>
  <si>
    <t>"Ja, also für mich, wenn ich grad bei den Stories guck ist natürlich das Interessanteste auf die Instagram Seite von meinem Priesterseminar zu schauen, um einfach mitzubekommen, was im Mutterhaus passiert. Da läuft aktuell eine Impulsreihe zu den aktuellen kirchlichen Festen und das ist jetzt eben ein Kollege von mir, der ehm einen Impuls gibt zum Thema Christi Himmelfahrt, das (CN: Mhm) wir jetzt am Donnerstag feiern." (22-kath-m)</t>
  </si>
  <si>
    <t>"Und eben in der Pubertät war ich dann sehr lang eher nicht aktiv in der Kirche, bzw. halt von weiß ich nicht 10 bis 13 oder 11 bis 13 Jahren ungefähr. Und es hat mich alles komplett genervt (lachen) und das erinnert mich immer an meine Schwester die gerade 13 ist und grad so dasselbe durchmacht." (28-kath-m)</t>
  </si>
  <si>
    <t>"Der Erzdiözese Wien folge ich auch." (28-kath-m)</t>
  </si>
  <si>
    <t>"[Über Religion spreche ich] eigentlich mit meinem Vater, weil der unglaublich viele liest und unglaublich offen ist und ich jetzt auch relativ viele Sachen kritisch sehe und man mit ihm viele Sachen auch besprechen kann genau." (02-kath-w)</t>
  </si>
  <si>
    <t>"Es gibt eine Organisation [...], die ist halt auch marxistisch-trotzkistisch orientiert dort bin ich oft dabei, also aktiv.  [...] Die haben regelmäßig so Treffen und dieses Wochenende gibt es das Volksstimmefest, dort sind die auch dabei und haben einen Stand." (39-alev-m)</t>
  </si>
  <si>
    <t>"Und wieso sagen wir 'jemand geht von uns' und nicht 'jemand stirbt'. [...] Wir sind der Meinung, dass der Mensch als eine rohe Seele auf die Welt kommt und diese vierzig Stufen, vier Tore erreichen muss um vollkommen zu werden und erst dann können wir Gott erreichen, quasi. Und da gibt es Punkte wie Pilgerfahrten machen, [von Spendengeldern leben, aber auch selber spenden] oder auf moderne Technik und sowas verzichten, aber das können die wenigsten Leute." (40-alev-w)</t>
  </si>
  <si>
    <t>"Wir treffen uns, versuchen Jugendliche zu organisieren für Cems für verschiedene Events, Konzerte, Frühstücke. Meistens treffen wir uns am Wochenende und wir versuchen uns auch wirklich jedes Mal zu treffen also damit die Verbindung zwischen uns halt nicht zerstört wird. Und wirklich dann zum Beispiel jeden Freitag treffen wir uns, egal kommen 5 Leute, kommen 10 Leute, mehr ist egal aber diesen Freitag treffen wir uns, und so sollte es auch immer bleiben." (37-alev-m)</t>
  </si>
  <si>
    <t>"Das sind auch österreichische Jugendliche (CN mhm) also (.) also ich-, Organisation kann man sie nicht nennen aber das ist so eine Überorganisation halt. Aber wiederum keine Organisation. Aber die versuchen halt die ganzen Jugendlichen österreichweit miteinander zu verknüpfen." (37-alev-m)</t>
  </si>
  <si>
    <t>"Wir haben so einen Verein, aus unserem Dorf hier in Wien im 10. Bezirk. Da gibt es in diesem Monat so Veranstaltungen zu unserem Propheten, zum Fasten, allgemein so bisschen Infos. Aolche Veranstaltungen, da gehe ich meistens hin. [...] Meine Eltern gehen auch dorthin, also sie sind schon vorher gegangen und sind auch Mitglied von dem Verein und ja seitdem ich klar denken kann, gehe ich auch dorthin." (38-alev-w)</t>
  </si>
  <si>
    <t>"Ich muss sagen, ich würde mich als religiös bezeichnen. Wieso? Weil ich viele Fakten meiner Religion kenne und auch ausübe. Wenn ich die heutige Jugend bzw die Leute in meinem Alter so anschaue, bleibt es nur dabei, dass sie sagen, dass sie Alevitin oder Alevite sind, das wars auch schon. Aber ich denke, dass man das fühlen muss, dass man einfach darüber Bescheid wissen muss, wie ist es überhaupt zu diesem Glauben gekommen? Was definiert diesen Glauben?" (40-alev-w)</t>
  </si>
  <si>
    <t>"Also was ich von vielen Freundinnen höre, und das sind meistens sunnitische Freundinnen, die eben auch wirklich äußerlich entweder ein Kopftuch tragen, also irgendein Merkmal haben, dass sie schon irgendwie manchmal blöd angesprochen werden, zum Beispiel in der Straßenbahn." (21-alev-w)</t>
  </si>
  <si>
    <t>"Das ist Aşure, das wird nach den 12 Fasttagen bei uns gekocht, und das ist dann- das sollten auch 12 verschiedene Zutaten drin sein (CN mhm, okay) und das wird dann nach dem Fasten als erstes gegessen, also gleich in der Früh." (37-alev-m)</t>
  </si>
  <si>
    <t>"Am Montag posten wir ein Bild zum Beispiel von unserer Suppe, falls du sie kennst, die Aşure, wo verschiedene Zutaten, zwölf Zutaten hineingehören. Das ist so eine traditionelle Suppe eine Trauersuppe sozusagen, weil wir ja im Trauermonat sind. Die machen wir fast jedes Jahr, wenn wir die Gelegenheit dazu haben." (38-alev-w)</t>
  </si>
  <si>
    <t>"Und dadurch, dass ich die Älteste bin und, ich glaube auch an die Kraft von Sternzeichen und auch wegen meinem Sternzeichen, hatte ich immer einen Beschützerinstinkt gegenüber meinen Geschwistern." (40-alev-w)</t>
  </si>
  <si>
    <t>"Bei Social Media Freunde würde ich jetzt sagen, die meisten sind ehm-. Also es ist unterschiedlich, es gibt auch Aleviten, Christen, Juden und Sunniten halt die ich, denen ich folge und meistens gibt es halt so private Sachen, die gepostet werden oder, zum Beispiel an bestimmten Tagen gibt es auch schon so religiöse Sachen, die gepostet werden." (38-alev-w)</t>
  </si>
  <si>
    <t>"Damals haben sie begonnen Spenden einzusammeln um ein Cem Haus zu bauen, gleich neben dem alevitischen Kulturzentrum. Ich glaub das hat über zehn Jahre gedauert bis das wirklich so weit war und bis das wirklich gestanden ist und die Türen öffnen konnte. Und danach sind wir eben eigentlich kaum hingegangen. Eigentlich nur zum Frühstücken um unseren Beitrag zu leisten oder selber Frühstück vorbereiten konnten und ich glaub zwei Mal war ich in einer Cem Zeremonie." (21-alev-w)</t>
  </si>
  <si>
    <t>"[Der Dede] ist sozusagen, so wie ein Priester, […] und die müssen eben auch von der Blutlinie von dem Propheten Mohammed abstammen. Deswegen ist auch so ein Stammbaum sehr wichtig, das hießt jeder muss einen Stammbaum aufweisen können." (21-alev-w)</t>
  </si>
  <si>
    <t>"Da zum Beispiel diese Frau [auf Instagram] die bäckt ziemlich viel, also (…) ich glaub sie hat eine 3-jährige Tochter und die bäckt halt mit ihr gemeinsam Torten. [...] Und ich find das halt sehr toll, wenn sie ihre Tochter da miteinbezieht." (21-alev-w)</t>
  </si>
  <si>
    <t>"Also auf jeden Fall mal meine Mutter, weil sie hat uns halt immer in Form von Geschichten die Religion weitergegeben. [...] [Mir war nicht klar, dass ich dabei eine religiöse Kompetenz aufbaue] aber diese Geschichten haben mich sehr geprägt [und ich habe gemerkt], dass eigentlich fast alles, was sie mir erzählt hat hängen geblieben ist." (21-alev-w)</t>
  </si>
  <si>
    <t>"[Meine Bekannte ist auch auf Instagram.] Ja, also, die postet sehr gerne mal was über Fashion." (40-alev-w)</t>
  </si>
  <si>
    <t>"Düzgün Baba, die Berge da oben, also das ist wirklich eine heilige Stätte, da wo auch die Dedes dauernd also 365 Tage da sind. Und da finden auch kleine Cems statt. […] Ich würd`s liebend gern jedes Jahr besuchen, aber es geht sich leider nicht mit dem Urlaub und so weiter aus." (37-alev-m)</t>
  </si>
  <si>
    <t>"Ich muss schon dazu sagen, ich bin auch bissl so ein Fan von  Horoskopen. Ich glaub nicht wirklich daran, aber ich lese sie gerne, also solche Sachen hab ich eigentlich auch [abonniert]. [...] Ich weiß gar nicht mehr wie das heißt, Horoskope Daily." (35-evan-m)</t>
  </si>
  <si>
    <t>"Also wenn ich jemanden treffe der o.r.B. [ohne religiöses Bekenntnis] ist, dann frag ich manchmal 'Aha, ja wieso, warum, was ist der Grund?' Das stimmt schon, das frage ich, aber nicht aus dem 'Ja ich will dich jetzt bekehren, komm rüber.' Sondern 'Was sind seine Gedanken dahinter?' " (35-evan-m)</t>
  </si>
  <si>
    <t>"Vor allem halt online, aber halt so Wikipedia: "Was ist der Buddhismus?" 'Aha ok.' So auf die Art und Weise und dann hatte ich ein paar, auf YouTube hab ich auch ein paar Online-Beiträge, beziehungsweise Dokumentationen angeschaut, also vor ein paar Jahren, zu verschiedenen Glaubensrichtungen, weil ich es auch spannend fand." (35-evan-m)</t>
  </si>
  <si>
    <t>"Ich denke selber sehr viel nach muss ich sagen, also dann schnapp ich mir die Bibel und denk selber bisschen nach, und wenn ich da nicht auf den Pfad komme, dann würde ich glaube ich unseren Pfarrer fragen." (33-evan-w)</t>
  </si>
  <si>
    <t>"Darüber bin ich halt ein riesiger Anime Fan, […] halt japanische Cartoons, falls dir das irgendwas sagt und Manga, da habe ich mich deswegen auch mit dem Buddhismus beschäftigt." (35-evan-m)</t>
  </si>
  <si>
    <t>"Das ist seit [meiner Kindheit] für mich auch ganz normal, dass Weihnachten immer Kirche heißt, an ein paar Feiertagen auch meistens in die Kirche gehen, oder zumindest mit der Familie irgendwie essen gehen, oder zumindest die, die evangelisch sind bei uns in der Familie." (34-evan-w)</t>
  </si>
  <si>
    <t>"Diesen schöne Brauch, [...] kenn ich aus Polen. Zu besonderen Feiertagen, also vor allem zu Ostern, Weihnachten, Neujahr bricht man Brot, oder halt Oblaten. [Ich finde die Symbolik schön], dass man was man hat teilt und dem anderen dabei etwas wünscht. Aber das sind einfach so kleine Bräuche und symbolische Sachen, die ich schön finde. [Wenn man mir sagen würde,] das hat nichts mit Religion zu tun, ich würd´s machen, weil ich einfach den Gedanken dahinter mag." (34-evan-m)</t>
  </si>
  <si>
    <t>"Ich finde das, wie Religion in manchen Ebenen [...] ausgeübt und interpretiert wird und als Bevollmächtigung oder als Wegweis, als das einzige Absolute und Richtige [gesehen wird] problematisch. Deswegen bin ich auch so zufrieden mit dem Evangelischen und [dem] Augsburger Bekenntnis, [...] weil es wirklich sehr abweicht von diesem streng Katholischen, was ich durch meine Oma kennen gelernt habe." (35-evan-m)</t>
  </si>
  <si>
    <t>"Was noch ein [religiöser] Ort wäre, (…) ist die Burg Finstergrün, das ist halt unsere Burg [die Burg der Evangelischen Jugend]." (33-evan-w)</t>
  </si>
  <si>
    <t>"Ich hab mich an sich durch Glauben nicht einschränken lassen, sowohl in meiner persönlichen Freiheit, als auch im Gedankengut [nicht] und war auch immer relativ froh, dass bei uns in der Stadtkirche das sehr liberal gehandhabt wurde." (35-evan-m)</t>
  </si>
  <si>
    <t>"Ich möchte schon, dass Gott stolz ist Menschen auf die Erde gebracht zu haben und auf keinen Fall ein Mensch sein, wo er sagt 'Mist!' Also ich glaube nicht, dass er das grundsätzlich sagt, [...] aber ich glaube, dass er sich schon manchmal denkt: 'Manche sind am falschen Weg.' [...] Also ich glaub jetzt auch nicht, dass ich in die Hölle komme, weil ich vor der Ehe Sex habe oder so, aber ich glaube schon, dass es gut ist ein guter Mensch zu sein." (33-evan-w)</t>
  </si>
  <si>
    <t>"[Viele religiöse Onlineangebote nehme ich nicht wahr, aber] ich war öfters im Gottesdienst online, das schon [...] Genau [an] unserem höchsten Feiertag, dem Karfreitag und so, natürlich, da bin ich vorm Laptop gesessen. Das ist mir zum Beispiel schon wichtig." (33-evan-w)</t>
  </si>
  <si>
    <t>" Beim Turban-Tag geht es einfach nur um ein bisschen Awareness zu machen, dass es Sikhs gibt und dass der Turban an sich nichts Schlimmes ist und einfach mal die Angst zu nehmen, genau." (29-sikh-w)</t>
  </si>
  <si>
    <t>"Da waren wir, ich glaube bei der Mariahilfer Straße und da sind Leute einfach so vorbeigekommen, haben sich das angeschaut, und hatten Interesse, wollten dann auch einen Turban gebunden haben. Und dann haben wir da eben auch sehr viel mit Leuten, die sich bei diese Religion nicht auskennen, über die Religion reden können und dann auch von der anderen Seite was erfahren, wie es bei denen abläuft, in der Religion von denen." (30-sikh-w)</t>
  </si>
  <si>
    <t>"Also an interreligiösen exchanges habe ich noch nicht teilgenommen, aber eben dadurch, dass ich halt auch zum Beispiel auch in diesem voluntary camp halt mitmache, lernst du auch verschiedene Leute, von verschiedenen Ländern mit verschiedenen Religionen kennen." (29-sikh-w)</t>
  </si>
  <si>
    <t>"Hier [...] habe ich jemand getroffen, die glaubt anders, also ans Universum. Haben wir auch sehr viel drüber diskutiert und ich hab halt gemeint, im Endeffekt sagt sie halt Universum und wir sagen Gott, also es ist im Endeffekt das Gleiche. Von ihr habe ich das halt auch sehr stark gelernt, dieses 'Ok alles was passiert, da gibt es einen Grund dahinter [...] und dann haben wir halt irgendwie begonnen den Grund hinter so Kleinigkeiten zu suchen." (29-sikh-w)</t>
  </si>
  <si>
    <t>"[Meine Mutter] ist religiös geworden und hat angefangen mit den Gebeten etc. und wir waren halt immer bei ihr. Meine Mutter hat [zum Beispiel] das Abendgebet gemacht und ich bin in ihrem Schoss gelegen. Und so bin ich halt damit groß geworden und dann hab ich auch mit der Zeit angefangen das selber zu praktizieren, weil ich es eben wollte. Also das war jetzt nicht so, dass es wie ein Schalter war, dass ich jetzt damit anfange, sondern es ist mit der Zeit dann gekommen." (27-sikh-m)</t>
  </si>
  <si>
    <t>"Auch als ich mit Cricket begonnen habe, das ist auch ein indischer Nationalsport, […] das hat auch sehr sehr vieles verändert […] ich hab viele Freunde dazugewonnen." (27-sikh-m)</t>
  </si>
  <si>
    <t>"Ja Zivildienst hab ich gemacht, bei der Diakonie, bei der Rechtsberatung, also im Fremdenwesen." (41-sikh-m)</t>
  </si>
  <si>
    <t>"Also ich würde, wenn jetzt zum Beispiel, wie gesagt, ich will jetzt Lehramt studieren, aber ich weiß, dass das Kopftuch möglicherweise ein Problem darstellen könnte, wenn ich dann Lehrerin werden will. Aber für mich mittlerweile bedeutet die Religion schon so viel, dass ich dann das, also diesen Wunsch, auch aufgeben würde, für meine Religion." (30-sikh-w)</t>
  </si>
  <si>
    <t>"Wir [bedecken] unseren Kopf aus Respekt vor Gott. [Für uns] ist Gott überall. [...] Wenn wir in der Kirche sind bedeckt jeder den Kopf [Frau oder Mann]. Aber im privaten Leben [haben es] Frauen schwieriger, wenn sie den Kopf bedecken und deswegen machen es viele nicht. Aber ich kenne auch sehr viele [aus Indien, England und auch in Wien], die jetzt beginnen den Kopf zu bedecken, weil es für die Religion eine wichtigere Rolle spielt, als die Blicke, die halt dann kommen." (30-sikh-w)</t>
  </si>
  <si>
    <t>"Ich würde sagen, ich war schon recht religiös, und dann bin ich aber auch im Alter mit 18, 19 bin ich dann so ein bisschen weg davon und ich habe das Gefühl, jetzt bin ich wieder ein bisschen back on track." (29-sikh-w)</t>
  </si>
  <si>
    <t>"Was ich dort meistens gemacht habe im Sikh-Tempel war halt mit anderen jugendlichen Burschen mitzuhelfen. Im Sikh-Tempel gibt´s halt nachdem die Messe, sagen wir mal die Messe, also ich weiß das konkrete Wort leider nicht dafür, vorbei ist gibt´s immer Langar, so nennt sich das Essen und da helfen halt die Burschen immer alles fertig zuzubereiten und da hab ich halt öfters mit den Burschen dort bissl ausgeholfen." (26-sikh-m)</t>
  </si>
  <si>
    <t>"Ich habe so das Gefühl, dass sich Leute, die sich nicht so mit Religion auskennen, oder sie nicht wirklich praktizieren, [Religion] gerne benützen als excuse [für diskriminierende Ansichten]." (29-sikh-w)</t>
  </si>
  <si>
    <t>"Da war die lange Nacht der Kirchen. Da gabs halt verschiedene Videos und so Kennenlernphasen der Religionen. Da konnte man sich anmelden und dann von der Moschee in die Kirche gehen, dann bei den jüdischen Gemeinschaften, die besuchen gehen und das war halt sozusagen wirklich ein schönes Event." (31-orth-m)</t>
  </si>
  <si>
    <t>"Ich weiß nicht, wie das so in der katholischen Kirche ist, aber bei meiner orthodoxen Kirche ist das so, dass man eben einen Pfarrer hat für die Beichte. Ja und der ist sozusagen besonders wichtig." (10-orth-w)</t>
  </si>
  <si>
    <t>"[Der Priester] hat versucht einen Abend pro Woche online zu veranstalten auf Zoom, wo er ein Kapitel aus der Bibel oder irgendwas erklärt und dann können wir Fragen stellen. Das war mehr als eine Diskussion gestaltet." (01-orth-w)</t>
  </si>
  <si>
    <t>"Das ist ja eigentlich der Glaube, der christliche Glaube, dass man halt eben Gutes tut, dass man Menschen hilft, dass man keine Menschen verurteilt, dass man, ja, einfach ein gutes Leben hat." (13-orth-m)</t>
  </si>
  <si>
    <t>"Ich hatte eine Phase in der Volkschule, wo ich relativ sag ich mal den Glauben verloren hab. Wo ich mir gedacht hab an was glaub ich eigentlich? Wieso mach ich das eigentlich? Jetzt muss ich wieder am Sonntag aufstehen. Und dadurch, dass meine Freunde, meine damaligen Freunde auch nicht so mit der Kirche verbunden waren, war ich dann auch so eher ja 'Lauf ich jetzt mit denen mit oder zieh ich mein Ding durch?'" (31-orth-m)</t>
  </si>
  <si>
    <t>"Das würde ich auch liken, weil das war damals der Hashtag im Rahmen der Black-Lives-Matter Sache und das ist jetzt eine richtige Hashtag-Bewegung." (05-musl-m)</t>
  </si>
  <si>
    <t>"Und dann im Ramadan selbst, das war das karitative Projekt von der MJÖ fasten-teilen-helfen weil ich‘s einfach voll cool fand,  [...] Also eigentlich war fasten-teilen-helfen mein Startprojekt oder meine Startsache bei der MJÖ und dann kamen Camps und Reisen und ja alles Mögliche, was einfach Spaß gemacht hat" (15-musl-w)</t>
  </si>
  <si>
    <t>"Soulfood Café ist etwas, was wir aus dem 12. heraus gestartet haben (…) Also wir haben uns gedacht eigentlich brauchen wir das im Alltag die ganze Zeit so  etwas was die Seele positiv (MH mhm) oder schön herzeigt sag ich mal (…) Wir haben dann zum Beispiel was gemacht für Mädels, so eine Art ehm Nachmittagstee quatsch- also ja, Tee Kaffee. [...] Wir hatten zum Beispiel auch einmal eine Art, so Buchpräsentation von 'Mehr Kopf als Tuch' von Amani Abuzahra." (15-musl-w)</t>
  </si>
  <si>
    <t>"Bei Bewerbungsgesprächen ist das irgendwie Gang und Gebe, dass man mich drauf angesprochen hat, so 'Und warum tragen Sie das [Kopftuch] jetzt?' und ich so 'Okay, wusste jetzt nicht, dass das zum Gespräch gehört' oder oder so absurde Sachen wie 'Was lesen Sie in Ihrer Freizeit, nur religiöse Sachen?'  (lachen) und ich denke mir 'Oh Gott! Ich sollte ein Foto von einer Liste von meinen Büchern schicken'" (15-musl-w)</t>
  </si>
  <si>
    <t>"Den 1. [Bezirk] generell also generell die Gassen find ich toll. Also für mich ist das sehr schön. Ich hab das Gefühl, ich lerne Wien irgendwie mehr kennen, wenn ich durch die Gassen im 1. Bezirk spaziere" (15-musl-w)</t>
  </si>
  <si>
    <t>"Momentan versucht grad die ATIB so eine Art Jugendorganisation zu gründen und da habe ich auch dann meine Unterstützung gegeben. Ich habe dann gesagt, ich kann weiterhelfen bezüglich Medien auf Instagram, wenn es sein muss, oder Videos erstellen, sonst irgendwas" (17-musl-w)</t>
  </si>
  <si>
    <t>"Die Nutzung hat sich verändert mit der Zeit, wo ich realisiert hab, dass ich wirklich lernen muss und dass mir das wirklich Zeit wegnimmt. Und ab dem Zeitpunkt [...] hab ich geschaut, dass ich [es] weniger nutze oder gar nicht nutze und meistens hat das nicht so geklappt, dann hab ich Apps gelöscht, dann aber nach einer Zeit wieder installiert" (19-musl-m)</t>
  </si>
  <si>
    <t>"2015 war ich am Westbahnhof tätig ehrenamtlich für über einen Monat, bei der Flüchtlingshilfe am Westbahnhof, bei der Caritas. Und ja das hat mich sehr geprägt weil, ich  hab einfach gesehen, wie schnell sich Sachen ändern können. Da waren Leute, […] zwei Wochen davor waren sie noch in ihren Häusern, [...] haben viel aufgebaut und jetzt alles weg." (18-musl-m)</t>
  </si>
  <si>
    <t>"Am meisten [nutze ich Insta] um zu schauen was meine Freunde posten. oder Leuten denen ich auch Folge posten. Und manchmal auch halt Animes, Fußball in die Richtung mehr." (04-musl-m)</t>
  </si>
  <si>
    <t>"[Das Zusammenleben] ist verbersserungswürdig. [In der HTL] da hat man sich besser gefunden als andere Personen oder andere Religionen. Und das sieht man auch im Alltag also Einkaufen jetzt zum Beispiel. Und eine Person schaut dich von oben nach unten, also von unten nach oben an und denkt sich 'was macht die Person hier'?" (04-musl-m)</t>
  </si>
  <si>
    <t>"Facebook ist halt immer so um mit der Familie in Kontakt zu bleiben in Ägypten mit ihnen halt zu sprechen, zu schreiben." (04-musl-m)</t>
  </si>
  <si>
    <t>"Das ist auch eine Seite, wo man, ich glaub das ist ein Shop sogar, müsst ich mir anschauen kurz, ja, das ist ein Shop. Der ist auch in Wien." (17-musl-w)</t>
  </si>
  <si>
    <t>"Ich war auch schon bei interreligiösen Veranstaltungen, zum Beispiel mit der Muslimischen Jugend Österreich, mit der Hochschülerschaft Österreichiscer Roma und Romnja, vom Black Voices Volksbegehren. Die machen ein Diversity Festival am 24. September, wo wir auch eingeladen sind." (42-jued-w)</t>
  </si>
  <si>
    <t>"Ich war, ehm als ich in Polen war (.), beim March of the Living in Auschwitz (CN: Mhm), haben wir dort auch christliche ehm, also Christen kennen gelernt und (.) ja (.), Hallo und Tschüss, also das war, ich hab mich nicht so richtig mit denen verbunden." (24-jued-w)</t>
  </si>
  <si>
    <t>"Das ist einfach so jewish activism alles Mögliche. Da war ich in der Zeitung da war Schandwache, da wurden wir interviewt." (42-jued-w)</t>
  </si>
  <si>
    <t>"Da gibt´s einmal Shalom Alaikum, das ist eine jüdische Flüchtlingsorganisation würd ich´s nennen. Das sind freiwillige JüdInnen, die sich um Flüchtling kümmern, die hierher kommenund die eben erstmal sie aufnehmen und zweitens sich um sie kümmern, um eben den Antisemitismus, den sie vielleicht sozusagen mitgenommen haben, zu bekämpfen, oder zu schauen, wo das herkommt." (41-jued-m)</t>
  </si>
  <si>
    <t>"Seitdem es wieder Krieg gibt [zwischen Israel und Palästina] seh ich plötzlich, also in den Medien, auf den Straßen so viele Antisemiten und die schreien 'Scheiß Juden, fickt ihre Töchter', also es ist wirklich ur brutal und da hat man schon ein bissl Angst. Also mich würde man jetzt nicht erkennen, dass ich Jüdin bin, aber mein Mann, der mit einer Kippa auf dem Kopf geht und es ist schon Tacheles ein bisschen gefährlicher geworden" (24-jued-w)</t>
  </si>
  <si>
    <t>"Wie ich Bar Mizwa hatte mit 15 hatte ich mit dem Judentum an sich auch mit dem Kulturellen und so weiter gar nichts am Hut, also da ist es mir, da ist es mir wirklich auch auf die Nerven gegangen, da wollte ich einfach nur ein (.) sozusagen ein Freigeist sein." (41-jued-m)</t>
  </si>
  <si>
    <t>"Das Schöne ist, dass bei so einer Zeremonie wie dieser einfach alle Leute gemeinsam da sind und wir etwas Schönes feiern. Wir feiern den Schabbat an dem wir uns ausgeruht haben, wir feiern die schöne neue Woche die gut sein soll und wir haben auch an dem Tag die Bat Mizwa, also dass das Mädel erwachsen wird im Judentum, gefeiert und da waren einfach alle zusammen und das finde ich als etwas Schönes." (41-jued-m)</t>
  </si>
  <si>
    <t>"Ich benutze [Instagram] jetzt viel bewusster, viel positiver. Also ich folge bewusst Seiten und Menschen, die mich inspirieren und die mir helfen, die feministisch sind und Body Positivity [zum Thema haben], also jetzt nicht so irgendwelchen Influencern, also gar nicht, sondern einfach Dinge, die mir gut tun." (42-jued-w)</t>
  </si>
  <si>
    <t>"BBYO ist eine andere jüdische Jugendorganisation in Wien. Die haben auch irgendein online Programm wie du siehst. […] Zu tun habe ich mit denen nichts […] Ich folge allen Jugendorganisationen, einfach um zu schauen, was die so machen, wenn die eine coole Reise oder so machen, dann können wir uns auch irgendwas überlegen, aber jetzt nicht um mutzumachen." (20-jued-m)</t>
  </si>
  <si>
    <t>"Die [Jugendlichen], die uns besuchen gehen in alle Synagogen. Aber die Bneiakiva selbst ist eine Organisation der Misrachi, das ist so eine sehr zionistische Bewegung, und ja wir werden auch von denen gesponsert und alles." (20-jued-m)</t>
  </si>
  <si>
    <t>"Bei uns, bei den bucharischen Juden ist es-, also wir sind bekannt für Zusammenhalt und so, also auch wenn du nicht religiös bist, du bist trotzdem in der Gemeinde, du bist trotzdem da Mitglied, alle akzeptieren dich so wie du bist, jeder einfach nach seinem Level." (24-jued-w)</t>
  </si>
  <si>
    <t>"Bucharische Juden sind sehr gläubig und traditionell und die Ehre ist ein Fundament [...]. Man ehrt den Vater, die Mutter, wenn sie reinkommen steht man auf [...]. Vater und Mutter, die Großeltern, die sind wie Gott, also es sind wirklich sehr wichtige Menschen. [...] Gäste zu ehren ist [...] auch ganz wichtig. [...] Jeder Bacharier heiratet mit einer Buacherierin, also das ist-, das war wichtig. Aber hier in Wien [...] die neue Generation ist bissl moderner geworden" (24-jued-w)</t>
  </si>
  <si>
    <t>"Also wenn ich jetzt [...] Chanukka Kerzen zu Hause zünde, dann poste ich das manchmal, aber jetzt ist es-, früher habe ich´s mehr gepostet, aber jetzt bin ich mehr auf Stories, also wenn ich was teilen möchte, dann teil ich das für 24 Stunden." (24-jued-w)</t>
  </si>
  <si>
    <t>"Mit der Zeit habe ich mich immer, [...] weiter gestärkt, also das ist Fakt. Im Alter von 16 bis 18 war das eher so, wo du dir so Fragen stellst, was typisch ein Teenager stellt und [...] manchmal habe ich gesagt: 'Ok, gefällt mir [am Judentum] nicht.' Aber trotzdem hab ich die Basics eingehalten. Und mit der Zeit habe ich dann die Fragen, die ich gestellt habe, mit dem Alter verstanden und dadurch bin ich jetzt immer stärker und stärker geworden. Gott sei Dank." (24-jued-w)</t>
  </si>
  <si>
    <t>"Ich bin oft auf der Rotenturmstraße weil ich weiß nicht, wenn man in den 1. geht, also wenn, man vom 2. kommt, geht man immer durch die Rotenturmstraße. Da gibt's ein paar coole Restaurants die ich- wo ich halt vor Corona essen war, oft (lachen) Le Burger, Hungry Guy, hier ist irgendwo ein Falafel Platz, ja McDonalds auch manchmal" (20-jued-m)</t>
  </si>
  <si>
    <t>"Ich habe die letzten zwei Jahre für EUJS gearbeitet, da ist [Religion] automatisch sehr integriert [in den Alltag], weil ich eben am Schabbat nicht arbeite, weil ich an jüdischen Feiertagen nicht arbeite, weil mein Alltag sehr darin besteht mich mit dem Judentum auseinanderzusetzen, weil auch die Kommunikation sehr viel mit Judentum zu tun hat, verschiedene Feiertage dazu etwas zu machen und so weiter und so fort." (41-jued-m)</t>
  </si>
  <si>
    <t>"Also bei philosophischen Fragen [zur Religion] oder so geh ich immer zu meinem Vater, weil der kann mir zehn Stunden-, ich kann ihm ein Wort sagen und er kann mir zehn Stunden darüber was erzählen." (20-jued-m)</t>
  </si>
  <si>
    <t>"Israel ist ur wichtig, weil also ich bin sehr zionistisch, also auch die Bneiakiva ist sehr zionistisch und weil ich dort Familie hab und auch israelischer Staatsbürger bin etc. etc. mein Bruder-, also ich hab ur viel Familie dort." (20-jued-m)</t>
  </si>
  <si>
    <t>"Das Schöne ist an hohen Feiertagen, dass dazugehört mit der Familie zu essen und einfach im Großen und Ganzen dieses Gemeinschaftsgefühl als Judentum. Was ich doch sehr schätze ist, dass egal wer, oder wie, oder an was glaubt, dass wir doch alle etwas gemeinsam haben, also nämlich diese Religion und dieses kulturelle Gemeinschaftsgefühl, dass wir halt auch ein Stamm sind und etwas gemeinsam haben." (41-jued-m)</t>
  </si>
  <si>
    <t>"Das ist auch [ein Bild], das hat auch mit der Religion zu tun, weil [die Personen] auch orthodox sind. Wir sind damals ans Meer gefahren und dann die- also mein Vater und mein Bruder [sind] in [das] Athos Gebirge gefahren." (01-orth-w)</t>
  </si>
  <si>
    <t>"Ja ich poste auch manchmal Stories wo ich bin oder falls ich mich gut fühle oder so. Dann poste ich auch was und ich mag auch, dass die Kommunikation meist mit Fotos funktioniert ja." (01-orth-w)</t>
  </si>
  <si>
    <t>"['Heiliges Land'] ist auch ein religiöser Begriff aber auch für mich eine Art [den Israel-Palästina] Konflikt, oder diese Unterscheidung, wie auch immer man sich da positioniert hat, zu umgehen.[...] Weil ich nicht nur in Israel war, [sondern] auch in Palästina und dann ist halt die Frage, wie schreibt man das. Und ich find ‚Heiliges Land‘, [es ist] eigentlich in allen Religionen ein heiliges Land." (02-kath-w)</t>
  </si>
  <si>
    <t>"Junge Kirche in Wien, die [Seite] nutze ich auch für Veranstaltungen und Tipps. Vor allen Dingen jetzt im Lockdown haben sie halt auch manchmal so Basteltipps. Ich bin jetzt nicht besonders begabt aber ich finds einfach auch lustig. [Halt auch] mit anderen Leuten quasi, wenn man mal rauskommt und das hab ich vor allen Dingen am Anfang vom Lockdown viel genutzt [weil ich ] da über online Angebote informiert wurde." (02-kath-w)</t>
  </si>
  <si>
    <t>"Ich muss sagen, dass ich vor Corona-. [Also] ich bin ein unglaublich geselliger Mensch das ist auch ein bisschen Corona angepasst. Ich bin davor auch sehr viel in diversen Cafés [gewesen]" (02-kath-w)</t>
  </si>
  <si>
    <t>"[Ein wichtiger Ort für mich ist] Israel bzw. Jerusalem, weil es irgendwie unglaublich spannend für mich war Orte, die ich aus der Bibel kenne, in echt zu sehen. [...] Das war tatsächlich für meinen Glauben auch wichtig und total interessant [als ich] 2019 bis 2020 quasi für 2 Wochen halt über Weihnachten, [mit meinem Vater] die ganzen Orte angesehen [habe]." (02-kath-w)</t>
  </si>
  <si>
    <t>"Da ist wieder eine Reise ins Ungewisse, da möcht ich tatsächlich dran teilnehmen. Das ist von der katholischen Jugend Wien und katholischen Jugend St. Pölten. [...] Eine organisierte Bike-Reise durch Österreich, die ich hoffe, dass die stattfindet. Und das ist halt ne Mischung aus quasi Impulsen und Fahrradfahren." (02-kath-w)</t>
  </si>
  <si>
    <t>"Wien ist jetzt nicht die vielfältigste Stadt in der ich jemals gelebt habe. Ich finde, dass da vor allen Dingen das Christentum schon relativ dominant ist." (02-kath-w)</t>
  </si>
  <si>
    <t>"[Das sind] speziell organisierte Gottesdienste für Studierende, die halt, sag ma mal, ein bisserl fancier sind als [die Üblichen. Die] Votivkirche ist da oft dabei." (03-kath-w)</t>
  </si>
  <si>
    <t>"In Panama war ich eben vor einiger Zeit auf diesem riesigen Weltjugendtag. Und in Krakau war ich auch eben dort am Weltjugendtag. Und der nächste ist in Lissabon. Da werd ich wahrscheinlich sowieso in Lissabon sein, aber ja, wahrscheinlich auch teilnehmen." (03-kath-w)</t>
  </si>
  <si>
    <t>"[Was ein Account braucht, damit ich ihm folge], da kommt es drauf an wonach ich suche, also zum Beispiel [...] ich mag ja selber alles was so ein bissl ästhetisch ist, gerade so Fotografie-Accounts hab ich einige, wo ich sag 'hey echt coole Ästhetik dem folg ich' weil mir gefällt einfach die Farbkombi der Fotos, mir gefällt was sie vermitteln, mir gefallen einfach einfach die Perspektiven, also die Ästhetik der Bilder." (03-kath-w)</t>
  </si>
  <si>
    <t>"Ich hab sehr viele gar nicht gläubige Freunde, [...] mit sehr unterschiedlichen Ansichten. Freunde die früher religiös waren und dann im Prozess auch als ich sie schon kannte, mehr oder weniger sich entschieden haben, dass nicht mehr so zu glauben und auch nicht mehr so zu leben." (03-kath-w)</t>
  </si>
  <si>
    <t>"Das ist 'everyday refugees'  [...] die versuchen Eindrücke zu schildern, was der Alltag von Geflüchteten ist, und das praktisch zu visualisieren. Damit einfach Leute wieder die Menschlichkeit wahrnehmen von den Menschen die betroffen sind." (03-kath-w)</t>
  </si>
  <si>
    <t>"Ja, also ich hab ein paar Influencerinnen denen ich folg, die eben muslimisch sind und auch dazu Sachen posten.[...] [@_nour.khelifi_] spricht auch immer wieder über dieses praktische Leben als Migrantin und Muslimin eben in einer Mehrheitsgesellschaft." (03-kath-w)</t>
  </si>
  <si>
    <t>"Diese Persönlichkeit Gottes [ist] ein totaler Ankerpunkt. Also ich hab Religion vor mir zerlegen können, [...] das Phänomen von emotionalen Gefühlen im Glauben zerlegen können, aber irgendwas war für mich immer da, dass ich sag 'Aber da ist wer.' [... Das] habe ich kennengelernt und liebe ich und will auch diese Beziehung haben. Und für mich hat sich [... das] als christlicher Gott herausgestellt. [...] als der Glaube an Jesus und [...] den heiligen Geist." (03-kath-m)</t>
  </si>
  <si>
    <t>"[@dissociadid] ist eine Youtuberin, die sich mit mental health auseinandersetzt. [Das] ist ihr Hauptthema was ich sehr sehr interessant find. [...] Ich hab teilweise sehr spezifische Interessen wo ich sag ich setzt mich einfach gerne mit vielen Sachen auseinander." (03-kath-w)</t>
  </si>
  <si>
    <t>"Ich kann nicht alles erklären und nicht beweisen, dass die Kirche gut und toll ist. Ja, und ich weiß dass es sehr schöne Teile der Kirche gibt und ich bin mir natürlich bewusst, dass es auch Teile gibt, die nicht so leiwand laufen. Und es ist auch gut, dass drüber geredet wird. Aber dass [von Anderen] halt oft echt Sachen vorausgesetzt werden von mir, oder erwartet werden von mir aufgrund dessen, das war echt echt arg eine Zeit lang." (03-kath-w)</t>
  </si>
  <si>
    <t>"Ich unterscheide jetzt zwischen seriöse und unseriöse Quellen. Ich muss sagen in der Zeit wo diese ungesunde Phase war, habe ich meiner Meinung nach sehr unseriöse Quellen schnell mal vertraut, weil ich eben viel geprägt war von diesem Angstgefühl [...] Ich bin mal lieber übervorsichtig und ich glaub mal schnell lieber was bevor‘s dann doch falsch ist. Und da hab ich halt ur ur strange [gedacht], ja nicht wundern!" (03-kath-w)</t>
  </si>
  <si>
    <t>"Wenn Gott dieser jemand ist, dann ist er auch flexibler,im Sinne von dann brauch ich mich nicht so [zu] verbiegen aus Angst, dass ich ihn verärgere. Sondern ich denke mir, wenn das wirklich ein jemand ist der mich liebt - ja, so hab ich‘s halt erlebt - dann, wovor hab ich Angst? [...] Für mich ist [er] ein Gott der Liebe, nicht ein Gott der dich in die Hölle schickt." (03-kath-w)</t>
  </si>
  <si>
    <t>"Einmal war ich in Angola in einem Kinderheim […] Das war insofern kirchlich organisiert, dass es halt [von] Ordensmitgliedern [geführt wurde]. Aber es war jetzt keine Missionsorganisation. [...] Es waren zwar Missionsorden, die sich [aber] bewusst dieses Ziel setzen: 'Wir wollen […] uns um die Bedürftigen kümmern.'." (03-kath-w)</t>
  </si>
  <si>
    <t>"Ich hab Priester und Ordensschwestern, die ich sehr bewundert hab in ihrer Art zu beten, zu sein, zu leben, zu sprechen. [...] Die haben für mich so was ausgestrahlt, wo ich sag 'Da ist wer.' Da ist wer und die wissen warum sie was tun und die leben das mit so einer Liebe, auch nach außen auch gegenüber anderen Menschen. und eben auch vor allem auch mit einer Liebe zu Gott." (03-kath-w)</t>
  </si>
  <si>
    <t>"Es gibt noch ein Event, ein christliches, es hat bis jetzt in Marchegg sattgefunden, findet aber jetzt in Oberösterreich das nächste Mal statt. [...] Das ist halt mehr oder weniger ein kleines Festival für Musiker, die halt bewusst Musik mit Message machen also egal ob jetzt christlich oder einfach - die sagen sie wollen Message rüberbringen." (03-kath-w)</t>
  </si>
  <si>
    <t>"In Salzburg gibt’s auch einmal im Jahr so dieses riesige Pfingsttreffen. Ich weiß nicht, ob das schon jemand irgendwie erwähnt hat, aber das ist halt echt riesig." (03-kath-w)</t>
  </si>
  <si>
    <t>"Die KJÖ [Seite] ist auch interessant, weil‘s [...] bei politisch aktuellem Geschehen so die Meinung dazu gibt. Das gefällt mir halt irgendwie auch ganz gut. Zum Beispiel zur Abschiebung halt ne Position vertreten." (03-kath-w)</t>
  </si>
  <si>
    <t>"Die [Kirche ist] auch auf Instagram sehr präsent, [...] auf YouTube und so Podcasts und alles aber halt sehr sehr cool von jungen Leuten für junge Leute, mit einem Priester der auch [...] viel Erfahrung hat mit nicht-gläubig sein, [...] selbst mal aus der Kirche aus- und dann nochmal [eingetreten ist] und jetzt eben Priester [ist]. [...] Der betreut das alles so, aber es ist viel von jungen Leuten, für junge Leute mit jungen Leuten." (03-kath-w)</t>
  </si>
  <si>
    <t>"Witzig ist, dass ich typisch Christ ein kleines Kreuzchen in der [Insta-]Bio hab." (03-kath-w)</t>
  </si>
  <si>
    <t>"Ich such grad die Mahü [Mariahilferstraße].  [...] Da [bin ich] relativ oft [zum Shoppen], wenn ich grad die Zeit hab und ich nicht heimfahren will. [...] Eine Freundin von mir hat dort in der Nähe gewohnt und sonst ist es halt eher so ein Platzl wo ich sag, wenn ich jetzt viel frei habe, geh ich dort was essen oder geh ein bissi spazieren dort in der Gegend. Weil es ist halt oft einfach relativ gut erreichbar von rund herum." (03-kath-w)</t>
  </si>
  <si>
    <t>Ich hatte eine [Zeit], wo ich den Islam irrsinnig spannend gefunden hab, ausgelöst durch - und das ist irrsinnig dumm - durch die 'Anno' Spiele (lachen). Ich glaub es war Anno 1407 irgendwas wo einfach einer dieser Charaktere gläubiger Muslim war und das immer wieder wiederholt hat im normalen Austausch, und das war so 'Ma ich möcht unbedingt mehr darüber erfahren, ich find‘s ur spannend.' (06-kath-w)</t>
  </si>
  <si>
    <t>Meine beste Freundin ist Protestantin, mit der spreche ich irrsinnig gern [über Religion]. In der Schule hab ich ne Freundin, sie ist Muslimin, mit der ist der Austausch auch irrsinnig spannend. Nämlich nicht nur, was sind die Unterschiede zwischen unseren Religionen, sondern auch was sind die Gemeinsamkeiten? Was kriegen wir hier gemeinsam hin? Worauf kommts bei uns an? Und so unterschiedlich sind wir hier nicht. (06-kath-w)</t>
  </si>
  <si>
    <t xml:space="preserve">Ich brauch diese Negativität nicht, ich [gehe online] zum Abschalten nicht zum noch mehr Stress in mein Leben bringen [...]. Es braucht immer so eine Zeit zum Realisieren: 'Okay,  diese Person postet hauptsächlich negative Sachen und eigentlich nur noch hetzerisches Zeug und eigentlich will ich das nicht mehr auf meinem Bildschirm haben. [Dann entfolge ich.] (06-kath-w) </t>
  </si>
  <si>
    <t>"Ich hatte einfach Studienkolleginnen, die mit Hidschab unterwegs waren und wo ich auch einfach mal nachgefragt angefangen habe. Mit diesem so 'Hey was ist da für dich der Motivator dazu?' [mit] zwei Musliminnen [bin ich] in der Klasse gewesen, also die eine hat jetzt aufgehört. Die eine eben eine ex-Hijabi und die andere eine neue." (06-kath-w)</t>
  </si>
  <si>
    <t>"Ich hab für drei Jahre in Kagran gewohnt, das heißt da war ich dann im Donauzentrum sehr viel. […] Im 18. ist es einfach kulturell ein bisschen was anderes. Das sind zwei sehr verschiedene Wiens das fand ich dann recht spannend" (06-kath-w)</t>
  </si>
  <si>
    <t>"Es sind die kleinen Dinge in denen sich bei mir der Glauben manifestiert. Und sei das auch nur mit dem 'Ich bin müde, möchte jetzt einfach heim. Please just let there be a tram now so i can go home quickly' und wenn dann wirklich der Bus kommt, die Bim fährt grade ein, damit ich schön einsteigen kann, dann dieses 'Danke nach oben'." (06-kath-w)</t>
  </si>
  <si>
    <t>"[Ich war eine zeitlang eine kulturelle Christin, das heißt] ich nehm die Feiertage ernst, ich lese zu Weihnachten das Weihnachtsevangelium, das gehört dazu. Ich geh in die Gottesdienste zu Weihnachten und zu Ostern. [...] [Aber,] dass man sich trotzdem dann in einer Gemeinschaft von Gläubigen noch immer ein bisschen fühlt wie: 'Ich glaub aber die glauben mehr dran als ich.' [Bei mir war das] Teil meiner Identität." (06-kath-w)</t>
  </si>
  <si>
    <t>"Renée Goldsberry [@reneeelisegoldsberry] ist ebenfalls Schauspielerin, die sehr viel im religiösen Rahmen [postet. Zum Beispiel] mit dem: 'trust in god god is here for you'. " (06-kath-w)</t>
  </si>
  <si>
    <t>"Was ich ziemlich spannend fand ist, dass das Islamische Zentrum nicht weit entfernt davon ist wo wir normalerweise sitzen. Da wollt ich irgendwann mal so mit 18, 19 hingehen, einfach aus Interesse. Hab ich nie gemacht vielleicht mach ich‘s noch irgendwann mal. In der Ecke also da dann, Spazierengehen und Inlineskating und das alles." (06-kath-w)</t>
  </si>
  <si>
    <t>"Ja Storys mach ich auch viele. Ich hab da auch solche Storys, das zum Beispiel, von Indien. Als ich in Indien war, hab ich richtig viele Storys [gemacht], die hab ich dann alle als Highlight gespeichert." (27-sikh-m)</t>
  </si>
  <si>
    <t>"Genau das da ist eine Seite über den Genozid von 1984. Solche Sachen sind mir auch ziemlich wichtig würd ich sagen." (27-sikh-m)</t>
  </si>
  <si>
    <t>"Also früher wars eigentlich [so, dass wir] jeden Sonntag in den Gurdwara gegangen sind im 22. Aber im letzten Jahr, es ist halt immer weniger geworden auch wegen Corona, also ich merk halt, dass ich jetzt fast gar nicht mehr gehe, aber standardweise jeden Sonntag. So bin ich‘s gewohnt." (27-sikh-m)</t>
  </si>
  <si>
    <t>"Ein, zwei Wochen in den Sommerferien [war ich auf einem Sommercamp] [...] da hab ich auch Gatka beigebracht den Kindern dort in Deutschland, das war in Hamburg. Ja genau also Gatka hab ich den Kindern dort gelehrt und auch etwas Geschichte. Also ich hatte so eine Gruppe von kleinen Kindern, das waren so 6 bis 12-jährige." (27-sikh-m)</t>
  </si>
  <si>
    <t>"[@sikhyouthuk] ist eine Sikh Seite, wo immer die neuesten Infos oder was es auch immer zur Zeit gibt so im Sikh Leben sozusagen [gepostet wird]. Jetzt 1984, da war das Genozid gegen Punjab. [...] Jetzt posten sie die nächsten 10 Tage wahrscheinlich halt nur von dem. Weil vom 1. bis zum 10. Juni fand das ganze statt damals." (27-sikh-m)</t>
  </si>
  <si>
    <t>"Das ist halt so, die machen halt viele so Bilder, so Propagandabilder von Mao und Lenin und so, das finde ich halt cool. [...] Der Besitzer der Seite ist zum Beispiel Satanist. [...] Und hier gabs halt oft Diskussionen. 'Ja, warum sagst du halt Satan?' Und da hat er halt gesagt 'Wenn ich sagen würde, dass Jesus Sozialist ist, dann würde keiner von euch ausrasten.' Da gabs viel Diskussion." (39-alev-m)</t>
  </si>
  <si>
    <t>"Ich war oft in [christlichen] Kirchen, mit meinen Eltern und wir sind, wir haben halt dort irgendeine Kerze angezündet oder so und sind dort herumgegangen." (39-alev-m)</t>
  </si>
  <si>
    <t>"Das ist so eine Seite, also die Meinung von denen vertrete ich fast gar nicht, das ist so eine maoistische Seite, aber die posten halt oft alte Bilder mit Geschichten und mit Zitaten und so. [...] Mao und Stalin lehne ich ab, weil 'der Funke' ist trotzkistisch, das heißt, die sind immer die Opposition [zu] Stalin." (39-alev-m)</t>
  </si>
  <si>
    <t>"Oft bei diesen alevitischen [Instagram] Seiten habe ich das Problem, dass die [halt] verschiedene Meinungen haben. Weil das sind meistens Kemalisten, also so türkische Nationalisten und die packen dann Atatürk und Hazreti-Ali, [also] eine politische Figur und eine religiöse Figur packen sie in ein Bild und das provoziert mich dann oft." (39-alev-m)</t>
  </si>
  <si>
    <t>"Der Kulturverein, also mein Vater ist-, da gibt’s auch ein Café und mein Vater ist früher oft dorthin gegangen und ich hatte auch Sazunterricht dort sehr lange, also jahrelang und der Sazunterricht und dieses Helfen im Cem-Haus, das ist halt sehr wichtig für mich." (39-alev-m)</t>
  </si>
  <si>
    <t>"Also bei der Antifa [bin ich nicht dabei], aber es gibt eine Organisation die heißt 'der Funke', die ist halt auch marxistisch-trotzkistisch orientiert und dort bin ich oft dabei, also aktiv." (39-alev-m)</t>
  </si>
  <si>
    <t>"Das Café ist hier und Sazunterricht gabs immer da oben und die Zimmer da oben sind auch alle neu, also das Büro und dort, wo wir Saz-Unterricht haben, das gabs früher alles nicht." (39-alev-m)</t>
  </si>
  <si>
    <t>"Das war über den Alpha-Kurs, da habe ich eine Begenung gemacht, wo ich mir dachte, okay, irgendwie bewegt mich das und ich muss das verschriftlichen [auf meinem Blog]." (28-kath-m)</t>
  </si>
  <si>
    <t>"Irgendwann kam es dann zur Erstkommunion und ich muss sagen, seit der Erstkommunion-Vorbereitung hab ich auch eigentlich jeden Tag am Abend dann gebetet. Auch wenn ich irgendwie vielleicht nicht, ich weiß nicht, es hat mir nichts gegeben oder so, aber ich hab, ja, ich hab’s halt einfach [gemacht]. (lachen) Ich kann's mir nicht erklären warum ich‘s gemacht hab und dann kam irgendwann die Erstkommunion." (28-kath-m)</t>
  </si>
  <si>
    <t>"Die Gemeinschaft Emanuel [...] hat mich sehr viel auf meinem Weg begleitet. Ich wollte eigentlich in die Jüngerschaftsschule von denen gehen, also eigentlich wäre ich jetzt dieses Jahr in Altötting und würd grade meine letzten Tage Wochen dort verbringen, aber leider hat das nicht geklappt." (28-kath-m)</t>
  </si>
  <si>
    <t>"[Ich folge auch Leuten] die schwere Zeiten hinter sich hatten [zum Beispiel die ein Kind mit Behinderung haben, oder eine Krankheit oder so]  auch einfach um mich zu informieren so und aus Interesse, [...] so um zu wissen okay wie entwickelt sich so eine Krankheit wie, welche Gesichter hat so eine Krankheit." (28-kath-m)</t>
  </si>
  <si>
    <t>"Besonders einschneidend war auf jeden Fall der Moment als ich meine geistliche Begleitung getroffen hab. Das war halt wirklich in dem Moment, als würd Jesus vor mir stehen und dass sie sich auch meiner angenommen hat und mich irgendwie wieder aufgepäppelt hat all die Jahre, das war einfach sehr, sehr gut. " (28-kath-m)</t>
  </si>
  <si>
    <t>"Ich hab eigentlich viel Zeit auch bei meiner Oma verbracht und bin mit der regelmäßig in die Kirche gegangen am Sonntag. War aber jetzt nicht so, also ja, sie war schon öfter halt in der Kirche aber wir waren jetzt nicht so die über-religiösen Menschen auch nicht meine Eltern, die halt noch weniger." (28-kath-m)</t>
  </si>
  <si>
    <t>"Ich hatte fünf Jahre lang einen Sitznachbar in der HAK der absolut anti-religiös war und der mir das auch sehr sehr zu spüren gab und mich auch immer veräppelt hat [...]. Damit muss man halt irgendwie leben und wir hatten halt dann irgendwann schon so eine gute Beziehung, dass das okay für uns beide war und auch [...] weil ich wusste, dass er das nicht ernst meint, und dass er mich voll so akzeptiert." (28-kath-m)</t>
  </si>
  <si>
    <t>"Das ist von der Citypastoral in Fulda, dem habe ich gefolgt weil der deutschlandweite Seminaristentag, der letzte, in Fulda stattgefunden hat und ich da auch einige Leute in der Citypastoral kennen gelernt habe und ich es sowohl aus professionellen als auch aus persönlichen Gründen interessant finde, was die für Projekte machen und wie sie die gestalten und vermarkten, also die sind da ehm auf was katholisch offiziell kirchliche Arbeit betrifft sehr weit vorne." (22-kath-m)</t>
  </si>
  <si>
    <t>"Also [man erfährt viel über] das Christentum natürlich und man kriegt das ja überall mit, man interessiert sich dafür es ist, man redet mit Leuten über Traditionen und Sitten und Gebräuche und die Kirche und wie das ist mit der Messe und dem Priester und so weiter und so fort" (42-jued-w)</t>
  </si>
  <si>
    <t>"Birthright Israel, das ist eine Organisation wo jüdische Personen nach Israel kommen und dann haben wir so einen Roadtrip gemacht durch Israel. Dort hab ich zwei jüdische WienerInnen kennengelernt und die kannten halt die JÖH [Jüdische Österreichische Hochschüler*innenschaft] und mit denen bin ich dann auf eine erste JÖH-Veranstaltung gegangen." (42-jued-w)</t>
  </si>
  <si>
    <t>"Ich nehm mir so viel raus, so wie es sich für mich richtig anfühlt [...] ich mach so viel, so viel ich will, so viel ich kann und so viel es mir auch Spaß macht. Ich will nicht irgendwie vorgeschrieben bekommen, das, das, das, sondern ich sag mir: 'Das mach ich gerne, das kann ich gerne auslassen, das ist mir jetzt nicht so wichtig.' Das mach ich auch. Also es ist immer so für sich selber entscheiden, was sich halt machen lässt." (42-jued-w)</t>
  </si>
  <si>
    <t>"Das ist ehm einfach so eine komische Seite, wo halt so Filmszenen geteilt werden, zum Beispiel [von] How I Met Your Mother [...], halt so eine blödsinnige Seite, die ich gerne hab. Und da ist zum Beispiel 'Happy 44th Birthday Tom Hardy', also das ist einfach so ein Fotos von ihm halt." (42-jued-w)</t>
  </si>
  <si>
    <t>"Ich bin bei Likrat, das ist dieses, dieser Dialogprojekt von der IKG. Da bin ich auch dabei." (42-jued-w)</t>
  </si>
  <si>
    <t>"Was mich sehr geprägt hat, war im Mai [2021], war ja das Ganze, der Nahost Konflikt und blablabla und dazwischen, dann die Sozialen Medien und da gab´s ja auch propalästinensische Demos in Wien und auf der ganzen Welt und überall und das war halt eine Woche, wo es uns allen wirklich schlecht ging." (42-jued-w)</t>
  </si>
  <si>
    <t>"Wir haben dann mit der JÖH eine Demo organisiert, oder eine Kundgebung gegen jeden Antisemitismus und da sind halt 300-500 Leute gekommen und das hat echt einen Eindruck hinterlassen." (42-jued-w)</t>
  </si>
  <si>
    <t>Ich hab mich persönlich extrem weiterentwickelt über das letzte Jahr und bin viel selbstbewusster, und weiß viel klarer was ich will und wie viel ich eigentlich schaffe und wieviel ich kann, weil bei der JÖH haben wir über den Lockdown haben wir einfach so viel geschafft, auch politische Arbeit, auf die wir eigentlich ziemlich stolz sein können, und ich bin bei Likrat, das ist dieses, dieser Dialogprojekt von der IKG da bin ich auch dabei. (42-jued-w)</t>
  </si>
  <si>
    <t>"Die JÖH ist da, da hab ich schon sehr viele Stunden, sehr viele Partys und sehr viel Zeit verbracht." (42-jued-w)</t>
  </si>
  <si>
    <t>"Wir haben zum Beispiel mit der JÖH haben wir nach dem Terroranschlag, am 5. November mit der Muslimischen Jugend Österreich einen Gedenkveranstaltung organisiert, was […] ein unfassbar wichtiges Zeichen war." (42-jued-w)</t>
  </si>
  <si>
    <t>"Meine erste Erfahrung mit Antisemitismus, das war ziemlich einschneidend, weil danach habe ich mich sehr lange nicht getraut zu sagen, dass ich Jüdin bin. Erst [mein Studium, und dass ich] immer aktiver [wurde] bei der JÖH [...] hat mir mehr Safe Space gegeben und das hat mir dann auch wieder meine Stimme gegeben und mein Selbstbewusstsein." (42-jued-w)</t>
  </si>
  <si>
    <t>"Erst die JÖH [das Aktiv sein dort und mein Studium, haben] mir mehr Safe Space gegeben und [haben] mir dann auch wieder meine Stimme gegeben und meine, mein Selbstbewusstsein auch in die Öffentlichkeit als Jüdin zu treten." (42-jued-w)</t>
  </si>
  <si>
    <t>"[Vor der] Karlskirche beim Karlsplatz [da ist auch ein wichtiger Platz für mich]. Mit Freunden und Freundinnen verschiedenste Veranstaltungen [besuchen], einfach dort sitzen, chillen, Demonstrationen, etliche Demonstrationen." (42-jued-w)</t>
  </si>
  <si>
    <t>"Ich war bei der Pride und bin mitgegangen in der Gruppe Religions for Equality. Da gehen eben Juden, Christen [und so weiter] halt alle zusammen auf die Straße und das ist extremst spannend, weil man halt spannende Gespräche mitbekommt, und erkennt: Homosexualität macht nicht Halt nur weil ich Jude bin, oder [...] weil ich Moslem bin oder so. [...] Ich empfinde das als sehr spannend und sehr cool, also sowas mache ich schon auf jeden Fall." (33-evan-w)</t>
  </si>
  <si>
    <t>"[Mich interessiert] Mediation und Konfliktforschung. Das ist extremst spannend und eigentlich auf den nahöstlichen Raum [bezogen], also grad Islam und alle anderen Richtungen, die es da gibt sind für mich ganz wichtig, obwohl ich da jetzt persönlich keine Berührungspunkt habe, aber es interessiert mich sehr." (33-evan-w)</t>
  </si>
  <si>
    <t>"Was noch ein [religiöser] Ort wäre, aber der ist auch außerhalb Wiens, ist die Burg Finstergrün. Das ist halt unsere Burg [die der evangelischen Jugend]." (33-evan-w)</t>
  </si>
  <si>
    <t>"Ein Beispiel ist sicher, wo ich mir auch gedacht habe, dass es übers Maß hinausschießt, dass ich mal [mit einer extrem religiösen Freundin aus einer Freikirche] im Kino [war]. Du zahlst ein Ticket und dann [...] schaut keiner mehr und dann habe ich gesagt: 'Jetzt würd ich noch einen Film anschauen, machma das noch.' Und sie sagt: 'Nein,Gott schaut zu, das geht nicht'." (33-evan-w)</t>
  </si>
  <si>
    <t>"Ich bin manchmal traurig, weil meine Generation, und sagen wir auch Wien und Österreich dem Glauben ganz prinzipiell eher wenig abgewinnen kann. Also ich finde dieses Gefühl ist schon da, also jetzt von meinen Freunden [...] sehe ich wenige, die wirklich an Gott glauben." (33-evan-w)</t>
  </si>
  <si>
    <t>"Dann kam wie ein Tiefpunkt, wo ich mir gedacht habe, das kann alles nicht wahr sein. Mir kam das so surreal vor, die Bibel, diese vielen Konflikte, die Gott zulässt. Und das ist, glaube ich, für uns sehr schwer zu fassen. Also wie es so viel Leid geben kann, und trotzdem man an einen Gott festhalten kann, von dem keiner irgendwie Beweise hat. [...] Ich möchte schon, dass Gott stolz ist Menschen auf die Erde gebracht zu haben und auf keinen Fall ein Mensch sein wo er sagt: 'Mist!'" (33-evan-w)</t>
  </si>
  <si>
    <t>"[Ihr war] ganz wichtig, dass sie da sofort eine Gemeinde findet und wirklich jeden Sonntag [in die Kirche] geht und alles. Das hat für mich nicht unbedingt was mit Glauben zu tun, […] wenn man in die Kirche geht. [...] Ich habe mir das sehr einengend vorgestellt." (33-evan-w)</t>
  </si>
  <si>
    <t>"Vor allem auch was Luther gemacht hat, dass [er] sich selbst gegeißelt hat und immer gedacht hat er wird [Gott] nicht gerecht und dann, er ist so mies, und dieser richtende Gott, der da oben steht und du kommst dann hin und er sagt: 'Nein, du kannst nur rechts zur Hölle fahren." Das irgendwie möchte ich gar nicht glauben. [...] Diese Religion als Angstfaktor möchte ich nicht in meinem Leben haben, also eine Religion, die sowas predigt, brauche ich nicht." (33-evan-w)</t>
  </si>
  <si>
    <t>"Ich bin manchmal traurig, weil unsere, also meine Generation, und sagen wir auch Wien und Österreich dem Glauben ganz prinzipiell eher wenig abgewinnen kann. Also ich finde dieses Gefühl ist schon da, also [abgesehen von der] Freundesgruppe aus der Kirche, sehe ich wenige, die wirklich an Gott glauben." (33-evan-w)</t>
  </si>
  <si>
    <t>"Ich habe schon den Eindruck, dass man als gläubiger Mensch eher [ein] bissl belächelt wird, also es hat auch mal ein Freund zu mir gesagt: 'Ich kann es mir gar nicht vorstellen, dass jemand, der so intelligent ist wie du an Gott glauben kann.' Das habe ich ganz spannend gefunden die Aussage, weil Glaube ja nichts mit Intelligenz zu tun hat." (33-evan-w)</t>
  </si>
  <si>
    <t>"Im Alevitentum gibt es nicht so viele schriftliche Quellen, weil es ist halt Glaube, der sehr unterdrückt worden ist und die Menschen hatten Angst ihren Glauben selbst auszuleben, bzw. haben das im Geheimen gemacht in den Dörfern. Deshalb wurde der meiste Glauben in einer Cem Zeremonie, das ist die Glaubenszeremonie, verbal weitergeben. Also der Dede, das Oberhaupt der religiösen Gemeinschaft, hat das verbal an seine 'Schüler' unter Anführungszeichen weitergegeben." (21-alev-w)</t>
  </si>
  <si>
    <t>"[Mein Vater] ist eigentlich immer dabei [wenn wir heilige Orte besuchen] aber er geht dann zum Beispiel nicht rein um zu beten oder so. Also er respektiert alles, aber für ihn ist das halt nicht so relevant. Aber dieser Gedanke des Teilens ist auch für ihn wichtig. Also da sieht man halt, dass es nicht was Religionsabhängiges ist, sondern dass es einfach mit Menschlichkeit was zu tun hat. " (21-alev-w)</t>
  </si>
  <si>
    <t>"Also ich liebe Kaffee (lachen) und für mich ist so alles was mit Kaffee zu tun hat, also ich muss sehr oft darüber nachdenken was es bedeutet. Also das klingt sehr komisch, aber [...] im Bosnischen ist es so das Kulturelle. Man trifft sich um gemeinsam Kaffee zu trinken. Also es gibt so was wie Tee nicht. Tee trinkt man, wenn man krank ist (lachen)." (15-musl-w)</t>
  </si>
  <si>
    <t>"[Bei der Grabstätte von Zeynel Abidin gibt es] Orte, wo man sich hinsetzen kann und es gibt hier unten eine Küche, wo man das Opfer was man gebracht hat - irgend ein Tier - kann man dann zubereiten, meistens wird das [mit] Bulgur Reis, Bulgur Reis das sind so wie- so ein bisschen wie Quinoa. Und da wird dann so ein Reis mit dem Fleisch gemeinsam vorbereitet meistens. Das ist dann meistens das Essen und das wird dann an alle Menschen verteilt:" (21-alev-w)</t>
  </si>
  <si>
    <t>"Ich hab eine Cousine in der Türkei und die ist auch sehr religiös und ich hab mit 16, 17 Jahren im Austausch mit ihr eigentlich vor allem begonnen [mich] für die Religion wieder zu interessieren und dadurch hab ich dann noch begonnen Bücher zu kaufen, selbst zu lesen, im Internet nachzuforschen aber so richtige Quellen, wo ich jetzt sagen kann, denen vertrau ich, habe ich erst im Studium dann bekommen." (21-alev-w)</t>
  </si>
  <si>
    <t>"Das sind die 12 Imame, [...] also der Nachfolger vom Propheten Mohammed, ist unserer Ansicht nach Imam Ali. [...] Und [die 12 Imame] stammen alle von [Mohammed], und der Letze ist nicht abgebildet weil, der lebt sozusagen unter uns. Das ist dann eben [...] also 'Messias' heißt der glaub ich. [...] Der wird dann kommen wenn sozusagen wenn ein neuer Anfang ist." (21-alev-w)</t>
  </si>
  <si>
    <t>"In Kinderjahren hab ich von meiner Mutter sehr viel gehört. Mit 16, 17 wars dann eine Cousine in der Türkei und die ist auch sehr religiös und ich hab mich dann im Austausch mit ihr eigentlich vor allem begonnen für die Religion wieder zu interessieren, [...] begonnen Bücher zukaufen, im Internet nachzuforschen. Aber so richtige Quellen wo ich jetzt sagen kann, denen vertrau ich, habe ich erst im Studium dann bekommen." (21-alev-w)</t>
  </si>
  <si>
    <t>"An der KPH hab ich auch sehr viel lernen können. Unseren Professoren, also die die den alevitischen Religionsunterricht unterrichtet haben, wars auch sehr wichtig, dass wir andere Glaubensrichtungen und andere Religionen kennenlernen. Weil sie das auch als sehr wichtig empfinden in der Volksschule das den Kindern weiterzugeben. Also dass die Kinder wirklich einen Einblick [bekommen], okay wer lebt eigentlich um mich herum, was machen die, wie leben sie?" (21-alev-w)</t>
  </si>
  <si>
    <t>"Damals war's halt so, dass es nicht erwünscht war, dass die Kurden Kurdisch gesprochen haben. Und mein Opa und meine Oma hatten auch wirklich sozusagen Angst um ihre Kinder, das heißt um des Selbstschutzes Willen haben sie den Kindern erst gar nicht Kurdisch beigebracht." (21-alev-w)</t>
  </si>
  <si>
    <t>"@yugojokes, ja selbsterklärend würde ich sagen, so ein Scherz aus Ex-Jugoslawien. [...] Es ist Englisch, [...] aber es gibt sehr viele, die auch auf Serbisch sind, weil serbisch, kroatisch, bosnisch und montenegrinisch einfach dieselben Sprache [ist] und alle das verstehen, also Leute aus [den] vier Ländern und dann ist das halt sehr praktisch." (32-orth-w)</t>
  </si>
  <si>
    <t>"Ich mag ja generell Reisen, also neue Orte kennenlernen, egal wo und was, [...] aber Türkei ist halt für mich schon ein sehr wichtiger Ort. Also ein sehr wichtiges Land, weil eben erstens meine Wurzeln daher sind [und] zweitens, seit meiner Kindheit fahren wir eigentlich jedes Jahr hin. Allein dieses hinfahren [mit der ganzen Familie] ist schon so, das [...] vermittelt einem einfach dieses positive Gefühl Urlaub zu machen." (21-alev-w)</t>
  </si>
  <si>
    <t>"Also die Religion spielt für mich schon eine sehr große Rolle, aber ich würde sagen sie spielt intrapersonal eine Rolle für mich, das heißt nur für mich. [...] In zwischenmenschlichen Kontakten spielts für mich gar keine Rolle.  Bei den [persönlichen Sachen] ist das für mich relevant, weil ich denk, dass die Religion etwas ist was eine Person in sich ausleben sollte." (21-alev-w)</t>
  </si>
  <si>
    <t>"Zum Beispiel sieht man auch an meiner Kette, dass ich Alevitin bin, oder hier [...] ich tu auch unter jedes meiner Bilder dieses Symbol [das Schwert des Ali]. [...] Ich habe den Spruch [mit dem Bild auch gepostet], weil man da auch meine Kette sieht und das gehört einfach dazu, deswegen habe ich es gepostet." (21-alev-w)</t>
  </si>
  <si>
    <t>"Es gibt auch manchmal zum Beispiel eine Person, die wurde in Teile zerteilt nachdem er gestorben ist und da ist zum Beispiel nur eine Hand von ihm [begraben] oder so. Aber es wird wie eine Grabstätte gemacht und [...] diese Orte haben was Mystisches an sich." (21-alev-w)</t>
  </si>
  <si>
    <t>"Also ich liebe Tiere, [das] kann man recht leicht erkennen [von meinem Feed]. Ja dann schau ich mir vielleicht solche Sachen an [@canlilardunyasi] oder so." (21-alev-w)</t>
  </si>
  <si>
    <t xml:space="preserve">"Es kam den Lehrern ein bisschen komisch vor, wenn ich irgendwo in der Schule, irgendwo bete in der Klasse. In den ersten 2 Jahren wars so, ich hab mich distanziert, habe nie in der Schule gebetet, hab alles zuhause gebetet. Aber dann hat ein Freund mit mir  der Klassenmutti gesagt 'Schau wir müssen halt beten, also beten wir jetzt und schauen wir, dass wir irgendwo sind, dass es halt niemanden stört." (04-musl-m) </t>
  </si>
  <si>
    <t>"Manchmal bete ich auch im 10. oder irgendwo in der Nähe, wo ich mich danach dann mit Freunden treffe und dann irgendwo gemeinsam frühstücke oder irgendwo essen gehe." (04-musl-m)</t>
  </si>
  <si>
    <t>"Ich sprech nicht oft mit Imamen, nur wenn ich in der Moschee bin. Vielleicht nach dem Gebet [gibt er mir] einen kurzen Input oder kurze Erinnerungen an uns, sonst eher weniger. [...] Manchmal halt wenn wir in der Moschee gemeinsam sitzen, nach einem Gebet sprechen wir über irgendwelche Fragen." (04-musl-m)</t>
  </si>
  <si>
    <t>"Ich lese [...] einerseits den Koran und auch Hadithe, [... ] auch dann mit der Übersetzung, weil manchmal auf Arabisch ists halt manchmal zweideutig, dass ich das auch auf Deutsch lese [...] ich [bin] auch bei einigen Vorträgen zum Beispiel jetzt von der MJÖ dabei oder schau mir auch online ein paar Sachen an von Imamen und schau halt ob, sie das auch- ob ich das mit mir auch vereinbaren kann oder nicht." (04-musl-m)</t>
  </si>
  <si>
    <t>"Also ich folg eigentlich nur sunnitische Seiten. Wenn ich halt was bemerkte, also manchmal ist nur ein sehr kleiner Unterschied. Also man sieht online nicht alles. Aber, wenn ich halt merke ‚okay der ist eher sunnitisch‘, dann folg ich ihm mehr als einem schiitischen." (04-musl-m)</t>
  </si>
  <si>
    <t>"[Das islamische Zentrum ist die] größte Moschee in Wien oder Österreich. [Es fühlt sich anders an] dort halt zu beten als zum Beispiel jetzt in der Moschee die neben mir ist. Weil sie einfach viel kleiner ist und man nicht das Gefühl als wäre es wirklich eine Moschee. [...] Im islamischen Zentrum fühlt man sich halt etwas wohler." (04-musl-m)</t>
  </si>
  <si>
    <t>"[@garyvee] ist ein Entrepreneur [...] und motiviert auch junge Menschen ihre Ziele zu verfolgen und zeigt ihnen auch [...] man muss nicht halt nur in der Schule der Beste sein, weil in der Arbeitswelt sieht das ganz anders aus und der zeigt das halt mit verschiedenen Sachen." (04-musl-m)</t>
  </si>
  <si>
    <t>"Ich würd sagen, mit dem Alter ist [Religion] immer wichtiger geworden für mich. [...] [Ich merke,] desto älter ich werde, dass es immer mehr ein Teil von mir wird. [...] Also ich kann jetzt nicht genau sagen wieso das so ist, oder ab wann das so geworden ist, aber ich merk halt mit dem Alter ist es so, dass ich immer immer mehr [die] Religion sozusagen ausübe." (19-musl-m)</t>
  </si>
  <si>
    <t>"Ich [gehe] halt zum Beispiel ins Islamische Zentrum und dort hab ich dann auch immer Leute die mir meine Fragen beantworten können. Der Imam dort kennt mich halt und das ist dann auch leichter wenn man einen kennt, [...] dann muss man nicht die ganze Geschichte erzählen, er weiß schon 'Ah, okay' und dann ist es sehr einfach da Hilfe zu bekommen." (19-musl-m)</t>
  </si>
  <si>
    <t>"Im Jugendalter [bin ich] immer dann hingegangen um entweder meine Gebete zu verrichten oder es ist auch ein Ort wo man sich zurückziehen kann und das ist auch sehr schön. Wie eine Ladestation würd ich das so beschreiben. Das ist einfach eine Ladestation, wo man sich einfach aufladen gehen kann." (19-musl-m)</t>
  </si>
  <si>
    <t>"Also in Wien seh ich das so, [...] dass jede Religion [eine] Gemeinschaft hat und [sich die Leute da drin aufhalten] und es deswegen es nicht zu Problemen kommt oder sowas. Also es ist friedlich, [...] weil man sich nicht so vermischt halt einfach." (19-musl-m)</t>
  </si>
  <si>
    <t>"Gatka diese Martial Arts, da habe ich auch kurz partizipiert. [...] Als Sikh wurde [uns] ja gesagt, ihr sollt nicht nur  pazifistisch sein, sondern auch, dass ihr auch Gegenangriffe und solche Dinge lernen solltet und [der Lehrer] hat gesagt: 'Also du lernst jetzt daraus was ich dir gerade zeig mit Martial Arts aber von diesem Wisdom, [das] Spirituelle, das musst du dir halt auch aneignen.' Wegen ihm hab ich auch begonnen das Abendgebet dann auch regelmäßig zu machen." (25-sikh-m)</t>
  </si>
  <si>
    <t>"Ich hab nicht wirklich [was] von irgendwelchen [interreligiösen Initiativen] mitbekommen. [Nur] das im Bundesheer. [Da] war so ein ökumenischer Gottesdienst, haben die gemeint, dass [das für] so mehrere Religionen war oder so. Und da durfte ich auch die Fürbitten lesen zum Beispiel, aber das war´s auch schon." (25-sikh-m)</t>
  </si>
  <si>
    <t>"Wir haben eine, so eine kleine Gemeinschaft gegründet, die heißt  ÖSG und SGÖ, weiß nicht ob ihr davon wisst. [...] Jeden Sonntag 18:00 Uhr haben wir, das nennt sich Santhia, das ist so die Lehre, wie man das heilige Buch richtig liest und was man deutet, [...] welche Bedeutungen es gibt." (25-sikh-m)</t>
  </si>
  <si>
    <t>"Jeden Sonntag 18:00 Uhr haben wir, das nennt sich Santhia, das ist so die Lehre, wie man das heilige Buch richtig liest und [wie man es] deutet." (25-sikh-m)</t>
  </si>
  <si>
    <t>"Da zum Beispiel ist was Religiöses [@gurbani_n_quotes], das sind so Quotes, jeden Tag eine Quote [...] [Die sind] wahrscheinlich nicht aus Indien, glaub ich, weildie wirklich Religiösen, die solche Accounts führen, die sind meistens eher in England, oder Kanada tendenziell." (25-sikh-m)</t>
  </si>
  <si>
    <t>"Ja. Seva machen. Da gab´s immer die ganzen Tücher die um das heilige Buch liegen und so, die werden jede Woche halt erneuert und da hilft man halt mit und am Sonntag machen wir dann auch halt Seva. […] Wenn ich an einem Donnerstag zum Beispiel Seva gemacht habe, dann hab ich halt das gepostet, wie die neuen Tücher und so ausschauen, das hab ich gepostet." (25-sikh-w)</t>
  </si>
  <si>
    <t>Allgemein achte ich auch drauf, [...] [dass man nichts absichtlich macht, was] man als Angehöriger dieser Religion [nicht machen sollte], weil im Endeffekt ist man nicht nur verantwortlich für sich selbst, sondern für eine ganze Religion. [...] Zum Beispiel auch im Bundesheer, [wobei] ich glaube, das hat fast jeder Sikh, dass er jetzt diesen Gedanken hat, dass ich jetzt quasi mehr repräsentiere, als nur mich selbst sozusagen. (25-sikh-m)</t>
  </si>
  <si>
    <t>"[Im Bundesheer] haben [die mir] dann alles quasi erlaubt von Gebetszeiten bis hin, dass ich keine Haube, oder irgendwas so Barett, Helm- [...] ich musste nichts tragen im Endeffekt. [...] Ich hab sogar früher aus bekommen halt damit ich für meine Gebetszeiten [einhalten kann] [...]. Außer, dass es keine wirklichen fleischlosen Alternativen gab." (25-sikh-m)</t>
  </si>
  <si>
    <t>"[Ich bin damit aufgewachsen], dass zu Weihnachten alle in die Kirche gehn, dass man an bestimmten Feiertagen in die Kirche geht. [...] [Ich glaube das] kommt einfach mit der Erziehung sozusagen und das ist seitdem für mich auch ganz normal, dass Weihnachten immer Kirche heißt." (34-evan-w)</t>
  </si>
  <si>
    <t>"Ich war mit meiner Oma immer im Theater, da haben wir dieses [Jugend Abo] gehabt. Und da waren wir-, jedes Monat war ich einmal mit ihr im Theater mit einer Schulfreundin von mir und mit meiner Oma." (34-evan-w)</t>
  </si>
  <si>
    <t>"[Religion] war immer da. Ich bin eben [...] in der Kirche aufgewachsen, wurde dort auch konfirmiert, [...] meine Brüder auch. Und wir kennen den [Pfarrer] seit der Schule und den anderen Pfarrer dort, den kennen wir auch schon seit Ewigkeiten."  (34-evan-w)</t>
  </si>
  <si>
    <t>"Es gibt [einen Tag] der ist jedes Jahr bei uns in der Kirche. [...] Jeder kann kommen der will. [Da wird] dann über die verschiedensten Themen geredet, ob es Rassismus ist, oder eben Religionen, oder ja eigentlich alles, was so in der Welt grad war, oder ist, oder noch passiert. [Das richtet sich] an eigentlich jeden der kommen will und der davon erfahren hat." (34-evan-w)</t>
  </si>
  <si>
    <t>"Seit meiner Konfirmation [...] habe ich eigentlich mehr mit Religion zu tun, als davor, einfach wegen meiner Jugendbetreuerin, [...] die uns bis zur Konfirmation begleitet [hat]. Seitdem treffen wir uns auch noch regelmäßig, reden über alles, was so anfällt, über Dinge, die mit der Kirche grad passieren, oder die geplant werden, oder ob wir nicht irgendwie mit den neuen Konfirmanden was machen wollen." (34-evan-w)</t>
  </si>
  <si>
    <t>"Als Pubertierende habe ich Kopftuch getragen und hab dann auch einen ganz anderen Bezug [zur Religion] gehabt und hab auch vieles anders gesehen. [...] Zwischen 16 und 20 Jahren hab ich mich intensiv mit der Religion befasst [...]. Ab 20 dann weniger und jetzt gar nicht mehr. Ich habe [das Gefühl], dass ich die Religion begriffen habe und ich mach das, weil mir die Religion was bringt, [...] weil sie mir gut tut." (16-musl-w)</t>
  </si>
  <si>
    <t>"Ich bin halt eine Person, die jetzt nicht unbedingt sagt: 'Du bist halt nur eine gläubige oder religiöse Person, wenn du die fünf Säulen des Islams zum Beispiel befolgst, das Gebet, das Fasten und so weiter. […] Eher das Moralische ist für mich momentan in den Mittelpunkt gerückt, nicht mehr dieses Praktizierende." (16-musl-w)</t>
  </si>
  <si>
    <t>"Das was eben haram ist konsumier ich sowieso nicht, als eine gläubige Person. Das ist Alkohol, Schweinefleisch und nicht halal Fleisch. Aber es geht auch viel mehr [um] Verzicht.  [...] Wie viel, wie oft esse ich Fleisch? Woher kommt das Fleisch, das ich konsumiere? Muss ich unbedingt zwei, dreimal die Woche Fisch essen? Muss das sein? Woher, wo kauf ich ein, [...] damit ist das [auch] gemeint. " (16-musl-w)</t>
  </si>
  <si>
    <t>"Da ist einer, dem ich schon seit Ewigkeiten folge, [@imamomarsuleiman] ist ein Sheikh, so ein Islamgelehrter sozusagen, ein Imam und ich finde ihn halt voll sympathisch und der hat dann auch so Quotes [...] die dich aufheitern, die dich auch informieren, und ich find seine Art und seinen Zugang zu Religion ganz vielschichtig, ganz interessant." (16-musl-w)</t>
  </si>
  <si>
    <t>"Eben so ein Begriff wie Religion lässt sich ja nicht einfach so definieren. Ich mein, Religion war für mich vor drei, vier Jahren anders definiert als heute. Wobei ich jetzt auch selbst [nicht] sagen kann, welches davon ist jetzt richtiger. Oder was ist jetzt in der Gesellschaft der Islam, was ist in meinem Umfeld der Islam? In der Türkei ist Islam anders, in Österreich ist der Islam anders." (16-musl-w)</t>
  </si>
  <si>
    <t>"Ah das waren mal Zeiten. Zum Lernen war ich oft eben auch in Cafés, auch wieder auf der Mariahilfer Straße, im ersten auch in der inneren Stadt, auch so wenn ich lerne [mache ich] einfach eine Laptop-Story, Café-Stories, eine Croissant-Story" (16-musl-w)</t>
  </si>
  <si>
    <t>"Wie bin ich mit meinen Eltern? [...] Wie bin ich mit kranken Menschen? [...] Wie, was konsumier ich, was nehme ich zu mir, worauf verzichte ich? Und auch so diese Nebensachen eigentlich [...] Dieses Moralische ist für mich momentan eher in den Mittelpunkt gerückt." (16-musl-w)</t>
  </si>
  <si>
    <t>"Also die [@wieneralltagspoeten] kennst du sicher, ist jetzt nicht so interessant, aber ich find sie halt lustig. Von denen teile ich auch manchmal was. [...] Also es ist halt Wien, dann bin ich auch kurz mal stolz Wienerin zu sein, manchmal find ich´s halt absurd, aber prinzipiell eine lustige Sache." (16-musl-w)</t>
  </si>
  <si>
    <t>"Da gabs ja ein Projekt von nem Künstler aus Deutschland. Der hat quasi auf den Holocaust aufmerksam gemacht mit Fotos von Überlebenden und diese wurden kaputt gemacht von irgendwelchen radikalen Leuten. Und damals hat die MJÖ gesagt 'Okay da woll ma jetzt dort sein' und sind dazugestoßen und haben eine Mahnwache gemacht um diese Sachen zu beschützen, damit sie nicht wieder angegriffen werden." (05-musl-m)</t>
  </si>
  <si>
    <t>"Ich hab mir damals gedacht so mit zehn 'Hey, wie kann man atheistisch sein?' Also wie kann jemand glauben, dass es keinen Gott gibt? [...] Ich meine, schau die Welt an und so weiter. Ich hab teilweise mit Leuten auch diskutiert, aber es war kein diskutieren so 'Hey werd Muslim!' oder so, sondern ich wollt immer verstehen was in den Köpfen der Menschen vorgeht. [...] Das war etwas unglaublich Schönes, ich glaub das mach ich auch bis heute." (05-musl-m)</t>
  </si>
  <si>
    <t>"Und da hab ich mir gedacht:^Wurscht was kommen wird. Das ist auch so eine religiöse Sache immer bei mir gewesen, wenn eine Sache nicht klappt, dann war immer so im Bewusstsein, Gott wird schon was Besseres für dich vorbereitet haben." (05-musl-m)</t>
  </si>
  <si>
    <t>"Und dann waren wir [bei der Mahnwache am Heldenplatz] und es war Ramadan, da haben wir gefastet. [...] Da sind Leute gekommen aus anderen Konfessionen, zum Beispiel ein älterer jüdischer Herr, der ist gekommen und hat uns zum Iftar Essen vorbeigebracht. So Falafel, Humus und so weiter und da sind wir auch zusammengesessen und Leute haben gesagt, sie finden das unglaublich super und wichtig, was wir machen." (05-musl-m)</t>
  </si>
  <si>
    <t>"Ich [geh] übrigens, ich geh in jede Moschee, sei‘s jetzt türkischsprachig, aramäisch, bosniakisch, mazedonisch, ist für mich eigentlich egal." (18-musl-m)</t>
  </si>
  <si>
    <t>"Wenn ich in die Schule gehe und dort sind Andersgläubige, [dann sind] die Sunniten meistens die einzigen, die überhaupt das Wort Alevite kennen. Die meisten hören das das erste Mal und mir ist extrem wichtig, dass ich die dann aufkläre und innerhalb von ein, zwei Minuten [erklären kann] was Aleviten sind. [...] Mir ist es wichtig, dass ich aufkläre und dass die Leute wissen, was Aleviten sind oder es zumindest mal gehört haben." (39-alev-m)</t>
  </si>
  <si>
    <t>"Schwedenplatz bin ich auch sehr oft. […] Ich glaub es ist kein Geheimnis, dass man da gut unterwegs sein kann mit Freunden." (05-musl-m)</t>
  </si>
  <si>
    <t>"Klar hab ich Rassismus erlebt, Leute haben geschimpft die mich nicht mal kannten so auf der Straße 'hey schleich dich ' und keine Ahnung was, 'Schwarzer' und N-Wort und so weiter, das hab ich mitbekommen alles. [...] Es war auch meistens von so Leuten die älter sind. Ich merke so, die Jugend schafft das aber es gibt leider eine ältere Generation die noch nicht so weit ist." (05-musl-m)</t>
  </si>
  <si>
    <t>"Auch Vorbilder habe ich gebraucht, die hab ich auch in der heutigen Zeit gefunden. Leute die wirklich Tolles leisten in der Gesellschaft, oder in der Geschichte auch. Ein Malcolm X zum Beispiel und andere Leute. Ich hab nicht gewusst, dass die erste Frau, die eine Universität gegründet hat eine Frau aus Tunesien war." (05-musl-m)</t>
  </si>
  <si>
    <t>"Damals dazugestoßen [zur MJÖ bin ich] mit der Umrareise. Das war so eine Pilgerfahrt nach Mekka. Damals kannte ich die MJÖ nicht ich hab nur das billige Angebot gesehen, hab mir gedacht ich möcht da mal mitmachen." (05-musl-m)</t>
  </si>
  <si>
    <t>"Vom Gefühl her ist es was anderes wenn du in irgendeinen Unterkellerdings reingehst, oder wenn du vor dir eine wirkliche Moschee hast mit Kuppel und allem drum und dran. Es verbindet dich auch mit der Heimat wieder. Weil in der Heimat oder in den meisten muslimischen Ländern schauen alle Moscheen so aus. [...] Dieses Stück Heimat was man auch wieder dann hat und dieses Stück Religion, ist schon was Besonderes." (05-musl-m)</t>
  </si>
  <si>
    <t>"Da war einmal Kopftuchverbot, dann war einmal Burkaverbot und so weiter, die ganzen Sachen. Und bei mir erscheint das alles auf der Startseite [meines Arbeitgebers]. Und ich werd damit konfrontiert und für mich war das auch so ein Arbeitsgefühl, wo ich mir auch gedacht hab 'Hey irgendwie unterstütz ich das nicht was da passiert.'" (05-musl-m)</t>
  </si>
  <si>
    <t>"Ich hab nicht gewusst, dass die erste Frau, die eine Universität gegründet hat eine Frau aus Tunesien war. Fatima al-Fihri hieß sie. Und das war auch für mich: 'Hey in Wirklichkeit hat dieses Bildung und Weiterbildung und etwas aus sich zu machen [...] das ist alles irgendwo in der Religion vorhanden und die Menschen haben‘s vorgemacht, warum machst du‘s nicht auch und warum wirst du nicht einer wie dieser Menschen?'" (05-musl-m)</t>
  </si>
  <si>
    <t>"Gefährlich ist dieses Missbrauchen [der Religion]. [...] Wo man beginnt gegen die Grundprinzipien des Rechtsstaats oder der Demokratie zu verstoßen oder die zu verletzten. Wenn man sagt, 'Okay wir machen nur christliche Politik für Christen' zum Beispiel oder 'wir machen nur muslimische Politik für Muslime' [...] [Da sage ich selbst, das] geht nicht, weil wir leben in einer vielfältigen Gesellschaft, in einer Gesellschaft wo man so inklusiv wie möglich sein soll." (05-musl-m)</t>
  </si>
  <si>
    <t>"Man muss sich vorstellen, das war auch die Zeit [von der Terrororganisation Islamischer Staat] und so. Und meine Lehrerin hat uns damit die ganze Zeit konfrontiert. [...] Immer wieder gemeint so 'Boah, ja in euerer Religion ist das so.' und 'Was sagt ihr eigentlich dazu?' [...] Für mich war das was sie sagt nicht richtig. Also für mich hatte das weder Hand noch Fuß und auch das, was diese radikalen Extremistengruppen gemacht haben, war einfach mehr als falsch." (05-musl-m)</t>
  </si>
  <si>
    <t>"Das war auch eine Sache die bei mir auch stark geblieben ist, dass dieser Anschlag [am 2. November 2020 in Wien] oder der Anschlag auf diese Bilder [von Holocaustüblebenden im Mai 2019], dass das in Wirklichkeit nicht dazu geführt hat, dass wir jetzt auseinander dividiert werden oder auseinander gebracht werden, sondern es hat uns viel mehr gestärkt auch als Gesellschaft." (05-musl-m)</t>
  </si>
  <si>
    <t>"Ich glaub, konfrontiert war ich immer mit anderen Religionen. Mein Freundeskreis war immer komplett bunt durchmischt. Ich hatte Katholiken als Freunde, ich hatte Atheisten als Freunde, ich hatte auch Juden als Freunde, auch in meiner Klasse." (05-musl-m)</t>
  </si>
  <si>
    <t>"Die Lehre hab ich jetzt abgeschlossen, dann hab ich Zivildienst gemacht und jetzt arbeite ich in einer Steuerberatungskanzlei und nebenbei mach ich noch die Matura fertig." (05-musl-m)</t>
  </si>
  <si>
    <t xml:space="preserve">"Ich glaub das ist ein Bibelvers, genau. Da hab ich zum Beispiel so einen Bibelvers gepostet." (08-kath-w) </t>
  </si>
  <si>
    <t>"[Ich nutze Instagram] eben auch um selber halt Fotos zu posten von coolen Sachen, die ich gemacht hab oder eben Wanderungen oder von meiner Familie." (08-kath-w)</t>
  </si>
  <si>
    <t>"Oder so Lifehacks, da gibt‘s auch so coole Sachen, wo die Leute einfach auf coole Sachen draufkommen, die einem das Leben vereinfachen und die zeigen das dann her." (08-kath-w)</t>
  </si>
  <si>
    <t>"Dann [gefällt es mir] auch bei dieser Jugendmesse mitzuhelfen und ich bin auch Musikerin, also ich mach auch sehr viel musikalisch in der Kirche. […] Da spiel ich auch sehr viel Geige und Klavier und singe." (08-kath-w)</t>
  </si>
  <si>
    <t>"Hillsong, ich weiß nicht ob ihr Hillsong kennt, das ist cool. Das ist auch so eine Musikgruppe, eine ganz bekannte." (08-kath-w)</t>
  </si>
  <si>
    <t>"Großteils ist das so, dass [Musikvideos] einfach auftauchen wenn ich einfach durchscroll. [Ab und zu] ist es auch der Fall, dass ich grad nach einem neuen Lied such, wenn mir grad danach ist was Neues kennen zu lernen oder so. Dann nehm ich halt so Inspirationen von eben diesen Lobpreisbands, denen ich halt folge." (08-kath-w)</t>
  </si>
  <si>
    <t>"So Lifehacks, da gibt‘s auch so coole Sachen [auf Instagram], wo die Leute einfach auf coole Sachen draufkommen, die einem das Leben vereinfachen und die zeigen das dann her, oder irgend so Koch-Dings- also einfach so Videos die man halt entweder lustige Videos oder was für den Alltag, genau." (08-kath-w)</t>
  </si>
  <si>
    <t>"Das sind noch so Koch-Dings, ich koch nämlich gerne und manchmal schau ich mir noch so Kochvideos an." (08-kath-w)</t>
  </si>
  <si>
    <t>"Vor allem wie ich in Amerika war, habe ich viel [gepostet], weil meine Freunde hier gemeint haben, sie müssen irgendwie mein Leben verfolgen. Deswegen hab ich Sachen gepostet, von meiner Schule, meiner Gastfamilie, von der Kirche. Halt alles was wichtig war." (08-kath-w)</t>
  </si>
  <si>
    <t>"Das Jugendfestival in Salzburg das ist auch ein Mal im Jahr zu Pfingsten, da treffen sich ganz, ganz, ganz viele Jugendliche in Salzburg, im großen Dom und da werden dann ganz viele verschiedene Veranstaltungen gemacht. Da gibts dann auch Lobpreis, Vorträge, auch Messen, dann kannst du verschiede Workshops machen. Ich glaub vier Tage insgesamt dauert das, da sind wir auch immer in der Stadt unterwegs. Das ist auch von Loretto, ziemlich cool." (08-kath-w)</t>
  </si>
  <si>
    <t>"[@velvetcoke] ist auch wieder so ein, ich weiß nicht, wie ich das beschreiben soll. Das ist so […] aesthetic Zeug, ein bisschen Meme, ein bisschen Zeitgeist." (36-evan-m)</t>
  </si>
  <si>
    <t>"Ich schau, dass ich [mich] einmal am Tag irgendwie so spirituell ein bisschen beschäftige, [...] meistens vorm Schlafen gehen halt, wenn man dann die größte Ruhe findet. [...] Da denk ich so über den Tag nach, was so war, was gut war, was schlecht war, was als nächstes kommen wird wahrscheinlich und ja das in Verbindung mit Religion und Gott und Spiritualität und so." (36-evan-m)</t>
  </si>
  <si>
    <t>"[Für die Konfirmant*innen habe ich schon] irgendwie, ein bissl vielleicht auch eine Vorbildfunktion [...], weil das sind ja doch einfach 13, 14-jährige Kinder und ich bin 20, bald 21 und bin jetzt quasi die nächstältere Person, die nicht 50 ist, also insofern sehen sie schon auch irgendwie wie ein Vorbild." (36-evan-m)</t>
  </si>
  <si>
    <t>"Ich find´s halt witzig, weil ich würd [meinen] Freundeskreis oder generell mein Umfeld als eher tolerant und auch eher links bezeichnen. [...] Aber wenn´s dann um Religion geht, dann sind schon alle sehr hellhörig irgendwie, weil sie halt irgendwie dieses, scheinbar negative Erfahrungen damit gemacht haben, oder sich denken Religion wird nur [für] schlechte Dingen verwendet." (36-evan-m)</t>
  </si>
  <si>
    <t>"In die Kirche St. Florian im 5. Bezirk da bin ich damals schon recht gern gegangen, da gibt‘s um 19 Uhr ‚die Messe‘, so heißt das und das ist halt so eine Jugendmesse und da bin ich schon gern öfters hingegangen." (23-kath-w)</t>
  </si>
  <si>
    <t xml:space="preserve"> "Ich hab dann vor zwei Jahren eine Jüngerschaft-Schulung gemacht, das ist so ein Programm für so ein Jahr lang, das heißt ‚follow me‘ und da lernst du an acht Wochenenden. Zuerst ist der Fokus so auf dich, was hab ich für falsche Gottesbilder? Wie sieht Gott mich? Ja, also auch wie bete ich? Oder was sind meine, ehm, oder wie kann ich auch beten? Wie kann ich diese Nähe erfahren?" (23-kath-w)</t>
  </si>
  <si>
    <t>"Also ich genieße das irgendwie voll Stories zu schauen, also ich versuch das zwei mal am Tag zu machen maximal, besser einmal. Und dann halt, aber wirklich so mit voller Attention irgendwie." (23-kath-w)</t>
  </si>
  <si>
    <t>"Diese Lisa-Marie Schiffner ist ne Influencerin, die viel kreativen Content macht, den ich schön find." (23-kath-w)</t>
  </si>
  <si>
    <t>"Ich würd mich selbst schon als katholisch bezeichnen. Ich weiß, ich sag immer christlich weil ich- also doch ich würd mich schon als katholisch bezeichnen, weil mir einfach diese Eucharistie sehr wichtig ist." (23-kath-w)</t>
  </si>
  <si>
    <t>"Es gibt bei [den] Lorettos ja auch so eine Kapelle, [...] die ist ja irgendwie so 24/7 und da kannst du bei- also da wird einfach bei Tag und bei Nacht gebetet und das Allerheiligste ist ausgesetzt und da versuch ich mindestens einmal die Woche hinzugehen, wenn ich in Wien bin. Aber es kann auch vorkommen dass ich vier, fünf Stunden hingehe." (23-kath-w)</t>
  </si>
  <si>
    <t>"Der Freundeskreis, den ich in Wien habe, spielt irgendwie so eine Rolle für mich. Also ich mags ganz gern. Damals, als man sich noch treffen konnte, haben wir uns sehr viel einfach getroffen, haben Spieleabende gemacht, und irgendwie ist es dann  [...] hats in so tiefen Gesprächen geendet. Das mag ich einfach gern." (23-kath-w)</t>
  </si>
  <si>
    <t>"Wenn ich irgendwie eine schwere Zeit hab, oder wenn ich irgendwen verloren hab, dann weiß ich er ist da. Also er ist da ich kann mit ihm reden, ich kann mit ihm schimpfen, ich kann mit ihm lachen, ich kann, wenn ich rausgehe und spazieren gehe, mit ihm quatschen so auf die Art und irgendwie nur kurz sagen: 'Boah, danke für die Sonne' oder danke für den Regen damit wir mehr essen können, also solche- eigentlich voll banale Sachen." (23-kath-w)</t>
  </si>
  <si>
    <t>"Als ich dann in Bolivien war […] dort [habe ich] eine Volontärin kennengelernt […] ich hab sie ganz viel gefragt und und wir haben sehr viel philosophiert über den Glauben." (23-kath-w)</t>
  </si>
  <si>
    <t>"Dann bin ich [zum Pfingstkongress] hingekommen. [...] Und dort gibt‘s dann einen Abend wo du dein Leben Jesus übergeben kannst. Iich wusste nicht wirklich was das ist, aber in diesem Moment hat [es] sich einfach richtig angefühlt. [Auch wenn] sie sagen was das jetzt ist, checkst du's trotzdem nicht, und ich bin dann trotzdem nach vorne gegangen, [...] und dann wird für dich gebetet." (23-kath-w)</t>
  </si>
  <si>
    <t>"Als mich meine Eltern gefragt haben 'Ja was willst du eigentlich studieren?' dann hab ich irgendwie so ohne irgendwie nachzudenken gesagt ja Religion und Spanisch. [...] Ich hab mich in Bolivien in Gott verliebt und diese Sprache, also möcht ich diese beiden Sachen irgendwie studieren." (23-kath-w)</t>
  </si>
  <si>
    <t>"Die Jana Highholder [@hiighholder] […] die ist so eine wie nennt man das? So Poetry Slammerin auf christlich und, also ich bewundere sie halt einfach, [weil sie] so viel auf einmal macht." (23-kath-w)</t>
  </si>
  <si>
    <t>"[Ich habe] so ein Programm [von Loretto gemacht] für ein Jahr, das heißt ‚follow me‘ . [...] Zuerst ist der Fokus so auf dich, was hab ich für falsche Gottes Bilder? Wie sieht Gott mich? Wie bete ich? [...] Wie kann ich diese Nähe erfahren ? [...] Und [da] wars schon auch für mich so 'Boah!'. Also ich hab sehr viel über mich kennengelernt, aber ich hab auch sehr viel darüber kennengelernt wie Gott auf mich sieht [...] irgendwie so ein ständiges kleines Wachstum. (23-kath-w)</t>
  </si>
  <si>
    <t>"Ich möchte schon auch ein bisschen Influencerin Gottes sein, aber nicht auf Instagram sondern im real life, so wie ich leb und wie ich mich gebe. Ich mach da kein Geheimnis draus, sagen wir mal so und möchte das auch nicht machen und deshalb schreib ich das hier auch so hin." (23-kath-w)</t>
  </si>
  <si>
    <t>"[Dass Wien vielfältig ist, merke ich] an den Sprachen, also wenn du rausgehst dann hörst du alles. [...] Und eben, wenn du dann manchmal ins Gespräch kommst mit wem und der spricht dann einfach darüber, dass er einfach was anderes glaubt oder sonst irgendwas." (23-kath-w)</t>
  </si>
  <si>
    <t>"[Ich habe in Bolivien gevolunteerd um] Menschen, vor allem Frauen, ein würdevolles Leben geben [zu] können. […] Wir haben dort mit Familien zusammengearbeitet, [...] und teilweise erfährst du halt da Stories wo du dir denkts so: 'Boah, wie gut gehts mir?'" (23-kath-w)</t>
  </si>
  <si>
    <t>"Ich probiere die Prinzipien der Sikh Religion einfach in mein Leben mit einzureihen. Zum Beispiel Sikhs sollten kein Fleisch essen, weil sie [...] Mitleid empfinden sollten.[...] gegenüber den Tieren. Und das war halt auch der Punkt wo ich das selber gecheckt habe, [...] es gibt ein größeres Ganzes. [...] Ich bin jetzt auch Vegetarierin, nicht weil ich Sikh bin, sondern weil ich diese Prinzipien verstanden habe." (29-sikh-w)</t>
  </si>
  <si>
    <t>"Sikhs sollten kein Fleisch essen, weil sie [...] Mitleid empfinden sollten.[...] gegenüber den Tieren." (29-sikh-w)</t>
  </si>
  <si>
    <t>"Ob du jetzt Allah sagst, oder Gott, oder Waheguru ist wurscht. Das wissen wir religiösen Personen, im Endeffekt beten wir den selben Gott an, nur mit verschiedenen Namen und dadurch habe ich das Gefühl, dass wirklich religiöse Personen da sehr, sehr tolerant sind. [...] Ich habe das Gefühl, dass Leute die nicht so religiös sind, eher so, ja Keile treiben eigentlich in die Religionen." (29-sikh-w)</t>
  </si>
  <si>
    <t>"Also grundsätzlich vorm Schlafengehen bete ich einmal sag ich mal und bedanke mich für den Tag und vor jeder Mahlzeit bete ich auch." (31-orth-m)</t>
  </si>
  <si>
    <t>"Wenn zum Beispiel von [einer Person der einen Religion] die Kinder von [Leuten der anderen Religion] getötet wurden oder sowas, dann ist [das] halt einfach ein Trauma und so ein Schwelpunkt sage ich mal, den man einfach nicht so [leicht wegbekommt]." (31-orth-m)</t>
  </si>
  <si>
    <t>"Im Sommer haben wir versucht möglichst viele Religionen oder Kirchen zu besuchen und kennenzulernen. Da waren wir zum Beispiel auch in der Moschee, in der russisch-orthodoxen Kirche, in der griechischen, in verschiedensten serbisch-orthodoxen Kirchen österreichweit, in Serbien in Klöstern sogar." (31-orth-m)</t>
  </si>
  <si>
    <t>"Im 16. war [unsere Kirche früher] halt eine römisch-katholische Kirche, die wir dann geschenkt bekommen haben. Bei der sieht man von draußen auch nicht, dass es eine orthodoxe Kirche ist, von innen sieht man‘s teilweise, teilweise nicht. [Wir haben] auch Mosaike die nicht so dem orthodoxen Stil entsprechen, die wir aber einfach [wegen des Denkmalschutzes] da lassen müssen und auch wollen, einfach als Dankbarkeit für das Geschenk." (31-orth-m)</t>
  </si>
  <si>
    <t>"Das ist zum Beispiel die Seite von [der Gemeinde im] 16. Bezirk. Da werden halt verschiedene Einblicke zum Beispiel in die Messen eingeblendet, dann Informationen, kleine Gebete […] also mehr informativ sag ich mal." (31-orth-m)</t>
  </si>
  <si>
    <t>"[Es gibt die] orthodoxe Jugend  [von der] griechischen Kirche und [sowas] wollen wir in Tulln jetzt auch nachmachen sozusagen [...] [in Niederösterreich gibt es viele orthodoxe Jugendliche,] sehr viele Serben und auch anderen Leute, [...] deshalb wollen wir das jetzt auch neu machen, dass wir da Treffen haben, dann Ausflüge, [Gespräche] mit den Metropoliten [...] wo man Fragen stellen kann." (31-orth-m)</t>
  </si>
  <si>
    <t>"[Ich bin] ehrlich gesagt nicht der Fan von [religiösen Memes], weil ich einfach der Meinung bin, man sollte [sich] nicht-, auch über fremde Religion sollte man nicht so Witze machen. [...] Bis zu einem gewissen Grad sag ich mal kann ich‘s auch tolerieren, aber ab einem bestimmen Zeitpunkt ist es dann einfach für mich selber zu viel." (31-orth-m)</t>
  </si>
  <si>
    <t>"Ein Ort, der mir auch sehr wichtig ist, ist in Indien, der Goldene Tempel. Ich finde einfach, dass es eine komplett andere Atmosphäre ist. Die rezitieren immer etwas und wenn man sich da hinsetzt, da ist vorne ein Wasser[becken]. [Wenn man] das Gebet hört und einfach die Augen schließt, ich finde nirgends anders auf der Welt kann ich [...] diesen Frieden spüren." (30-sikh-w)</t>
  </si>
  <si>
    <t>"Bei uns ist das so, dass wir unseren Kopf bedecken als Respekt vor Gott, weil wir in unserer Religion sehen das so an, dass Gott überall ist. [...] Unsere Haare schneiden wir auch genau deswegen nicht. [Weil] wir denken, Gott hat uns so erschaffen wie er will, also ist es ein Geschenk von Gott. Wieso sollten wir etwas [daran] ändern, wie er uns erschaffen hat?" (30-sikh-w)</t>
  </si>
  <si>
    <t>"Die Kirche [der Gurdwara] spielt für mich eine sehr wichtige Rolle. Wenn ich mich grad nicht gut fühle, oder wenn ich denk 'Ok jetzt brauch ich eine Auszeit' dann geh ich einfach in die Kirche, setz mich hin, relaxe. Dann denk ich über gar nichts [nach] und es ist sehr entspannend für mich. [...] Am Wochenende sind viele Leute, dann ist es nicht mehr so dieses Feeling, [...] aber unter der Woche geh ich dann manchmal hin wenn ich so auslassen will." (30-sikh-w)</t>
  </si>
  <si>
    <t>"Das ist so eine Jugendmesse, die sich eben besonders an Jugendliche und junge Erwachsene richtet, die quasi schon ein bisschen quasi weiter im Glauben sind, also nicht Firmlinge, die gerade neu sind. Wir machen auch echt tiefe Sachen quasi und da haben wir eben einmal im Monat eine Messe, am Abend, am Sonntag, und da bin ich dann schon dabei." (07-kath-w)</t>
  </si>
  <si>
    <t>"Mich hat man echt überall getroffen. Also von der voll konservativen Jugendvigil Heiligenkreuz, bis hin zur katholischen Jugend. Wenn du die nach Gott fragst, dann 'Gott hä?' [lacht] Ich bin da so ein bisserl das Gegenteil. Also ich bin auch nicht komplett charismatisch, weil da gibts ja auch noch die Lorettos, die sind halt echt charismatisch und auch konservativ, habe ich das Gefühl, aber so bin ich irgendwie auch, ich bin irgendwie eine Mischung aus dem Ganzen." (07-kath-w)</t>
  </si>
  <si>
    <t>"Weltjugendtag ist so ein, (.) ei"Weltjugendtag ist so eine Veranstaltung, wo Millionen von Jugendlichen an einem Ort sind und ich find das halt einfach sau cool, weil du kannst so viele Menschen kennenlernen. Und was macht man als erstes? Ich will nicht unbedingt gleich Nummern austauschen, sondern dann heißt es: 'hey, hast du Instagram?'" (07-kath-w)</t>
  </si>
  <si>
    <t>"Die größte Konfession, ist ja die nicht-Konfession der Atheisten [lachen]. Ja, also ich bin jetzt nicht in einer Blase mit christlichen Menschen, ich kenn auch sehr viele, zum Beispiel meine Freundin, die ist zwar getauft und so, würde sich aber selber, glaube ich, als Atheistin bezeichnen. Ja, also ich meine, wenn ich jetzt Freunde hab, mit denen ich wirklich jetzt befreundet bin, red ich vielleicht schon mal über meinen Glauben, oder sie fragen mich mal was." (07-kath-w)</t>
  </si>
  <si>
    <t>"Davor war ich so gar nicht gläubig. Ja, ich habe die Erstkommunion gemacht, hab mir gedacht: 'hm, klingt interessant alles' und so, hab mitgemacht. Also ich war jetzt nicht immer so: 'ieh Kirche', sondern war immer so, das gibts halt und ich find das spannend, was man da lernt." (07-kath-w)</t>
  </si>
  <si>
    <t>"Ich war damals öfter bei Prayer am Dach von der Erzdiözese Wien." (07-kath-w)</t>
  </si>
  <si>
    <t>"Warum fastet man als Christ? Ich möchte beweisen, dass ich auch ohne dem Leben kann, dass ich nicht abhängig bin. Ja, sicher ich bin abhängig von allem Möglichen, das sind wir alle, ist ja klar, aber für mich ist Fasten halt wirklich etwas komplett Persönliches und es muss ja nicht Fasten sein, man kann ja auch zusätzlich was machen, so in die Richtung ist das für mich. " (07-kath-w)</t>
  </si>
  <si>
    <t>"Dann bin ich ein bisschen feministischer geworden, also auch in die Richtung ein queereres Denken über Gott. Es gibt eine Initiative, die schreibt Gott mit Sternchen, weil Gott ja im Endeffekt kein Mensch ist und man ihn nicht beschrieben kann mit Mann oder Frau, oder Vater oder Mutter. Und deshalb eben ein Sternchen, was ich eigentlich ziemlich zutreffend finde. Über sowas mach ich mir halt einfach jetzt mittlerweile Gedanken, was ich früher halt nie gemacht hätte." (07-kath-w)</t>
  </si>
  <si>
    <t>"Es gibt eine Initiative, die schreibt Gott mit Sternchen, weil Gott ja im Endeffekt kein Mensch ist und man ihn nicht beschrieben kann mit Mann oder Frau, oder Vater oder Mutter. Und deshalb eben ein Sternchen, was ich eigentlich ziemlich zutreffend finde" (07-kath-w)</t>
  </si>
  <si>
    <t>"Die katholische Kirche hat so ein paar Bücher, wo quasi die Lehre der katholischen Kirche drinnen steht. Da gibt's einmal den Katechismus, der ist auch weit verbreitet, da steht ziemlich viel Schmarren drinnen. Und dann gibts eben den Docat, wo ich finde, dass weniger Schmarren drinnen steht, das ist quasi die Soziallehre der katholischen Kirche." (07-kath-w)</t>
  </si>
  <si>
    <t>"Mich hat man echt überall getroffen. Also von der voll konservativen Jugendvigil Heiligenkreuz, bis hin zur katholischen Jugend. Wenn du die nach Gott fragst, dann 'Gott hä?' [lacht]. Also ich bin da nicht das beste Beispiel für die katholische Jugend." (07-kath-w)</t>
  </si>
  <si>
    <t>"Das war zum Beispiel bei der Pride [zeigt ein Foto auf Instagram]. Das war dann online, weil die Pride nicht stattfinden konnte. Da hängen wir eine Flagge raus und wir hatten halt zufällig eine [...] und ja, ich hab mir einfach gedacht, das poste ich, weil ich find das nett und ich will auch irgendwie nach außen zeigen, dass ich das unterstützte, obwohl ich auch irgendwie Christin bin und so." (07-kath-w)</t>
  </si>
  <si>
    <t>"Genau [zeigt Account @thuglifeaustria auf Instagram], die sind auch nett, da schau ich mir zwar die Videos nie an, weil ich die ein bisschen zu dumm finde, aber die bringen doch ganz witzige politische Memes und so." (07-kath-w)</t>
  </si>
  <si>
    <t>"Es gibt den ökumenischen Jugendrat in Wien und da geht halt einfach nichts weiter, weil die werden nicht finanziert. [...] Ich weiß gar nicht, von wem die finanziert werden, die kriegen einfach nicht genug Geld, dass sie irgendwas machen können" (07-kath-w)</t>
  </si>
  <si>
    <t>"Bei den Zitaten in meinen Postings kommts halt echt auf die Saison an, also zum Beispiel den Spruch, den ich da reingemacht hab, das war wahrscheinlich grad in der Zeit rund um Pfingsten herum, als ich das grad rausgesucht hab." (07-kath-w)</t>
  </si>
  <si>
    <t>"Das ist der Instagram-Account von der @jungekirchewien [...]. Die machen zum Beispiel in Stories Werbung für alle möglichen Veranstaltungen, die sie von der Jungen Kirche aus machen, also wirklich selber von der Jungen Kirche aus." (07-kath-w)</t>
  </si>
  <si>
    <t>"Das ist Hillsong. Deren Insta-Seite schaue ich mir in dem Sinne eigentlich auch nicht an, außer sie bringen ein neues Lied raus. Das ist so quasi meine Musikgruppe, christliche Musik. [...] Da gibts die Hillsong Church, die mich auch so richtig geprägt hat in meinem Glaubensleben, einfach von deren Liedern." (07-kath-w)</t>
  </si>
  <si>
    <t>"Also im Kindergarten war ich dann auch in so einem Pfarrkindergarten, da haben wir dann schon so Festln mitgefeiert, so Erntedank und Weihnachten und so was. Aber ich war jetzt nie so wirklich gläubig" (07-kath-w)</t>
  </si>
  <si>
    <t>"Das ist eben der Instagram-Account von der @sankt.jugend, die das mit dem Gott-Sternchen quasi gebracht haben. Die find ich eigentlich voll nett, weil die posten immer wieder so Videos. Die bringen immer am Sonntag entweder so Impulse oder machen auch Messen, online Story-Messen, wo sie einfach einen Impuls mitgeben." (07-kath-w)</t>
  </si>
  <si>
    <t>"Ich beschäftige mich irgendwie nicht so mit anderen Religionen. Also klar durch [...] die Freiarbeit, auch in Reli selber, im Unterrichtsfach schon, und ich find auch ein paar Religionen halt echt auch interessant, aber ich glaube, dass wir eigentlich alle denselben Gott meinen" (07-kath-w)</t>
  </si>
  <si>
    <t>"Früher war ich wirklich zweimal die Woche entweder bei einer Besprechung oder einfach bei einer Veranstaltung. Da gab's donnerstags immer was, 'lets make it real' und am Mittwoch war Gebet 'Prayer am Dach' von der Erzdiözese Wien. Und am Wochenende war ich am Samstag in der Abendmesse, am Sonntag um 8 Uhr in der Früh in der Messe, um 9:30 in der Messe und um 11 Uhr auch noch in der Seestadt in einer Messe." (07-kath-w)</t>
  </si>
  <si>
    <t>"Das Bild habe ich letztes Jahr gepostet, wo ich noch Kunstgeschichte studiert habe. Da war ich einfach bezaubert von den ganzen Statuen. Ich war so: 'ich seh alles mit ganz anderen Augen'. Also es war nicht wirklich in einem kirchlichen Kontext, sondern eher ein architektonischer Kontext." (10-orth-w)</t>
  </si>
  <si>
    <t>"Natürlich ist es auch so, dass ich online auch sehe was meine Freunde machen, weil sie sind auch auf Instagram. [...] Ich habe sehr viele Menschen kennengelernt aus unterschiedlichen Ländern. Auch wenn ich jetzt keinen persönlichen Kontakt zu denen habe, ist es ja auch schön mal zu sehen, was sie machen und wie sie sind." (10-orth-w)</t>
  </si>
  <si>
    <t>"Alle Heiligentage sind wichtig, ja. Wir würden dann zur Messen gehen. [...] Die großen Feiertage, so Heiligentage, da bemühe ich mich, es zu schaffen und zum Abendgottesdienst zu gehen. Jetzt eher nicht, weil ja jetzt mit dieser Ausgangssperre, da ist's ein bisschen schwieriger." (10-orth-w)</t>
  </si>
  <si>
    <t>"Ich glaube auch die Kirche in Russland war für mich schon eine wichtige moralische Unterstützung, als ich dort gelebt habe, weil das Leben nicht so einfach war. [...] Dass ich in die Kirche gegangen bin, gebetet habe und diese gewöhnliche Liturgie angehört habe hat geholfen. Dass man sich irgendwo dranhängt, was man schon kennt, das gibt ein bisschen so von der Heimat zurück." (10-orth-w)</t>
  </si>
  <si>
    <t>"Als ich in St.Petersburg gelebt habe und ich hab mich auch nicht so gut in der Stadt ausgekannt habe und es ist ja ein bisschen anders als hier in Wien, weil die Russen sind ja auch orthodox, und dann bin ich einfach in eine russisch-orthodoxe Kirche gegangen." (10-orth-w)</t>
  </si>
  <si>
    <t>"Ich mag an Instagram, dass man viel Inspiration bekommen kann und einfach viele Ideen und auch dass man schnell so viele Sachen und unterschiedliche Sachen sehen kann." (10-orth-w)</t>
  </si>
  <si>
    <t>"Natürlich, wo ich nach Wien gekommen bin, ja, das war so eine ganze Änderung von allem. Erstens, da ich in so ein Internat gezogen bin, ohne meine Familie, also das war ziemlich schwierig, besonders weil ich so jung war. Aber natürlich, es war eine andere Sprache, ein anderes Land." (10-orth-w)</t>
  </si>
  <si>
    <t>"Ich lebe meine Religion im Alltag, indem ich regelmäßig in die Kirche gehe und zuhöre, was zum Beispiel in den Predigten gesagt wird und so meine Orientierung bekomme und ich versuche das bestmöglich zu befolgen, was gesagt wird." (10-orth-w)</t>
  </si>
  <si>
    <t>"Die großen Feiertage, so Heiligentage, da bemühe ich mich, es zu schaffen und zum Abendgottesdienst zu gehen. Jetzt eher nicht, weil ja jetzt mit dieser Ausgangssperre, da ist's ein bisschen schwieriger." (10-orth-w)</t>
  </si>
  <si>
    <t>"Nach dem Terroranschlag in Wien, sind wir an diesen Platz gefahren [...]. Wir sind neben einer muslimischen Familie gestanden, die auf Arabisch gebetet hat. Wir haben  das Vater Unser gebetet auf Deutsch und nicht unweit von uns waren Juden, die auch gebetet haben und Buddhisten. Es war wirklich sehr schön, weil man gemerkt hat, da war so eine Einheit und so ein Frieden. Ich glaube, wenn man sich zusammenreißt funktioniert das wirklich sehr gut." (11-kath-m)</t>
  </si>
  <si>
    <t>"Da denk ich zum Beispiel an das Projekt von der Caritas. Da wurden Portraits von Menschen, die den Holocaust überlebt haben, zerschnitten. Aber das Schöne war dann wieder, dass sich die Jugendorganisationen der einzelnen Konfessionen  zusammengetan haben und so eine Art Wache gehalten haben und das wieder zusammengeflickt und genäht haben und das fand ich dann wieder sehr schön." (11-kath-m)</t>
  </si>
  <si>
    <t>"Nach dem Terroranschlag in Wien, bin ich dann mit zwei Freunden an diesen Platz gefahren und das fand ich so schön, weil wir sind neben einer muslimischen Familie gestanden, die auf Arabisch gebetet hat. Wir haben halt das Vater Unser gebetet auf Deutsch und nicht unweit von uns waren Juden, die auch gebetet haben und Buddhisten waren auch dabei." (11-kath-m)</t>
  </si>
  <si>
    <t>"Da war ich eben bei einem Jugendtreffen in Pöllau in der Steiermark. Ich bin dort als 13-Jähriger hingefahren und ich war dann so begeistert von dem, dass ich dann gesagt habe, ich möchte freiwillig am Glaubensleben weiter teilnehmen. Das hat mich sehr inspiriert, auch, weil ich gesehen habe, dass auch junge Menschen dabei sind, also Gleichaltrige und dass ich sozusagen nicht alleine bin auf diesem Weg." (11-kath-m)</t>
  </si>
  <si>
    <t>"Also vor zwei Jahren hab ich zum Beispiel ein Praktikum gemacht, in einem Restaurant und eine Kollegin von mir, die ist Muslimin, und ich, wir haben da über das Leben und Gott aus ihrer und meiner Sicht gesprochen und sind dann eigentlich draufgekommen, dass sehr viel ähnlich ist und ja, wir haben uns da sehr, sehr gut ausgetauscht." (11-kath-m)</t>
  </si>
  <si>
    <t>"Ich bin jetzt nicht nur dort, sondern ich bin auch in zwei verschiedenen Gemeinden zeitweise einmal gewesen. Zum Beispiel in der Operngasse, also bei der Loretto-Gemeinschaft." (11-kath-m)</t>
  </si>
  <si>
    <t>"Bei uns ist das Cem Haus sehr wichtig. [...] Meine Mutter hat uns immer dorthin gebracht zu Cem Zeremonien und zu wichtigen Tagen. Dadurch haben wir viel gelernt und ich finde, [ein Cem haus zu haben] das ist ein Privileg." (40-alev-w)</t>
  </si>
  <si>
    <t>"In meiner Klasse, zum Beispiel, gibt´s sehr wenige, beziehungsweise fast gar keine, bis auf ein oder zwei Personen, also die auch regelmäßig in die Messe gehen. Aber ich hab auf jeden Fall auch schon in Nebenklassen Leute kennengelernt, die durchaus auch in der Freikirche sind und da auch sehr aktiv sind, ja." (11-kath-m)</t>
  </si>
  <si>
    <t>"Radio Maria ist ein christliches Radio. In der Jugendschiene gibt es da Interviews mit Sängern, Worship Sängern, oder auch mit […] jungen Theologen, […] [also es gibt da auch] sehr viel eben jugendliches Programm." (11-kath-m)</t>
  </si>
  <si>
    <t>"Mit 13 [...] war ein sehr prägendes Erlebnis. Da war ich eben bei einem Jugendtreffen in Pöllau in der Steiermark. Durch meine Pfarre hab ich davon mitbekommen. [...] [Als ich dann dort war] war ich dann so begeistert von dem, dass ich dann gesagt habe, ich möchte durchaus freiwillig am Glaubensleben sozusagen weiter teilnehmen." (11-kath-m)</t>
  </si>
  <si>
    <t>"Sonst spielen Soziale Medien auch eine sehr große Rolle was die Freundschaften betrifft, weil ich eben Freunde aus der Steiermark, aus Niederösterreich, aus dem Burgenland hab, auch aus Salzburg teilweise. Und es ist dann immer schön zu sehen, was die so machen." (11-kath-m)</t>
  </si>
  <si>
    <t>"Ich bin ja in Wien die ersten acht Jahre in die Schule gegangen und ich war da auch überwiegend eigentlich mit Christen und Muslimen in der Klasse und wir haben uns immer eigentlich sehr gut verstanden, weil Religion war auch bei den muslimischen Mitschülerinnen und Mitschülern ein sehr präsentes Thema." (11-kath-m)</t>
  </si>
  <si>
    <t>"Dieser Bezug zum Alevitischen ist für mich halt extrem wichtig und diese Beziehung, dass ich die aufrechterhalte, zu den Aleviten, also zu den Leuten. Weil ich mag diese Menschen sehr, in diesem Kulturverein und ich möchte halt diese Verbindung zu ihnen nicht verlieren. Deshalb gehe ich auch sehr gern zu diesem Cem-Haus und so und helfe den Leuten dort." (39-alev-m)</t>
  </si>
  <si>
    <t xml:space="preserve">"Ich war auch immer bei irgendwelchen jüdischen Organisationen, manchmal mehr, manchmal weniger religiös. [...] Ich bin noch immer Teil von Likrat, das kennst du, das ist eben dieser interkulturelle Austausch." (12-jued-m) </t>
  </si>
  <si>
    <t>"Ab und zu habe ich an gestreamten Gottesdiensten teilgenommen, eher dann, wenn ich keine andere Wahl hatte, wenn ich selber eine Rede halten musste oder sonst was. Online ist halt die Atmosphäre nicht die gleiche. Ich mach das relativ ungern, ehrlich gesagt. [...] Gerade gib es ja Gottesdienste halt immer mit irgendwie Personenbeschränkung und allem, mit Maske und so. Das ist mir lieber, als es online zu machen." (12-jued-m)</t>
  </si>
  <si>
    <t>"An Sabbat im Krankenhaus, wollte ich beten, im Gebetsraum waren religiöse Gegenstände, das geht im Judentum nicht. In einer Moschee [ist das] nicht der Fall. Ich bin in die Moschee, habe die Schuhe ausgezogen, [...] Kippa angezogen und habe gebetet. Auf einmal kommen 20 Muslime rein. Erstmal erstaunt, haben uns begrüßt. [...] Im Endeffekt hab ich als einziger gestanden, 20 Moslems um mich rum und alle haben gebetet. Das war eigentlich ganz lustig und nett glaub ich." (12-jued-m)</t>
  </si>
  <si>
    <t>"Religion im Alltag hat bei mir auch etwas sehr gesellschaftliches, was halt auch religiös gebunden wird, dadurch dass eben unterschiedliche Leute zu Feiertagen zu sich einladen, zum Essen, Abendessen und so weiter. [...] Man lernt immer neue Leute kennen, man ist immer in der Gemeinschaft und so weiter. Also das war immer auch ein sehr starkes Gemeinschaftsgefühl." (12-jued-m)</t>
  </si>
  <si>
    <t>[Zeigt ein Foto auf Instagram] "Da waren wir mit der European Union of Jewish Students im Parlament." (12-jued-m)</t>
  </si>
  <si>
    <t>"Oft gehts um die Leute. [...] Mal hält ein Freund eine Rede im Stadttempel, [...] dann irgendwie wird man eingeladen wegen einer Feierlichkeit zum Essen in der Synagoge, [...], oder man verabredet sich mit Freunden nachher was zu machen und da ist die Synagoge in der Nähe [...] also es sind unterschiedliche topics." (12-jued-m)</t>
  </si>
  <si>
    <t>"Klar [...] Holocaustgedenken und Aufarbeitung, das ist sehr wichtig, aber viele vergessen, dass es eben auch ein jetziges, blühendes, florierendes neues jüdisches Leben gibt und das ist uns auch immer relativ wichtig, das zu zeigen, dass wir uns nicht selber mit der Shoa identifizieren, und mit dem Holocaust sondern eher mit der heutigen Zeit, mit Europa, mit den heutigen Problemen." (12-jued-m)</t>
  </si>
  <si>
    <t>"Es gibt auch eine Seite vom ehemaligen Oberrabbiner von Großbritannien, Lord Jonathan Sacks, der jetzt gestorben ist vor ein paar Monaten. Der hatte auch ganz viele so eigene Lectures und so weiter und er ist ein großer Denker, so sehr, sehr modern auch sehr, sehr neue Gedankengänge. [...] Wenn ich im Internet so nach insights schau, dann ist das auch dort." (12-jued-m)</t>
  </si>
  <si>
    <t>"Ich glaube, ich habe schon mehrere interreligiöse Projekte hier kennenlernen dürfen, [wie den] Feiertagsgruß von der Erzdiözese. Das heißt Austausch funktioniert, glaub ich, ganz gut. Ich kenn auch einige gute kompetente Leute, auch von jüdischer Seite, die sich da sehr gerne engagieren [...]. Es ist auf jeden Fall ein reger Austausch da, ich glaube, von religiöser Seite in Wien " (12-jued-m)</t>
  </si>
  <si>
    <t>"Israel ist für mich vor allem wichtig [...] als Heimat, als möglicher Heimatstaat des jüdischen Volkes. Das heißt auch, dass jeder Jude und Jüdin halt basically einen safe-space hat, einen eigenen Staat [hat], wo man halt eben auch hin kann, wenn was ist. Ich finde das ist was wichtiges " (12-jued-m)</t>
  </si>
  <si>
    <t>"Bei der Jewish Agency [habe ich] auch in interreligiösen Projekten mitgewirkt. Schon mehrmals." (12-jued-m)</t>
  </si>
  <si>
    <t>"Ich glaube halt LGBTQ ist ein Thema, wo sich viele Religionen in ihren traditionellsten Formen grade schwierig tun und Judentum ist keine Ausnahme. Und ich glaube, dass ein offener Zugang [...], dass neuere Interpretationen von bestimmten Sachen auf jeden Fall angemessen wären und auch dringend notwendig." (12-jued-m)</t>
  </si>
  <si>
    <t>"Die machen auch viele Online-Events mittlerweile. Kreuzberg Kollel ist das, wo ich zum Teil immer noch lerne, jeden Montag" (12-jued-m)</t>
  </si>
  <si>
    <t>"[der Account] @insta.jews das ist basically, wie ihr lesen könnt, Humor, Kultur, Fashion, Food, Online-Learning Highlights. Ja, Tradition, Fun Facts, Challenges, Israel, also alle möglichen Sachen." (12-jued-m)</t>
  </si>
  <si>
    <t>[Zeigt den Instagram-Account @keshet_de] "Das ist eine LGBTQ Organisation in Deutschland, weiß nicht, ob sie eventuell planen nach Österreich zu kommen, aber das ist so basically, ich glaube, das ist eine der ersten modernen LGBTQ jüdischen Vereine, die es so gab. Hat auch ein Freund von mir mitgegründet." (12-jued-m)</t>
  </si>
  <si>
    <t>"Ich kenne ein Rabbinerpärchen, die vertreten auch eine Form des Judentums, [...] das nennt sich open-orthodoxy. Das ist halt mehr oder weniger traditionelles, regeltreues Judentum aber, was eigentlich orthodoxes Judentum nicht hat, sehr egalitär, sehr open-minded, auch sehr neue Ansichten zu Homosexualität, zu halt modernen Problemen, moderne Antworten auf moderne Fragen." (12-jued-m)</t>
  </si>
  <si>
    <t>[Zeigt den Instagram-Account @memeshiach] "Memeshiach ist eine Seite, da würd ich auch so draufgehen, weil es sind einfach grandiose jüdische Memes, die auch ein Freund von mir macht. Also es ist wahrscheinlich eine der beliebtesten jüdischen Memeseiten gerade." (12-jued-m)</t>
  </si>
  <si>
    <t>[Zeigt Instagram-Account @baseberlin] "Die posten halt schon auch so [einen] short Input-Gedanken zum Thora Abschnitt oder irgendeinen interessanten Gedanken zu Feminismus im Judentum, oder [einen] interessanten Gedankengang zu Nachhaltigkeit im Judentum, was weiß ich, also solche halt, so interessante Sachen." (12-jued-m)</t>
  </si>
  <si>
    <t>"Die Pastorentochter hat uns dann irgendwann eingeladen auf [einen Gottesdienst] nach ihrem Abitur. [...] Das war eh ok, bis auf dass ihr Vater eine extrem antisemitische Predigt gehalten hat und dann kam und gesagt hat: 'Heast, wenn ich gewusst hätte, dass ihr heute kommt, dann hätte ich eine andere Predigt vorbereitet'." (12-jued-m)</t>
  </si>
  <si>
    <t>"JÖH ist gerade zum Beispiel in regem Austausch und [...] wir machen auch Veranstaltungen zusammen mit der muslimischen Jugend. Das heißt, da haben wir uns angenähert, aber weniger auf einem religiösen Spektrum als mehr auf einem gesellschaftlich-politischen Spektrum." (12-jued-m)</t>
  </si>
  <si>
    <t>[Zeigt Postings zu@Never.again.right.now] "@Never.again.right.now ist eine Kampagne, die hat die European Union of Jewish Students begonnen zu machen, zusammen mit Uigur*innen, eben wegen der Lage in China, in Xinjiang, das ist halt einfach eine Awareness-raising Kampagne. Wir hatten schon ein paar Demos und Aktionen vor der chinesischen Botschaft." (12-jued-m)</t>
  </si>
  <si>
    <t>"Ein Mentor, den ich hatte [...], war der ehemalige Oberrabbiner von München. [...] Heute sind wir [...] gute Freunde. Wenn ich in München bin, gehen wir auf ein Bier oder was essen, oder sonst was, aber der hat auf jeden Fall meine jüdische Bildung sehr, sehr geprägt." (12-jued-m)</t>
  </si>
  <si>
    <t>"Man lernt zusammen. [...] Es gibt hier in Wien zum Beispiel gibt es einen Kollel, das ist eine Lehranstalt. Da geht man abends hin für eine Stunde, eineinhalb, um zu lernen. Das heißt, das geht auch wirklich tiefer in die Materie rein." (12-jued-m)</t>
  </si>
  <si>
    <t>"Ich glaube so von religiöser Seite ein Mentor, den ich hatte, der heute eigentlich ein guter Freund ist, aber ein Mentor von der Seite, war der ehemalige Oberrabbiner von München [...] Heute sind wir, wie gesagt, größtenteils gute Freunde, wenn ich in München bin, gehen wir auf ein Bier oder was essen, oder sonst was, aber der hat auf jeden Fall meine jüdische Bildung sehr, sehr geprägt." (12-jued-m)</t>
  </si>
  <si>
    <t>"Ja, ich weiß nicht, ich kann euch nicht viel Jüdisches hier zeigen. Da auf dem [Instagram] Foto trag ich eine Kippa, auf dem auch." (12-jued-m)</t>
  </si>
  <si>
    <t>"Wir selber [haben] diese historische Erfahrung gemacht und wissen, wie ist es, vertrieben zu sein? Wie ist es, schlecht behandelt zu werden? Wie ist es, Rassismus und Antisemitismus zu erleben? Das ist ein Problem, was Leute [die heute flüchten müssen] genauso erleben." (12-jued-m)</t>
  </si>
  <si>
    <t>"Ich bin mein Leben lang mit Christen und Muslimen aufgewachsen. [...] Am Gymnasium, war ich an keiner jüdischen Schule mehr, ich war auf einem normalen Gymnasium. Das heißt, da gab es Leute, die allen möglichen Religionen angehört haben, daraus bilden sich meine Freunde." (12-jued-m)</t>
  </si>
  <si>
    <t>"Früher hab ich sehr viel selbst gelesen. Im Judentum ist es üblich, sogenanntes Chawruta-Learning, das heißt zwei Leute ähnlich wie [bei einem Lern-]Tandem. Jeder bringt dem anderen bei, was er weiß über einen Abschnitt [...] das hab ich öfter mit Leuten gemacht." (12-jued-m)</t>
  </si>
  <si>
    <t>"In die liberale Synagoge, da geh ich eher hin, weil das die Synagoge ist, die mehr zu meinen persönlichen jüdischen Einstellungen passt. Das heißt weniger strikt mit Regeln, bissl offen, bissl egalitär, mit Musikinstrumenten und sowas" (12-jued-m)</t>
  </si>
  <si>
    <t>"[Über die Religion lernen] hat mich immer interessiert, weil Judentum halt dadurch, dass es auch immer ein Volk war, ist zum Beispiel die jüdische Rechtsprechung und so philosophische Themen und so, ist ja eigentlich im Talmund sehr, sehr stark behandelt. [...] Es ist ein ganzes, eigenes Rechtssystem, das ist ein ganzes, eigenes Philosophiesystemdenkmodell und so weiter und das fand ich immer sehr interessant. (12-jued-m)</t>
  </si>
  <si>
    <t>[zeigt den Instagram-Account @truth_israel] "@truth_israel ist eine zionistische Organisation, aber halt, nein, es ist weniger eine Organisation, es ist mehr so Info-Geschichten, also so News über Israel und sowas." (12-jued-m)</t>
  </si>
  <si>
    <t>"Vor zwei, drei Jahren, als ich beim orthodoxen Jugendtreffen war und halt eben dort die ganze Jugend gesehen hab, da kam mir die Idee, mich selbst in der Jugendarbeit zu engagieren." (13-orth-m)</t>
  </si>
  <si>
    <t>"Ja, also sobald man dieses Leben halt irgendwo in gewisser Weise lebt, ist man auch nie traurig, ist man, ja [Pause], weil, also nichts passiert ohne Grund." (13-orth-m)</t>
  </si>
  <si>
    <t>[Zeigt Postings auf Instagram] "Das Posting zeigt den Pater vor der Ikone der heiligen Neumärtyrer Österreichs und der Habsburger." (13-orth-m)</t>
  </si>
  <si>
    <t>"Meiner Meinung nach, Vorbilder sollte man ja gar nicht haben. Was ist ein Vorbild? Ein Idol? Ja, du willst so sein wie er. Ja, das Vorbild sollte für uns alle Jesus Christus sein, sein Leben, sein Gutes-tun, im Prinzip." (13-orth-m)</t>
  </si>
  <si>
    <t>"Also ich verstehe Kirchenslawisch zum Teil. Kirchenslawisch ist zum Beispiel halt sowas, was sehr, sehr ähnlich ist, das versteht man auch ein bisschen, wenn man Serbisch kann." (13-orth-m)</t>
  </si>
  <si>
    <t>"Meine Oma hat, als ich vierzehn, fünfzehn Jahre alt war, wars halt eben kurz davor, dass ich halt eben so einen Blödsinn mach, und meine Oma hat mich quasi da mehr oder weniger rausgezogen. Die hat gesagt: 'Geh ins Kloster, bleib dort mal eine Zeit lang.'" (13-orth-w)</t>
  </si>
  <si>
    <t>"Mein geistiger Papa, […] war auch deutscher Mönch, also katholischer Mönch und ist dann halt eben ehm in die Orthodoxie rübergegangen und war 15 Jahre am heiligen Berg Athos als Mönch." (13-orth-m)</t>
  </si>
  <si>
    <t>"Ja, also sobald man dieses Leben halt irgendwo in gewisser Weise lebt, ist man auch nie traurig. Weil nichts passiert ohne Grund, definitiv, ist so. Jede Krankheit hat irgendeinen Hintergrund, warum du sie gerade da hast, nimm sie dankend an und leb damit." (13-orth-m)</t>
  </si>
  <si>
    <t>"Innerhalb der orthodoxen Kirche [sehe ich mich bei] der serbisch-orthodoxen Kirche, aber wenn ich jetzt noch eine dazu nehmen müsste, dann wäre das vielleicht noch die griechisch-orthodoxe, weil ich mich damit auch am meisten irgendwie identifizieren kann, [weil] wir immer wieder nach Griechenland gefahren sind, also war ich in sehr vielen Klöstern dort, und bei sehr vielen Gottesdiensten. [Auch] die Traditionen in Griechenland sind mir sehr bekannt." (21-orth-w)</t>
  </si>
  <si>
    <t>"Ich passe ich meinen Tag ziemlich der Kirche an sozusagen. Vor allem jetzt, wo ich frei hab in der Schule, gehe ich halt zum Beispiel mit Priestern auf Beerdigungen, Taufen und helfe ihnen, so viel ich kann und ja es ist sozusagen eine Familie daraus entstanden, dadurch, dass wir uns jeden Tag fast sehen [...]. Die meisten kennen mich sogar von klein auf, mit denen bin ich aufgewachsen, deswegen ist das eine sehr starke Familie sozusagen." (31-orth-m)</t>
  </si>
  <si>
    <t>"Am nähesten an uns dran ist St. Pölten, dann kommt Enns, Linz, beziehungsweise halt eben Wien, Tulln [...]. Ich entscheide ganz spontan in welche Kirche ich gehe, ich kenn durch das, dass ich halt eben viel unterwegs bin, extremst viele Leute und ich werde eigentlich non-stop irgendwo eingeladen. Also wenn ich jeden Einzelnen besuchen würde, bräuchte ich zwei Jahre, dass ich, glaub ich, bei jedem einmal vorbeischaue." (13-orth-m)</t>
  </si>
  <si>
    <t>"Ja also das Traurige im Prinzip an der katholischen Religion, ist meiner Meinung nach, dass sie, wenn die Jugend weiter so macht, wie sie aktuell handelt, dass die Kirchen leer bleiben, komplett." (13-orth-m)</t>
  </si>
  <si>
    <t>"Ich setz mich halt in meiner Freizeit gern dafür ein, dass man die [Jugendlichen] halt wieder rauslockt. Weil die meisten Kinder haben halt den Bezug zum christlichen Leben, beziehungsweise auch zur Natur und zu dem was einen Menschen quasi ausmacht, von was wir abstammen, halt komplett verloren." (13-orth-w)</t>
  </si>
  <si>
    <t>"Ich hatte eine komplett schwierige Kindheit, also nicht von der familiären Seite aus, [...] aber halt eben von der Schule her. [Ich wurde] viel gemobbt, bin viel auch in der Schule verprügelt worden, nur weil ich halt eine andere Religion hatte, weil ich Ausländer war unter Anführungszeichen." (13-orth-m)</t>
  </si>
  <si>
    <t>"Ich war eine Zeit lang fast jedes einzelne Wochenende in Kroatien im Kloster. Also du fährst vier Stunden hin, stehst um, keine Ahnung, zwei in der Früh auf und bist dort zur Messe, tust mit den Mönchen essen und dann ab wieder nach Hause." (13-orth-m)</t>
  </si>
  <si>
    <t>"Ich entfolge selten, aber wenn´s zu national wird, also wenn´s nur mehr aus einer nationalen Schiene [gezeigt wird], das interessiert mich nicht. [Ich] bin kein Nationalist. [...] So wenn in dem Sinn, radikaler - also radikal unter Anführungszeichen - Content kommt, dann bin ich weg." (13-orth-m)</t>
  </si>
  <si>
    <t>"Also speziell von anderen Kirchen [sehe ich mir gestreamte Gottesdienste an], oder wenn [...] mich ein Kloster, oder eine Gemeinde sehr interessiert, schau ich öfters halt eben nach, wie es dort halt eben aussieht, wie der Gottesdienst dort halt eben so ist." (13-orth-m)</t>
  </si>
  <si>
    <t>"Letztes Jahr war ich zweimal in Griechenland, für jeweils fünf Tage. Da schläfst du im Kloster,  also ich hab dort summa summarum elf Klöster besucht pro Griechenlandaufenthalt. [...] Man ist dort sehr viel mit den Vätern im Gespräch und generell die Aura. [...] Du gehst dort halt eben hin und bekommst Gänsehaut. Das kann man in Worten nicht beschreiben, da muss man halt eben selber dort gewesen sein." (13-orth-m)</t>
  </si>
  <si>
    <t>"Religion ist das Allerwichtigste, steht an erster Stelle. Man wacht mit dem Glauben auf und man geht mit dem Glauben halt eben schlafen. Religion erzieht Menschen. Also den ersten Schritt müssen natürlich die Eltern machen, dass das Kind halt eben in die Kirche geht, dass das Kind halt eben weiß, was das alles ist, aber den Rest übernimmt die Kirche." (13-orth-m)</t>
  </si>
  <si>
    <t>"Hier sieht man den Account von meinem geistigen Papa, was er halt eben so reinstellt. Also der ist auch seit kurzem auf Instagram, weil er halt auch dasselbe verfolgt wie ich, dass man halt eben so viele Menschen wie möglich erreicht." (13-orth-m)</t>
  </si>
  <si>
    <t>"In Bosnien und Kroatien gehe ich sogar öfter in den Gottesdienst als hier. Weil halt eben, ja, Freizeit, muss nicht arbeiten. Und da speziell schau ich halt eben, dass ich halt sehr viele Klöster besuche und von allem was mitnehme." (13-orth-m)</t>
  </si>
  <si>
    <t>"Letztes Jahr war ich zwei Mal in Griechenland, für jeweils fünf Tage. Da, du schläfst im Kloster. [...] Ich hab dort summa summarum elf Kloster besucht pro Griechenlandaufenthalt und man ist dort sehr viel mit den Vätern im Gespräch und generell die Aura. Du bist halt, du gehst dort halt eben hin und bekommst Gänsehaut, das kann man in Worten nicht beschreiben, da muss man halt eben selber dort gewesen sein." (13-orth-m)"Letztes Jahr war ich zweimal in Griechenland, für jeweils fünf Tage. Da schläfst du im Kloster,  also ich hab dort summa summarum elf Klöster besucht pro Griechenlandaufenthalt. [...] Man ist dort sehr viel mit den Vätern im Gespräch und generell die Aura. [...] Du gehst dort halt eben hin und bekommst Gänsehaut. Das kann man in Worten nicht beschreiben, da muss man halt eben selber dort gewesen sein." (13-orth-m)</t>
  </si>
  <si>
    <t>"Ich [habe] keine Angst mehr, [...] indem ich halt eben mit dem Glauben öffentlich sozusagen umgehe. Früher wars halt eben so, ja: 'Na, was sagen die anderen, die mitbekommen, dass ich in die Kirche gehe?' Oder dass ich mit Mönchen meine Zeit verbringe, oder sowas und mittlerweile ist es mir egal, das sollte sowieso sein." (13-orth-m)</t>
  </si>
  <si>
    <t>"Ich will definitiv später Priester werden. Definitiv, also jetzt zuerst die Matura fertig machen, und dann halt das Theologiestudium langsam angehen." (13-orth-m)</t>
  </si>
  <si>
    <t>"Viele Serben gehen nur in die serbische Kirche, weil ja der Gottesdienst auf Serbisch ist und alles andere akzeptieren die nicht. Das ist ein großes Problem in der Orthodoxie, weil die Leute Nationalismus und Religion mischen, und das darf man nicht, das darf man absolut nicht, das ist ein extremes Problem." (13-orth-m)</t>
  </si>
  <si>
    <t>"Meiner Meinung nach, Vorbilder sollte man ja gar nicht haben. Was ist ein Vorbild, ein Idol, ja du willst so sein wie er. Das Vorbild sollte für uns alle Jesus Christus sein, sein Leben, sein, ja, Gutes tun, im Prinzip." (13-orth-m)</t>
  </si>
  <si>
    <r>
      <t xml:space="preserve">"Die meisten sprechen von irgendwelchen Problemen zwischen den religiösen Gruppen innerhalb der Orthodoxie], aber da sind wir dann wieder bei dem Punkt Nationalität und orthodoxer Glauben. Der Nationalismus ist das Problem." (13-orth-m) </t>
    </r>
    <r>
      <rPr>
        <sz val="11"/>
        <color rgb="FFFF0000"/>
        <rFont val="Arial"/>
        <family val="2"/>
      </rPr>
      <t>Anm:vll eher zu anderem Code; hier Zusammenleben mit anderen Religionen?</t>
    </r>
  </si>
  <si>
    <t>[zeigt den Instagram-Account @novritsch] "Airsoft, was ich eine Zeit lang gemacht habe [...], aber nicht mehr machen darf. [...] Mein geistiger Papa hat´s verboten. Du spielst im Prinzip Krieg, nichts anderes. Ja, [das] sollte man nicht, obwohl ich auch relativ gut drin bin." (13-orth-w)</t>
  </si>
  <si>
    <t>"Ich setz mich sehr viel mit Religion auf einer politischen Ebene auseinander. Zum Beispiel die Frauenbewegung Maria 2.0 ist etwas, mit dem ich mich sehr viel auseinandersetze." (14-kath-NB)</t>
  </si>
  <si>
    <t>"Meine Oma hat mit Religion wirklich gar nichts am Hut [...]. Aber sie hat mir beigebracht, was es eigentlich bedeutet religiös zu sein. Durch sie hab ich gelernt, dass es überhaupt keinen religiösen, oder christlichen, oder sonstigen Hintergrund braucht, um christliche Werte zu leben. In Wahrheit [sind diese Werte] nichts, was man festpinnen kann aufs Christentum, sondern das [sind] Werte, die in allen Moralvorstellungen und Kulturen vertreten sind. (14-kath-NB)</t>
  </si>
  <si>
    <t>"Ich habe [...] mich sehr bewusst noch nicht vom Christentum, vom Katholizismus, trotz aller Skandale die es in der Kirche gegeben hat, abgewendet. [...] weil ich mir das nicht wegnehmen lassen werde. Ich möchte diesen 'ballpark', diesen Raum, nicht den Fundamentalisten überlassen. Das geb ich denen nicht. Das ist meine Religion und ich lass mir das nicht wegnehmen von ein paar militanten Fundamentalisten." (14-kath-NB)</t>
  </si>
  <si>
    <t>"Was mir sehr geholfen hat, es gibt von Michael Köhlmeier, einer meiner absoluten Lieblingsautoren, gibt's 'Geschichten aus der Bibel', wo hinten eine Auflistung ist mit sämtlicher Sekundärliteratur, oder Sachen, die's nicht reingeschafft haben, aber worauf er sich bezieht. Eine irrsinnig große Sammlung. Die hab ich ganz oft um irgendwelche Stichwörter und so gegoogelt und dadurch viel gefunden." (14-kath-NB)</t>
  </si>
  <si>
    <t>"Ich hab mir nie ernsthaft überlegt zu konvertieren oder vom Christentum wegzukommen, [...] und ich bin fest davon überzeugt, dass der Grund, wieso ich Christ bin und warum daran liegt, dass ich einfach in [diesem] Umfeld aufgewachsen bin, und wäre ich im Irak aufgewachsen, wäre ich wahrscheinlich nicht christlich aufgewachsen." (14-kath-NB)</t>
  </si>
  <si>
    <t>"Ich hab das Gefühl, dass in linken Kreisen es eben viel leichter ist mit einer anderen Religion zu kommen als mit dem Christentum. Where as in politisch rechten Kreisen es de facto unmöglich ist, etwas anderes als christlich zu sein, oder ohne Bekenntnis. [...] Und ich glaube, dass da eine extreme Schere aufgeht, die ich als Bedrohung und Gefahr für das gemeinschaftliche Leben wahrnehmen." (14-kath-NB)</t>
  </si>
  <si>
    <t>"Ich würd mir sehr wünschen, dass es vermehrt eine gemeinsame Platznutzung gibt und dass es mehr ökumenische Gottesdienste gibt. Das wär mir eher wichtig eigentlich, aber da gibt es, so wie ich das sehe, ich sag jetzt mal von den Massenvertretern der Religionen, kein großes Interesse daran." (14-kath-nb)</t>
  </si>
  <si>
    <t>"Wie ich nach Wien zurückgekommen bin, hab ich dann keine Kirchen mehr gefunden, die mir das gegeben hat, wonach ich gesucht hab und zwar einen Platz, wo ich beten und Ruhe finden kann und wo ich Inspiration und akademisch wertvolle Inputs und irgendwie Bildung auf religiösem Niveau erfahren kann." (14-kath-nb)</t>
  </si>
  <si>
    <t>"Ich geh' nicht in die Kirche und das hängt damit zusammen, dass ich hier keine Kirche gefunden hab, die auf Englisch ist und die für meine Vorstellung der Religion passt. Also es gibt hier eine Baptistenkirche, die irgendwie aus den USA kommt und die sind halt sehr konservativ und sehr strikt in ihren Vorstellungen und das bin ich nicht und das will ich nicht. Pass ich irgendwie nicht hin." (14-kath-nb)</t>
  </si>
  <si>
    <t>"In der Bibel gibt es eine Stelle, irgendwo im ersten Johannes Brief, ich weiß jetzt nicht so genau, jedenfalls steht da drinnen: "Gott ist die Liebe". Und das ist die einzige Stelle, wo wirklich geschrieben wird Gott ist das, das, das [...] Und ich glaub' das ist etwas, was alle Religionen beisammen haben." (14-kath-nb)</t>
  </si>
  <si>
    <t>"Zum Beispiel Sex vor oder nach der Ehe ist ein Thema, das heute, wo Leute nicht mit zwölf Jahren zwangsverheiratet werden in Europa, sondern halt irgendwann mal mit 25 vielleicht einmal die Liebe ihres Lebens finden [Pause]. [Heute] ist es nicht mehr anwendbar." (14-kath-nb)</t>
  </si>
  <si>
    <t>"Damals hab ich mich auch von meinem Freund getrennt, den ich aus der Kirche [in Wien] hatte. Der war schwer katholisch, aus einer erzkatholischen, erzkonservativen Familie. Damit hab ich mich einfach nicht identifizieren können. und damit hab ich [in] diese Heimatkirche nicht mehr zurückkönnen." (14-kath-nb)</t>
  </si>
  <si>
    <t>"In Kopenhagen bin ich dann wieder in eine Kirche gegangen, das war eine protestantische. Damals hab ich mich auch von meinem Freund getrennt, den ich aus der Kirche [in Wien] hatte. Der war schwer katholisch, aus einer erzkatholischen, erzkonservativen Familie. Damit hab ich mich einfach nicht identifizieren können. [...] Nach Amsterdam hab ich nicht mehr wirklich was gefunden, wo ich hingepasst habe, sozusagen und damit war das vorerst ein bisschen auf Eis gelegt." (14-kath-NB)</t>
  </si>
  <si>
    <t>"Ich les sehr viel und gerne Analysen und Zusammenhänge von Bibeltexten. Also in der gedruckten Bibel ist es ja häufig so, dass es ein Vorwort gibt, zu den einzelnen Büchern, ob sie jetzt metaphorisch oder historisch zu verstehen sind und was man davon wie ernst nehmen kann und so." (14-kath-nb)</t>
  </si>
  <si>
    <t>"Ich war dann sehr, sehr aktiv in diesem Lorettoumfeld. Mir war das auch damals nicht bewusst, wie radikal fundamentalistisch und extremistisch die eigentlich sind. Das hab ich damals nicht verstanden. […] Loretto vertritt Glaubenslehren, die teilweise schon im ersten Vatikanum als altmodisch angesehen worden sind. Also von wegen: 'Wer sich versündigt kommt ins Fegefeuer', und: 'Die Liebe Gottes ist nicht größer als die Sünde des Menschen'." (14-kath-nb)</t>
  </si>
  <si>
    <t>"Das heißt für mich ist es ganz, ganz wichtig, so gut ich kann nach einem christlichen Vorbild zu leben. Für mich ist das die Grundaussage meiner Religion und zwar: 'Sei kein Trottel, nicht zu dir und nicht zu anderen, arbeite nicht für dich selber sondern denk an das größere Wohl und stell dich nicht selbst in den Mittelpunkt. Und bedenke wie es anderen mit deinem Handeln geht.' So, das sind für mich so die wichtigen Punkte." (14-kath-nb)</t>
  </si>
  <si>
    <t>"Ich bin der Meinung, dass das so überhaupt nicht die Idee von Jesus Christus war, als er auf die Welt gekommen ist [...]. Da war irgendwie nicht die Idee, dass wir Orthodoxe haben und Katholiken und Protestanten, sondern da war irgendwie die Idee, dass wir alle zusammen kommen in diesem christlichen Glauben." (14-kath-nb)</t>
  </si>
  <si>
    <t>"Was ich auch super finde, ist ein Account, dem ich auch nicht folge, bei dem ich aber auch ganz häufig vorbeischau, das ist @ja.und.amen. Das ist eine deutsche Pastorin und die ist überhaupt eine Düsen, also die hat extrem viel aufklärenden Content und ist aber genauso extrem christlich und sehr outspoken über die Probleme, die sie beschäftigen. Und ist aber eben evangelisch." (14-kath-nb)</t>
  </si>
  <si>
    <t>"Allein, dass sich die ÖVP christlich soziale Partei nennt. Also das tut mir in der Seele weh, wie meine Religion für so etwas missbraucht wird." (14-kath-nb)</t>
  </si>
  <si>
    <t>"Sie haben jetzt einen neuen Kaplan, oder Jungpfarrer glaub ich, ist der schon mittlerweile. Der ist wieder sehr, sehr konservativ, da weiß ich noch nicht, was ich davon halten soll." (14-kath-nb) (Sie präzisieren?)</t>
  </si>
  <si>
    <t>"In Wahrheit ist [religiös zu sein] auch nur eine Form, sich mit sich selbst mehr auseinanderzusetzen und eine Form, Gemeinschaft zu finden, und eine Form, über sich selbst hinauszuwachsen." (14-kath-nb)</t>
  </si>
  <si>
    <t>"Ich würd sagen zumindest an fünf Tagen in der Woche les ich in der Bibel. Denn ich find's wichtig, sich auf irgendeinem Level mit Input von Außen zu beschäftigen. Also nicht nur: 'Was find ich gut?' und: 'Was hab ich heute gemacht?', sondern: 'Wie kann ich etwas [Neues] auf mein Leben transferieren?'" (14-kath-nb)</t>
  </si>
  <si>
    <t>"Für mich ist es ganz, ganz wichtig, so gut ich kann nach einem christlichen Vorbild zu leben. Für mich ist das die Grundaussage meiner Religion und zwar: 'Sei kein Trottel, nicht zu dir und nicht zu anderen, arbeite nicht für dich selber sondern denk an das größere Wohl und stell dich nicht selbst in den Mittelpunkt. Und bedenke wie es anderen mit deinem Handeln geht.'" (14-kath-nb)</t>
  </si>
  <si>
    <t>"Ich war dann sehr, sehr aktiv in diesem Lorettoumfeld. Mir war das auch damals nicht bewusst, wie radikal fundamentalistisch und extremistisch die eigentlich sind. Das hab ich damals nicht verstanden." (14-kath-nb)</t>
  </si>
  <si>
    <t>"Für mich ist der größte persönliche Nutzen [von Instagram] - bis zu einem gewissen Grad könnte man es vielleicht Selbstdarstellung nennen - ich nenn‘s lieber auf dem Laufenden zu bleiben, was meine Freunde betrifft und selber auch alle Leute auf dem Laufenden zu halten." (14-kath-nb)</t>
  </si>
  <si>
    <t xml:space="preserve">Selbstinszenierung mit einer Quote, die das noch dazu abschwächt, würde ich kübeln… </t>
  </si>
  <si>
    <t>"Zum Beispiel Sex vor oder nach der Ehe ist ein Thema, das heute, wo Leute nicht mit zwölf Jahren zwangsverheiratet werden in Europa, sondern halt irgendwann mal mit 25 vielleicht einmal die Liebe ihres Lebens finden [Pause]. [Heute] ist es nicht mehr anwendbar. Das ist ein ein extrem unreflektierter Umgang mit religiösem Glauben, der sich sehr, sehr stark auf den Katechismus stützt und Glaubenslehrern vertritt, die teilweise schon im ersten Vatikanum als altmodisch angesehen worden sind" (14-kath-nb)</t>
  </si>
  <si>
    <t>"Auf Twitter folg ich relativ vielen theologischen Personen, die irgendeine Art von Ausbildung in dem Bereich haben und da gibts halt sehr häufig auch dann Artikel, die sie irgendwie reposten und tweeten." (14-kath-nb)</t>
  </si>
  <si>
    <t>"Ich hab generell ein Problem damit, wenn Leute Religionen verwenden, um ihre politischen Agenden zu rechtfertigen." (14-kath-nb)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</si>
</sst>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theme="1"/>
      <name val="Arial"/>
      <family val="2"/>
    </font>
    <font>
      <sz val="11"/>
      <name val="Arial"/>
      <family val="2"/>
    </font>
    <font>
      <sz val="11"/>
      <color rgb="FF000000"/>
      <name val="Arial"/>
      <family val="2"/>
    </font>
    <font>
      <b/>
      <sz val="11"/>
      <name val="Arial"/>
      <family val="2"/>
    </font>
    <font>
      <sz val="11"/>
      <color theme="1"/>
      <name val="Arial"/>
      <family val="2"/>
    </font>
    <font>
      <sz val="11"/>
      <color rgb="FFFF0000"/>
      <name val="Arial"/>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NumberFormat="1" applyFont="1" applyFill="1" applyBorder="1" applyAlignment="1" applyProtection="1">
      <alignment horizontal="left"/>
    </xf>
    <xf numFmtId="0" fontId="1" fillId="0" borderId="0" xfId="0" applyNumberFormat="1" applyFont="1" applyFill="1" applyBorder="1" applyAlignment="1" applyProtection="1">
      <alignment horizontal="left" vertical="top" wrapText="1"/>
    </xf>
    <xf numFmtId="0" fontId="1" fillId="0" borderId="0" xfId="0" applyNumberFormat="1" applyFont="1" applyFill="1" applyBorder="1" applyAlignment="1" applyProtection="1">
      <alignment horizontal="left" vertical="top"/>
    </xf>
    <xf numFmtId="0" fontId="1" fillId="0" borderId="0" xfId="0" applyNumberFormat="1" applyFont="1" applyFill="1" applyBorder="1" applyAlignment="1" applyProtection="1">
      <alignment horizontal="center" vertical="top" wrapText="1"/>
    </xf>
    <xf numFmtId="0" fontId="4" fillId="0" borderId="0" xfId="0" applyFont="1" applyAlignment="1">
      <alignment vertical="top" wrapText="1"/>
    </xf>
    <xf numFmtId="0" fontId="4" fillId="2" borderId="0" xfId="0" applyFont="1" applyFill="1" applyAlignment="1">
      <alignment vertical="top" wrapText="1"/>
    </xf>
    <xf numFmtId="0" fontId="4" fillId="3" borderId="0" xfId="0" applyFont="1" applyFill="1" applyAlignment="1">
      <alignment vertical="top" wrapText="1"/>
    </xf>
    <xf numFmtId="0" fontId="4" fillId="0" borderId="0" xfId="0" applyFont="1" applyFill="1" applyAlignment="1">
      <alignment vertical="top" wrapText="1"/>
    </xf>
    <xf numFmtId="0" fontId="1" fillId="3" borderId="0" xfId="0" applyNumberFormat="1" applyFont="1" applyFill="1" applyBorder="1" applyAlignment="1" applyProtection="1">
      <alignment horizontal="left" vertical="top" wrapText="1"/>
    </xf>
  </cellXfs>
  <cellStyles count="1">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extLst>
                <c:ext xmlns:c15="http://schemas.microsoft.com/office/drawing/2012/chart" uri="{02D57815-91ED-43cb-92C2-25804820EDAC}">
                  <c15:fullRef>
                    <c15:sqref>'Kode-Manager'!$I$2:$I$42</c15:sqref>
                  </c15:fullRef>
                </c:ext>
              </c:extLst>
              <c:f>('Kode-Manager'!$I$2:$I$9,'Kode-Manager'!$I$11:$I$42)</c:f>
              <c:numCache>
                <c:formatCode>General</c:formatCode>
                <c:ptCount val="40"/>
              </c:numCache>
            </c:numRef>
          </c:cat>
          <c:val>
            <c:numRef>
              <c:extLst>
                <c:ext xmlns:c15="http://schemas.microsoft.com/office/drawing/2012/chart" uri="{02D57815-91ED-43cb-92C2-25804820EDAC}">
                  <c15:fullRef>
                    <c15:sqref>'Kode-Manager'!$J$2:$J$42</c15:sqref>
                  </c15:fullRef>
                </c:ext>
              </c:extLst>
              <c:f>('Kode-Manager'!$J$2:$J$9,'Kode-Manager'!$J$11:$J$42)</c:f>
              <c:numCache>
                <c:formatCode>General</c:formatCode>
                <c:ptCount val="40"/>
              </c:numCache>
            </c:numRef>
          </c:val>
          <c:extLst>
            <c:ext xmlns:c16="http://schemas.microsoft.com/office/drawing/2014/chart" uri="{C3380CC4-5D6E-409C-BE32-E72D297353CC}">
              <c16:uniqueId val="{00000000-93CA-44BA-A947-E3F5364D4593}"/>
            </c:ext>
          </c:extLst>
        </c:ser>
        <c:dLbls>
          <c:dLblPos val="outEnd"/>
          <c:showLegendKey val="0"/>
          <c:showVal val="1"/>
          <c:showCatName val="0"/>
          <c:showSerName val="0"/>
          <c:showPercent val="0"/>
          <c:showBubbleSize val="0"/>
        </c:dLbls>
        <c:gapWidth val="444"/>
        <c:axId val="1554887296"/>
        <c:axId val="1553491008"/>
      </c:barChart>
      <c:catAx>
        <c:axId val="155488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de-DE"/>
          </a:p>
        </c:txPr>
        <c:crossAx val="1553491008"/>
        <c:crosses val="autoZero"/>
        <c:auto val="1"/>
        <c:lblAlgn val="ctr"/>
        <c:lblOffset val="100"/>
        <c:noMultiLvlLbl val="0"/>
      </c:catAx>
      <c:valAx>
        <c:axId val="1553491008"/>
        <c:scaling>
          <c:orientation val="minMax"/>
        </c:scaling>
        <c:delete val="1"/>
        <c:axPos val="b"/>
        <c:numFmt formatCode="General" sourceLinked="1"/>
        <c:majorTickMark val="none"/>
        <c:minorTickMark val="none"/>
        <c:tickLblPos val="nextTo"/>
        <c:crossAx val="155488729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59-42D9-9F9E-6C945FAC88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59-42D9-9F9E-6C945FAC88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59-42D9-9F9E-6C945FAC88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859-42D9-9F9E-6C945FAC88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859-42D9-9F9E-6C945FAC88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859-42D9-9F9E-6C945FAC887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859-42D9-9F9E-6C945FAC88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Tabelle1!$C$2:$C$8</c:f>
              <c:strCache>
                <c:ptCount val="7"/>
                <c:pt idx="0">
                  <c:v>kath</c:v>
                </c:pt>
                <c:pt idx="1">
                  <c:v>jued</c:v>
                </c:pt>
                <c:pt idx="2">
                  <c:v>musl</c:v>
                </c:pt>
                <c:pt idx="3">
                  <c:v>sikh</c:v>
                </c:pt>
                <c:pt idx="4">
                  <c:v>alev</c:v>
                </c:pt>
                <c:pt idx="5">
                  <c:v>orth</c:v>
                </c:pt>
                <c:pt idx="6">
                  <c:v>evan</c:v>
                </c:pt>
              </c:strCache>
            </c:strRef>
          </c:cat>
          <c:val>
            <c:numRef>
              <c:f>Tabelle1!$D$2:$D$8</c:f>
              <c:numCache>
                <c:formatCode>General</c:formatCode>
                <c:ptCount val="7"/>
                <c:pt idx="0">
                  <c:v>206</c:v>
                </c:pt>
                <c:pt idx="1">
                  <c:v>139</c:v>
                </c:pt>
                <c:pt idx="2">
                  <c:v>136</c:v>
                </c:pt>
                <c:pt idx="3">
                  <c:v>104</c:v>
                </c:pt>
                <c:pt idx="4">
                  <c:v>109</c:v>
                </c:pt>
                <c:pt idx="5">
                  <c:v>86</c:v>
                </c:pt>
                <c:pt idx="6">
                  <c:v>74</c:v>
                </c:pt>
              </c:numCache>
            </c:numRef>
          </c:val>
          <c:extLst>
            <c:ext xmlns:c16="http://schemas.microsoft.com/office/drawing/2014/chart" uri="{C3380CC4-5D6E-409C-BE32-E72D297353CC}">
              <c16:uniqueId val="{00000000-76CC-4EFC-81A9-B2D29556F46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Tabelle1!$A$2:$A$43</c:f>
              <c:numCache>
                <c:formatCode>General</c:formatCode>
                <c:ptCount val="4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numCache>
            </c:numRef>
          </c:cat>
          <c:val>
            <c:numRef>
              <c:f>Tabelle1!$B$2:$B$43</c:f>
              <c:numCache>
                <c:formatCode>General</c:formatCode>
                <c:ptCount val="42"/>
                <c:pt idx="0">
                  <c:v>11</c:v>
                </c:pt>
                <c:pt idx="1">
                  <c:v>13</c:v>
                </c:pt>
                <c:pt idx="2">
                  <c:v>31</c:v>
                </c:pt>
                <c:pt idx="3">
                  <c:v>21</c:v>
                </c:pt>
                <c:pt idx="4">
                  <c:v>31</c:v>
                </c:pt>
                <c:pt idx="5">
                  <c:v>17</c:v>
                </c:pt>
                <c:pt idx="6">
                  <c:v>22</c:v>
                </c:pt>
                <c:pt idx="7">
                  <c:v>16</c:v>
                </c:pt>
                <c:pt idx="8">
                  <c:v>0</c:v>
                </c:pt>
                <c:pt idx="9">
                  <c:v>12</c:v>
                </c:pt>
                <c:pt idx="10">
                  <c:v>16</c:v>
                </c:pt>
                <c:pt idx="11">
                  <c:v>39</c:v>
                </c:pt>
                <c:pt idx="12">
                  <c:v>31</c:v>
                </c:pt>
                <c:pt idx="13">
                  <c:v>32</c:v>
                </c:pt>
                <c:pt idx="14">
                  <c:v>22</c:v>
                </c:pt>
                <c:pt idx="15">
                  <c:v>16</c:v>
                </c:pt>
                <c:pt idx="16">
                  <c:v>19</c:v>
                </c:pt>
                <c:pt idx="17">
                  <c:v>15</c:v>
                </c:pt>
                <c:pt idx="18">
                  <c:v>12</c:v>
                </c:pt>
                <c:pt idx="19">
                  <c:v>32</c:v>
                </c:pt>
                <c:pt idx="20">
                  <c:v>34</c:v>
                </c:pt>
                <c:pt idx="21">
                  <c:v>15</c:v>
                </c:pt>
                <c:pt idx="22">
                  <c:v>25</c:v>
                </c:pt>
                <c:pt idx="23">
                  <c:v>21</c:v>
                </c:pt>
                <c:pt idx="24">
                  <c:v>14</c:v>
                </c:pt>
                <c:pt idx="25">
                  <c:v>17</c:v>
                </c:pt>
                <c:pt idx="26">
                  <c:v>23</c:v>
                </c:pt>
                <c:pt idx="27">
                  <c:v>19</c:v>
                </c:pt>
                <c:pt idx="28">
                  <c:v>26</c:v>
                </c:pt>
                <c:pt idx="29">
                  <c:v>22</c:v>
                </c:pt>
                <c:pt idx="30">
                  <c:v>18</c:v>
                </c:pt>
                <c:pt idx="31">
                  <c:v>14</c:v>
                </c:pt>
                <c:pt idx="32">
                  <c:v>31</c:v>
                </c:pt>
                <c:pt idx="33">
                  <c:v>10</c:v>
                </c:pt>
                <c:pt idx="34">
                  <c:v>23</c:v>
                </c:pt>
                <c:pt idx="35">
                  <c:v>10</c:v>
                </c:pt>
                <c:pt idx="36">
                  <c:v>20</c:v>
                </c:pt>
                <c:pt idx="37">
                  <c:v>15</c:v>
                </c:pt>
                <c:pt idx="38">
                  <c:v>17</c:v>
                </c:pt>
                <c:pt idx="39">
                  <c:v>24</c:v>
                </c:pt>
                <c:pt idx="40">
                  <c:v>29</c:v>
                </c:pt>
                <c:pt idx="41">
                  <c:v>21</c:v>
                </c:pt>
              </c:numCache>
            </c:numRef>
          </c:val>
          <c:extLst>
            <c:ext xmlns:c16="http://schemas.microsoft.com/office/drawing/2014/chart" uri="{C3380CC4-5D6E-409C-BE32-E72D297353CC}">
              <c16:uniqueId val="{00000000-4328-4434-8714-285AC8CEBB10}"/>
            </c:ext>
          </c:extLst>
        </c:ser>
        <c:dLbls>
          <c:dLblPos val="outEnd"/>
          <c:showLegendKey val="0"/>
          <c:showVal val="1"/>
          <c:showCatName val="0"/>
          <c:showSerName val="0"/>
          <c:showPercent val="0"/>
          <c:showBubbleSize val="0"/>
        </c:dLbls>
        <c:gapWidth val="182"/>
        <c:axId val="1588767952"/>
        <c:axId val="1544964688"/>
      </c:barChart>
      <c:catAx>
        <c:axId val="158876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44964688"/>
        <c:crosses val="autoZero"/>
        <c:auto val="1"/>
        <c:lblAlgn val="ctr"/>
        <c:lblOffset val="100"/>
        <c:noMultiLvlLbl val="0"/>
      </c:catAx>
      <c:valAx>
        <c:axId val="1544964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8767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739140</xdr:colOff>
      <xdr:row>1</xdr:row>
      <xdr:rowOff>487680</xdr:rowOff>
    </xdr:from>
    <xdr:to>
      <xdr:col>21</xdr:col>
      <xdr:colOff>83820</xdr:colOff>
      <xdr:row>8</xdr:row>
      <xdr:rowOff>449580</xdr:rowOff>
    </xdr:to>
    <xdr:graphicFrame macro="">
      <xdr:nvGraphicFramePr>
        <xdr:cNvPr id="2" name="Diagramm 1">
          <a:extLst>
            <a:ext uri="{FF2B5EF4-FFF2-40B4-BE49-F238E27FC236}">
              <a16:creationId xmlns:a16="http://schemas.microsoft.com/office/drawing/2014/main" id="{8FA9013E-18EA-42AA-A986-FEA5FC723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365760</xdr:colOff>
      <xdr:row>6</xdr:row>
      <xdr:rowOff>76200</xdr:rowOff>
    </xdr:from>
    <xdr:to>
      <xdr:col>12</xdr:col>
      <xdr:colOff>182880</xdr:colOff>
      <xdr:row>22</xdr:row>
      <xdr:rowOff>15240</xdr:rowOff>
    </xdr:to>
    <xdr:graphicFrame macro="">
      <xdr:nvGraphicFramePr>
        <xdr:cNvPr id="2" name="Diagramm 1">
          <a:extLst>
            <a:ext uri="{FF2B5EF4-FFF2-40B4-BE49-F238E27FC236}">
              <a16:creationId xmlns:a16="http://schemas.microsoft.com/office/drawing/2014/main" id="{1F8B6185-0363-4B35-BF7F-C1F71D69B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9</xdr:row>
      <xdr:rowOff>7620</xdr:rowOff>
    </xdr:from>
    <xdr:to>
      <xdr:col>6</xdr:col>
      <xdr:colOff>281940</xdr:colOff>
      <xdr:row>51</xdr:row>
      <xdr:rowOff>15240</xdr:rowOff>
    </xdr:to>
    <xdr:graphicFrame macro="">
      <xdr:nvGraphicFramePr>
        <xdr:cNvPr id="3" name="Diagramm 2">
          <a:extLst>
            <a:ext uri="{FF2B5EF4-FFF2-40B4-BE49-F238E27FC236}">
              <a16:creationId xmlns:a16="http://schemas.microsoft.com/office/drawing/2014/main" id="{054BC077-9418-476B-B7E3-7C853BCC6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399"/>
  <sheetViews>
    <sheetView tabSelected="1" zoomScaleNormal="100" workbookViewId="0">
      <pane ySplit="1" topLeftCell="A135" activePane="bottomLeft" state="frozen"/>
      <selection pane="bottomLeft" activeCell="A136" sqref="A136:XFD136"/>
    </sheetView>
  </sheetViews>
  <sheetFormatPr baseColWidth="10" defaultColWidth="8.77734375" defaultRowHeight="13.8" x14ac:dyDescent="0.25"/>
  <cols>
    <col min="1" max="1" width="3.5546875" style="5" customWidth="1"/>
    <col min="2" max="2" width="30.21875" style="5" customWidth="1"/>
    <col min="3" max="5" width="50.5546875" style="5" customWidth="1"/>
    <col min="6" max="9" width="8.77734375" style="5"/>
    <col min="10" max="10" width="58.77734375" style="5" customWidth="1"/>
    <col min="11" max="11" width="51.21875" style="5" customWidth="1"/>
    <col min="12" max="12" width="8.77734375" style="5"/>
    <col min="13" max="13" width="39.77734375" style="5" customWidth="1"/>
    <col min="14" max="16384" width="8.77734375" style="5"/>
  </cols>
  <sheetData>
    <row r="1" spans="1:11" x14ac:dyDescent="0.25">
      <c r="A1" s="2"/>
      <c r="B1" s="2" t="s">
        <v>0</v>
      </c>
      <c r="C1" s="2"/>
    </row>
    <row r="2" spans="1:11" ht="55.2" x14ac:dyDescent="0.25">
      <c r="A2" s="4" t="s">
        <v>1</v>
      </c>
      <c r="B2" s="2" t="s">
        <v>2</v>
      </c>
      <c r="C2" s="2" t="s">
        <v>992</v>
      </c>
      <c r="F2" s="5">
        <f>LEN(C2)</f>
        <v>181</v>
      </c>
      <c r="G2" s="5">
        <f>LEN(D2)</f>
        <v>0</v>
      </c>
      <c r="H2" s="5">
        <f>LEN(E2)</f>
        <v>0</v>
      </c>
      <c r="K2" s="5">
        <f>COUNTIF(C:E, "*evan-*")</f>
        <v>74</v>
      </c>
    </row>
    <row r="3" spans="1:11" ht="41.4" x14ac:dyDescent="0.25">
      <c r="A3" s="4" t="s">
        <v>1</v>
      </c>
      <c r="B3" s="2" t="s">
        <v>3</v>
      </c>
      <c r="C3" s="2" t="s">
        <v>851</v>
      </c>
      <c r="F3" s="5">
        <f t="shared" ref="F3:F65" si="0">LEN(C3)</f>
        <v>148</v>
      </c>
      <c r="G3" s="5">
        <f t="shared" ref="G3:G65" si="1">LEN(D3)</f>
        <v>0</v>
      </c>
      <c r="H3" s="5">
        <f t="shared" ref="H3:H65" si="2">LEN(E3)</f>
        <v>0</v>
      </c>
      <c r="K3" s="5">
        <f>COUNTIF(C:E, "*evan-*")</f>
        <v>74</v>
      </c>
    </row>
    <row r="4" spans="1:11" ht="55.2" x14ac:dyDescent="0.25">
      <c r="A4" s="4" t="s">
        <v>1</v>
      </c>
      <c r="B4" s="2" t="s">
        <v>4</v>
      </c>
      <c r="C4" s="2" t="s">
        <v>913</v>
      </c>
      <c r="F4" s="5">
        <f t="shared" si="0"/>
        <v>160</v>
      </c>
      <c r="G4" s="5">
        <f t="shared" si="1"/>
        <v>0</v>
      </c>
      <c r="H4" s="5">
        <f t="shared" si="2"/>
        <v>0</v>
      </c>
      <c r="K4" s="5">
        <f>COUNTIF(C:E, "*evan-*")</f>
        <v>74</v>
      </c>
    </row>
    <row r="5" spans="1:11" ht="96.6" x14ac:dyDescent="0.25">
      <c r="A5" s="4" t="s">
        <v>1</v>
      </c>
      <c r="B5" s="2" t="s">
        <v>5</v>
      </c>
      <c r="C5" s="2" t="s">
        <v>852</v>
      </c>
      <c r="F5" s="5">
        <f t="shared" si="0"/>
        <v>323</v>
      </c>
      <c r="G5" s="5">
        <f t="shared" si="1"/>
        <v>0</v>
      </c>
      <c r="H5" s="5">
        <f t="shared" si="2"/>
        <v>0</v>
      </c>
      <c r="K5" s="5">
        <f>COUNTIF(C:E, "*evan-*")</f>
        <v>74</v>
      </c>
    </row>
    <row r="6" spans="1:11" ht="138" x14ac:dyDescent="0.25">
      <c r="A6" s="4" t="s">
        <v>1</v>
      </c>
      <c r="B6" s="2" t="s">
        <v>6</v>
      </c>
      <c r="C6" s="2" t="s">
        <v>999</v>
      </c>
      <c r="F6" s="5">
        <f t="shared" si="0"/>
        <v>479</v>
      </c>
      <c r="G6" s="5">
        <f t="shared" si="1"/>
        <v>0</v>
      </c>
      <c r="H6" s="5">
        <f t="shared" si="2"/>
        <v>0</v>
      </c>
      <c r="K6" s="5">
        <f>COUNTIF(C:E, "*evan-*")</f>
        <v>74</v>
      </c>
    </row>
    <row r="7" spans="1:11" ht="110.4" x14ac:dyDescent="0.25">
      <c r="A7" s="4" t="s">
        <v>1</v>
      </c>
      <c r="B7" s="2" t="s">
        <v>7</v>
      </c>
      <c r="C7" s="2" t="s">
        <v>1131</v>
      </c>
      <c r="D7" s="5" t="s">
        <v>853</v>
      </c>
      <c r="F7" s="5">
        <f t="shared" si="0"/>
        <v>358</v>
      </c>
      <c r="G7" s="5">
        <f t="shared" si="1"/>
        <v>282</v>
      </c>
      <c r="H7" s="5">
        <f t="shared" si="2"/>
        <v>0</v>
      </c>
    </row>
    <row r="8" spans="1:11" ht="69" x14ac:dyDescent="0.25">
      <c r="A8" s="4" t="s">
        <v>1</v>
      </c>
      <c r="B8" s="2" t="s">
        <v>8</v>
      </c>
      <c r="C8" s="2" t="s">
        <v>1102</v>
      </c>
      <c r="F8" s="5">
        <f t="shared" si="0"/>
        <v>226</v>
      </c>
      <c r="G8" s="5">
        <f t="shared" si="1"/>
        <v>0</v>
      </c>
      <c r="H8" s="5">
        <f t="shared" si="2"/>
        <v>0</v>
      </c>
    </row>
    <row r="9" spans="1:11" ht="96.6" x14ac:dyDescent="0.25">
      <c r="A9" s="4" t="s">
        <v>1</v>
      </c>
      <c r="B9" s="2" t="s">
        <v>9</v>
      </c>
      <c r="C9" s="2" t="s">
        <v>914</v>
      </c>
      <c r="F9" s="5">
        <f t="shared" si="0"/>
        <v>324</v>
      </c>
      <c r="G9" s="5">
        <f t="shared" si="1"/>
        <v>0</v>
      </c>
      <c r="H9" s="5">
        <f t="shared" si="2"/>
        <v>0</v>
      </c>
    </row>
    <row r="10" spans="1:11" ht="41.4" x14ac:dyDescent="0.25">
      <c r="A10" s="4" t="s">
        <v>1</v>
      </c>
      <c r="B10" s="2" t="s">
        <v>10</v>
      </c>
      <c r="C10" s="2" t="s">
        <v>854</v>
      </c>
      <c r="F10" s="5">
        <f t="shared" si="0"/>
        <v>143</v>
      </c>
      <c r="G10" s="5">
        <f t="shared" si="1"/>
        <v>0</v>
      </c>
      <c r="H10" s="5">
        <f t="shared" si="2"/>
        <v>0</v>
      </c>
    </row>
    <row r="11" spans="1:11" ht="55.2" x14ac:dyDescent="0.25">
      <c r="A11" s="4" t="s">
        <v>1</v>
      </c>
      <c r="B11" s="2" t="s">
        <v>11</v>
      </c>
      <c r="C11" s="2" t="s">
        <v>952</v>
      </c>
      <c r="F11" s="5">
        <f t="shared" si="0"/>
        <v>178</v>
      </c>
      <c r="G11" s="5">
        <f t="shared" si="1"/>
        <v>0</v>
      </c>
      <c r="H11" s="5">
        <f t="shared" si="2"/>
        <v>0</v>
      </c>
    </row>
    <row r="12" spans="1:11" ht="138" x14ac:dyDescent="0.25">
      <c r="A12" s="4" t="s">
        <v>1</v>
      </c>
      <c r="B12" s="2" t="s">
        <v>12</v>
      </c>
      <c r="C12" s="2" t="s">
        <v>1132</v>
      </c>
      <c r="F12" s="5">
        <f t="shared" si="0"/>
        <v>482</v>
      </c>
      <c r="G12" s="5">
        <f t="shared" si="1"/>
        <v>0</v>
      </c>
      <c r="H12" s="5">
        <f t="shared" si="2"/>
        <v>0</v>
      </c>
    </row>
    <row r="13" spans="1:11" ht="124.2" x14ac:dyDescent="0.25">
      <c r="A13" s="4" t="s">
        <v>1</v>
      </c>
      <c r="B13" s="2" t="s">
        <v>13</v>
      </c>
      <c r="C13" s="2" t="s">
        <v>855</v>
      </c>
      <c r="D13" s="5" t="s">
        <v>1103</v>
      </c>
      <c r="F13" s="5">
        <f t="shared" si="0"/>
        <v>446</v>
      </c>
      <c r="G13" s="5">
        <f t="shared" si="1"/>
        <v>396</v>
      </c>
      <c r="H13" s="5">
        <f t="shared" si="2"/>
        <v>0</v>
      </c>
    </row>
    <row r="14" spans="1:11" ht="96.6" x14ac:dyDescent="0.25">
      <c r="A14" s="4" t="s">
        <v>1</v>
      </c>
      <c r="B14" s="2" t="s">
        <v>14</v>
      </c>
      <c r="C14" s="2" t="s">
        <v>908</v>
      </c>
      <c r="F14" s="5">
        <f t="shared" si="0"/>
        <v>309</v>
      </c>
      <c r="G14" s="5">
        <f t="shared" si="1"/>
        <v>0</v>
      </c>
      <c r="H14" s="5">
        <f t="shared" si="2"/>
        <v>0</v>
      </c>
    </row>
    <row r="15" spans="1:11" ht="124.2" x14ac:dyDescent="0.25">
      <c r="A15" s="4" t="s">
        <v>1</v>
      </c>
      <c r="B15" s="2" t="s">
        <v>15</v>
      </c>
      <c r="C15" s="2" t="s">
        <v>1174</v>
      </c>
      <c r="D15" s="5" t="s">
        <v>1007</v>
      </c>
      <c r="F15" s="5">
        <f t="shared" si="0"/>
        <v>223</v>
      </c>
      <c r="G15" s="5">
        <f t="shared" si="1"/>
        <v>455</v>
      </c>
      <c r="H15" s="5">
        <f t="shared" si="2"/>
        <v>0</v>
      </c>
    </row>
    <row r="16" spans="1:11" ht="124.2" x14ac:dyDescent="0.25">
      <c r="A16" s="4" t="s">
        <v>1</v>
      </c>
      <c r="B16" s="2" t="s">
        <v>16</v>
      </c>
      <c r="C16" s="2" t="s">
        <v>1097</v>
      </c>
      <c r="F16" s="5">
        <f t="shared" si="0"/>
        <v>459</v>
      </c>
      <c r="G16" s="5">
        <f t="shared" si="1"/>
        <v>0</v>
      </c>
      <c r="H16" s="5">
        <f t="shared" si="2"/>
        <v>0</v>
      </c>
    </row>
    <row r="17" spans="1:8" ht="69" x14ac:dyDescent="0.25">
      <c r="A17" s="4" t="s">
        <v>1</v>
      </c>
      <c r="B17" s="2" t="s">
        <v>17</v>
      </c>
      <c r="C17" s="2" t="s">
        <v>926</v>
      </c>
      <c r="F17" s="5">
        <f t="shared" si="0"/>
        <v>267</v>
      </c>
      <c r="G17" s="5">
        <f t="shared" si="1"/>
        <v>0</v>
      </c>
      <c r="H17" s="5">
        <f t="shared" si="2"/>
        <v>0</v>
      </c>
    </row>
    <row r="18" spans="1:8" ht="55.2" x14ac:dyDescent="0.25">
      <c r="A18" s="4" t="s">
        <v>1</v>
      </c>
      <c r="B18" s="2" t="s">
        <v>18</v>
      </c>
      <c r="C18" s="2" t="s">
        <v>1233</v>
      </c>
      <c r="F18" s="5">
        <f t="shared" si="0"/>
        <v>190</v>
      </c>
      <c r="G18" s="5">
        <f t="shared" si="1"/>
        <v>0</v>
      </c>
      <c r="H18" s="5">
        <f t="shared" si="2"/>
        <v>0</v>
      </c>
    </row>
    <row r="19" spans="1:8" ht="96.6" x14ac:dyDescent="0.25">
      <c r="A19" s="4" t="s">
        <v>1</v>
      </c>
      <c r="B19" s="2" t="s">
        <v>19</v>
      </c>
      <c r="C19" s="2" t="s">
        <v>856</v>
      </c>
      <c r="F19" s="5">
        <f t="shared" si="0"/>
        <v>364</v>
      </c>
      <c r="G19" s="5">
        <f t="shared" si="1"/>
        <v>0</v>
      </c>
      <c r="H19" s="5">
        <f t="shared" si="2"/>
        <v>0</v>
      </c>
    </row>
    <row r="20" spans="1:8" ht="55.2" x14ac:dyDescent="0.25">
      <c r="A20" s="4" t="s">
        <v>1</v>
      </c>
      <c r="B20" s="2" t="s">
        <v>20</v>
      </c>
      <c r="C20" s="2" t="s">
        <v>1205</v>
      </c>
      <c r="F20" s="5">
        <f t="shared" si="0"/>
        <v>195</v>
      </c>
      <c r="G20" s="5">
        <f t="shared" si="1"/>
        <v>0</v>
      </c>
      <c r="H20" s="5">
        <f t="shared" si="2"/>
        <v>0</v>
      </c>
    </row>
    <row r="21" spans="1:8" ht="124.2" x14ac:dyDescent="0.25">
      <c r="A21" s="4" t="s">
        <v>1</v>
      </c>
      <c r="B21" s="2" t="s">
        <v>21</v>
      </c>
      <c r="C21" s="2" t="s">
        <v>1013</v>
      </c>
      <c r="F21" s="5">
        <f t="shared" si="0"/>
        <v>457</v>
      </c>
      <c r="G21" s="5">
        <f t="shared" si="1"/>
        <v>0</v>
      </c>
      <c r="H21" s="5">
        <f t="shared" si="2"/>
        <v>0</v>
      </c>
    </row>
    <row r="22" spans="1:8" ht="41.4" x14ac:dyDescent="0.25">
      <c r="A22" s="4" t="s">
        <v>1</v>
      </c>
      <c r="B22" s="2" t="s">
        <v>22</v>
      </c>
      <c r="C22" s="2" t="s">
        <v>927</v>
      </c>
      <c r="F22" s="5">
        <f t="shared" si="0"/>
        <v>136</v>
      </c>
      <c r="G22" s="5">
        <f t="shared" si="1"/>
        <v>0</v>
      </c>
      <c r="H22" s="5">
        <f t="shared" si="2"/>
        <v>0</v>
      </c>
    </row>
    <row r="23" spans="1:8" ht="110.4" x14ac:dyDescent="0.25">
      <c r="A23" s="4" t="s">
        <v>1</v>
      </c>
      <c r="B23" s="2" t="s">
        <v>23</v>
      </c>
      <c r="C23" s="2" t="s">
        <v>928</v>
      </c>
      <c r="F23" s="5">
        <f t="shared" si="0"/>
        <v>385</v>
      </c>
      <c r="G23" s="5">
        <f t="shared" si="1"/>
        <v>0</v>
      </c>
      <c r="H23" s="5">
        <f t="shared" si="2"/>
        <v>0</v>
      </c>
    </row>
    <row r="24" spans="1:8" ht="138" x14ac:dyDescent="0.25">
      <c r="A24" s="4" t="s">
        <v>1</v>
      </c>
      <c r="B24" s="2" t="s">
        <v>24</v>
      </c>
      <c r="C24" s="2" t="s">
        <v>915</v>
      </c>
      <c r="F24" s="5">
        <f t="shared" si="0"/>
        <v>472</v>
      </c>
      <c r="G24" s="5">
        <f t="shared" si="1"/>
        <v>0</v>
      </c>
      <c r="H24" s="5">
        <f t="shared" si="2"/>
        <v>0</v>
      </c>
    </row>
    <row r="25" spans="1:8" ht="124.2" x14ac:dyDescent="0.25">
      <c r="A25" s="4" t="s">
        <v>1</v>
      </c>
      <c r="B25" s="2" t="s">
        <v>25</v>
      </c>
      <c r="C25" s="2" t="s">
        <v>896</v>
      </c>
      <c r="D25" s="5" t="s">
        <v>897</v>
      </c>
      <c r="F25" s="5">
        <f t="shared" si="0"/>
        <v>199</v>
      </c>
      <c r="G25" s="5">
        <f t="shared" si="1"/>
        <v>439</v>
      </c>
      <c r="H25" s="5">
        <f t="shared" si="2"/>
        <v>0</v>
      </c>
    </row>
    <row r="26" spans="1:8" ht="82.8" x14ac:dyDescent="0.25">
      <c r="A26" s="4" t="s">
        <v>1</v>
      </c>
      <c r="B26" s="2" t="s">
        <v>26</v>
      </c>
      <c r="C26" s="2" t="s">
        <v>867</v>
      </c>
      <c r="F26" s="5">
        <f t="shared" si="0"/>
        <v>275</v>
      </c>
      <c r="G26" s="5">
        <f t="shared" si="1"/>
        <v>0</v>
      </c>
      <c r="H26" s="5">
        <f t="shared" si="2"/>
        <v>0</v>
      </c>
    </row>
    <row r="27" spans="1:8" ht="96.6" x14ac:dyDescent="0.25">
      <c r="A27" s="4" t="s">
        <v>1</v>
      </c>
      <c r="B27" s="2" t="s">
        <v>27</v>
      </c>
      <c r="C27" s="2" t="s">
        <v>953</v>
      </c>
      <c r="D27" s="5" t="s">
        <v>1133</v>
      </c>
      <c r="F27" s="5">
        <f t="shared" si="0"/>
        <v>270</v>
      </c>
      <c r="G27" s="5">
        <f t="shared" si="1"/>
        <v>354</v>
      </c>
      <c r="H27" s="5">
        <f t="shared" si="2"/>
        <v>0</v>
      </c>
    </row>
    <row r="28" spans="1:8" ht="55.2" x14ac:dyDescent="0.25">
      <c r="A28" s="4" t="s">
        <v>1</v>
      </c>
      <c r="B28" s="2" t="s">
        <v>28</v>
      </c>
      <c r="C28" s="2" t="s">
        <v>991</v>
      </c>
      <c r="F28" s="5">
        <f t="shared" si="0"/>
        <v>193</v>
      </c>
      <c r="G28" s="5">
        <f t="shared" si="1"/>
        <v>0</v>
      </c>
      <c r="H28" s="5">
        <f t="shared" si="2"/>
        <v>0</v>
      </c>
    </row>
    <row r="29" spans="1:8" ht="138" x14ac:dyDescent="0.25">
      <c r="A29" s="4" t="s">
        <v>1</v>
      </c>
      <c r="B29" s="2" t="s">
        <v>29</v>
      </c>
      <c r="C29" s="5" t="s">
        <v>1023</v>
      </c>
      <c r="D29" s="2" t="s">
        <v>868</v>
      </c>
      <c r="F29" s="5">
        <f>LEN(C29)</f>
        <v>483</v>
      </c>
      <c r="G29" s="5">
        <f>LEN(D29)</f>
        <v>473</v>
      </c>
      <c r="H29" s="5">
        <f t="shared" si="2"/>
        <v>0</v>
      </c>
    </row>
    <row r="30" spans="1:8" ht="138" x14ac:dyDescent="0.25">
      <c r="A30" s="4" t="s">
        <v>1</v>
      </c>
      <c r="B30" s="2" t="s">
        <v>30</v>
      </c>
      <c r="C30" s="2" t="s">
        <v>869</v>
      </c>
      <c r="F30" s="5">
        <f t="shared" si="0"/>
        <v>473</v>
      </c>
      <c r="G30" s="5">
        <f t="shared" si="1"/>
        <v>0</v>
      </c>
      <c r="H30" s="5">
        <f t="shared" si="2"/>
        <v>0</v>
      </c>
    </row>
    <row r="31" spans="1:8" ht="82.8" x14ac:dyDescent="0.25">
      <c r="A31" s="4" t="s">
        <v>1</v>
      </c>
      <c r="B31" s="2" t="s">
        <v>31</v>
      </c>
      <c r="C31" s="2" t="s">
        <v>870</v>
      </c>
      <c r="F31" s="5">
        <f t="shared" si="0"/>
        <v>291</v>
      </c>
      <c r="G31" s="5">
        <f t="shared" si="1"/>
        <v>0</v>
      </c>
      <c r="H31" s="5">
        <f t="shared" si="2"/>
        <v>0</v>
      </c>
    </row>
    <row r="32" spans="1:8" ht="110.4" x14ac:dyDescent="0.25">
      <c r="A32" s="4" t="s">
        <v>1</v>
      </c>
      <c r="B32" s="2" t="s">
        <v>407</v>
      </c>
      <c r="C32" s="2" t="s">
        <v>871</v>
      </c>
      <c r="F32" s="5">
        <f t="shared" si="0"/>
        <v>417</v>
      </c>
      <c r="G32" s="5">
        <f t="shared" si="1"/>
        <v>0</v>
      </c>
      <c r="H32" s="5">
        <f t="shared" si="2"/>
        <v>0</v>
      </c>
    </row>
    <row r="33" spans="1:8" ht="138" x14ac:dyDescent="0.25">
      <c r="A33" s="4" t="s">
        <v>1</v>
      </c>
      <c r="B33" s="2" t="s">
        <v>32</v>
      </c>
      <c r="C33" s="2" t="s">
        <v>872</v>
      </c>
      <c r="F33" s="5">
        <f t="shared" si="0"/>
        <v>471</v>
      </c>
      <c r="G33" s="5">
        <f t="shared" si="1"/>
        <v>0</v>
      </c>
      <c r="H33" s="5">
        <f t="shared" si="2"/>
        <v>0</v>
      </c>
    </row>
    <row r="34" spans="1:8" ht="110.4" x14ac:dyDescent="0.25">
      <c r="A34" s="4" t="s">
        <v>1</v>
      </c>
      <c r="B34" s="2" t="s">
        <v>33</v>
      </c>
      <c r="C34" s="2" t="s">
        <v>916</v>
      </c>
      <c r="D34" s="5" t="s">
        <v>873</v>
      </c>
      <c r="E34" s="5" t="s">
        <v>857</v>
      </c>
      <c r="F34" s="5">
        <f t="shared" si="0"/>
        <v>417</v>
      </c>
      <c r="G34" s="5">
        <f t="shared" si="1"/>
        <v>288</v>
      </c>
      <c r="H34" s="5">
        <f t="shared" si="2"/>
        <v>348</v>
      </c>
    </row>
    <row r="35" spans="1:8" ht="124.2" x14ac:dyDescent="0.25">
      <c r="A35" s="4" t="s">
        <v>1</v>
      </c>
      <c r="B35" s="2" t="s">
        <v>34</v>
      </c>
      <c r="C35" s="2" t="s">
        <v>1070</v>
      </c>
      <c r="D35" s="5" t="s">
        <v>929</v>
      </c>
      <c r="E35" s="5" t="s">
        <v>1192</v>
      </c>
      <c r="F35" s="5">
        <f t="shared" si="0"/>
        <v>409</v>
      </c>
      <c r="G35" s="5">
        <f t="shared" si="1"/>
        <v>449</v>
      </c>
      <c r="H35" s="5">
        <f t="shared" si="2"/>
        <v>336</v>
      </c>
    </row>
    <row r="36" spans="1:8" x14ac:dyDescent="0.25">
      <c r="A36" s="4" t="s">
        <v>1</v>
      </c>
      <c r="B36" s="2" t="s">
        <v>35</v>
      </c>
      <c r="C36" s="2"/>
      <c r="F36" s="5">
        <f t="shared" si="0"/>
        <v>0</v>
      </c>
      <c r="G36" s="5">
        <f t="shared" si="1"/>
        <v>0</v>
      </c>
      <c r="H36" s="5">
        <f t="shared" si="2"/>
        <v>0</v>
      </c>
    </row>
    <row r="37" spans="1:8" ht="138" x14ac:dyDescent="0.25">
      <c r="A37" s="4" t="s">
        <v>1</v>
      </c>
      <c r="B37" s="2" t="s">
        <v>36</v>
      </c>
      <c r="C37" s="2" t="s">
        <v>847</v>
      </c>
      <c r="D37" s="2" t="s">
        <v>843</v>
      </c>
      <c r="E37" s="5" t="s">
        <v>844</v>
      </c>
      <c r="F37" s="5">
        <f t="shared" si="0"/>
        <v>478</v>
      </c>
      <c r="G37" s="5">
        <f t="shared" si="1"/>
        <v>370</v>
      </c>
      <c r="H37" s="5">
        <f t="shared" si="2"/>
        <v>235</v>
      </c>
    </row>
    <row r="38" spans="1:8" ht="55.2" x14ac:dyDescent="0.25">
      <c r="A38" s="4" t="s">
        <v>1</v>
      </c>
      <c r="B38" s="2" t="s">
        <v>37</v>
      </c>
      <c r="C38" s="2" t="s">
        <v>845</v>
      </c>
      <c r="D38" s="5" t="s">
        <v>846</v>
      </c>
      <c r="F38" s="5">
        <f t="shared" si="0"/>
        <v>161</v>
      </c>
      <c r="G38" s="5">
        <f t="shared" si="1"/>
        <v>174</v>
      </c>
      <c r="H38" s="5">
        <f t="shared" si="2"/>
        <v>0</v>
      </c>
    </row>
    <row r="39" spans="1:8" ht="96.6" x14ac:dyDescent="0.25">
      <c r="A39" s="4" t="s">
        <v>1</v>
      </c>
      <c r="B39" s="2" t="s">
        <v>38</v>
      </c>
      <c r="C39" s="2" t="s">
        <v>874</v>
      </c>
      <c r="D39" s="5" t="s">
        <v>875</v>
      </c>
      <c r="F39" s="5">
        <f t="shared" si="0"/>
        <v>240</v>
      </c>
      <c r="G39" s="5">
        <f t="shared" si="1"/>
        <v>327</v>
      </c>
      <c r="H39" s="5">
        <f t="shared" si="2"/>
        <v>0</v>
      </c>
    </row>
    <row r="40" spans="1:8" ht="124.2" x14ac:dyDescent="0.25">
      <c r="A40" s="4" t="s">
        <v>1</v>
      </c>
      <c r="B40" s="2" t="s">
        <v>39</v>
      </c>
      <c r="C40" s="2" t="s">
        <v>954</v>
      </c>
      <c r="D40" s="5" t="s">
        <v>917</v>
      </c>
      <c r="F40" s="5">
        <f t="shared" si="0"/>
        <v>436</v>
      </c>
      <c r="G40" s="5">
        <f t="shared" si="1"/>
        <v>218</v>
      </c>
      <c r="H40" s="5">
        <f t="shared" si="2"/>
        <v>0</v>
      </c>
    </row>
    <row r="41" spans="1:8" ht="69" x14ac:dyDescent="0.25">
      <c r="A41" s="4" t="s">
        <v>1</v>
      </c>
      <c r="B41" s="2" t="s">
        <v>40</v>
      </c>
      <c r="C41" s="2" t="s">
        <v>876</v>
      </c>
      <c r="D41" s="5" t="s">
        <v>884</v>
      </c>
      <c r="F41" s="5">
        <f t="shared" si="0"/>
        <v>210</v>
      </c>
      <c r="G41" s="5">
        <f t="shared" si="1"/>
        <v>262</v>
      </c>
      <c r="H41" s="5">
        <f t="shared" si="2"/>
        <v>0</v>
      </c>
    </row>
    <row r="42" spans="1:8" ht="124.2" x14ac:dyDescent="0.25">
      <c r="A42" s="4" t="s">
        <v>1</v>
      </c>
      <c r="B42" s="2" t="s">
        <v>41</v>
      </c>
      <c r="C42" s="2" t="s">
        <v>885</v>
      </c>
      <c r="D42" s="5" t="s">
        <v>1024</v>
      </c>
      <c r="E42" s="5" t="s">
        <v>1234</v>
      </c>
      <c r="F42" s="5">
        <f t="shared" si="0"/>
        <v>298</v>
      </c>
      <c r="G42" s="5">
        <f t="shared" si="1"/>
        <v>406</v>
      </c>
      <c r="H42" s="5">
        <f t="shared" si="2"/>
        <v>467</v>
      </c>
    </row>
    <row r="43" spans="1:8" ht="82.8" x14ac:dyDescent="0.25">
      <c r="A43" s="4" t="s">
        <v>1</v>
      </c>
      <c r="B43" s="2" t="s">
        <v>42</v>
      </c>
      <c r="C43" s="2" t="s">
        <v>918</v>
      </c>
      <c r="F43" s="5">
        <f t="shared" si="0"/>
        <v>276</v>
      </c>
      <c r="G43" s="5">
        <f t="shared" si="1"/>
        <v>0</v>
      </c>
      <c r="H43" s="5">
        <f t="shared" si="2"/>
        <v>0</v>
      </c>
    </row>
    <row r="44" spans="1:8" ht="124.2" x14ac:dyDescent="0.25">
      <c r="A44" s="4" t="s">
        <v>1</v>
      </c>
      <c r="B44" s="2" t="s">
        <v>43</v>
      </c>
      <c r="C44" s="2" t="s">
        <v>1175</v>
      </c>
      <c r="D44" s="5" t="s">
        <v>858</v>
      </c>
      <c r="F44" s="5">
        <f t="shared" si="0"/>
        <v>429</v>
      </c>
      <c r="G44" s="5">
        <f t="shared" si="1"/>
        <v>350</v>
      </c>
      <c r="H44" s="5">
        <f t="shared" si="2"/>
        <v>0</v>
      </c>
    </row>
    <row r="45" spans="1:8" ht="96.6" x14ac:dyDescent="0.25">
      <c r="A45" s="4" t="s">
        <v>1</v>
      </c>
      <c r="B45" s="2" t="s">
        <v>44</v>
      </c>
      <c r="C45" s="2" t="s">
        <v>1152</v>
      </c>
      <c r="D45" s="5" t="s">
        <v>1014</v>
      </c>
      <c r="E45" s="5" t="s">
        <v>848</v>
      </c>
      <c r="F45" s="5">
        <f t="shared" si="0"/>
        <v>303</v>
      </c>
      <c r="G45" s="5">
        <f t="shared" si="1"/>
        <v>323</v>
      </c>
      <c r="H45" s="5">
        <f t="shared" si="2"/>
        <v>313</v>
      </c>
    </row>
    <row r="46" spans="1:8" ht="138" x14ac:dyDescent="0.25">
      <c r="A46" s="4" t="s">
        <v>1</v>
      </c>
      <c r="B46" s="2" t="s">
        <v>45</v>
      </c>
      <c r="C46" s="2" t="s">
        <v>898</v>
      </c>
      <c r="D46" s="5" t="s">
        <v>1245</v>
      </c>
      <c r="F46" s="5">
        <f t="shared" si="0"/>
        <v>275</v>
      </c>
      <c r="G46" s="5">
        <f t="shared" si="1"/>
        <v>484</v>
      </c>
      <c r="H46" s="5">
        <f t="shared" si="2"/>
        <v>0</v>
      </c>
    </row>
    <row r="47" spans="1:8" ht="124.2" x14ac:dyDescent="0.25">
      <c r="A47" s="4" t="s">
        <v>1</v>
      </c>
      <c r="B47" s="2" t="s">
        <v>46</v>
      </c>
      <c r="C47" s="2" t="s">
        <v>1134</v>
      </c>
      <c r="D47" s="5" t="s">
        <v>1071</v>
      </c>
      <c r="F47" s="5">
        <f t="shared" si="0"/>
        <v>478</v>
      </c>
      <c r="G47" s="5">
        <f t="shared" si="1"/>
        <v>456</v>
      </c>
      <c r="H47" s="5">
        <f t="shared" si="2"/>
        <v>0</v>
      </c>
    </row>
    <row r="48" spans="1:8" ht="124.2" x14ac:dyDescent="0.25">
      <c r="A48" s="4" t="s">
        <v>1</v>
      </c>
      <c r="B48" s="2" t="s">
        <v>47</v>
      </c>
      <c r="C48" s="2" t="s">
        <v>955</v>
      </c>
      <c r="D48" s="5" t="s">
        <v>1235</v>
      </c>
      <c r="F48" s="5">
        <f t="shared" si="0"/>
        <v>294</v>
      </c>
      <c r="G48" s="5">
        <f t="shared" si="1"/>
        <v>423</v>
      </c>
      <c r="H48" s="5">
        <f t="shared" si="2"/>
        <v>0</v>
      </c>
    </row>
    <row r="49" spans="1:8" ht="124.2" x14ac:dyDescent="0.25">
      <c r="A49" s="4" t="s">
        <v>1</v>
      </c>
      <c r="B49" s="2" t="s">
        <v>48</v>
      </c>
      <c r="C49" s="2" t="s">
        <v>930</v>
      </c>
      <c r="D49" s="5" t="s">
        <v>931</v>
      </c>
      <c r="F49" s="5">
        <f t="shared" si="0"/>
        <v>274</v>
      </c>
      <c r="G49" s="5">
        <f t="shared" si="1"/>
        <v>416</v>
      </c>
      <c r="H49" s="5">
        <f t="shared" si="2"/>
        <v>0</v>
      </c>
    </row>
    <row r="50" spans="1:8" ht="55.2" x14ac:dyDescent="0.25">
      <c r="A50" s="4" t="s">
        <v>1</v>
      </c>
      <c r="B50" s="2" t="s">
        <v>49</v>
      </c>
      <c r="C50" s="2" t="s">
        <v>909</v>
      </c>
      <c r="D50" s="5" t="s">
        <v>859</v>
      </c>
      <c r="E50" s="5" t="s">
        <v>860</v>
      </c>
      <c r="F50" s="5">
        <f t="shared" si="0"/>
        <v>211</v>
      </c>
      <c r="G50" s="5">
        <f t="shared" si="1"/>
        <v>180</v>
      </c>
      <c r="H50" s="5">
        <f t="shared" si="2"/>
        <v>78</v>
      </c>
    </row>
    <row r="51" spans="1:8" ht="138" x14ac:dyDescent="0.25">
      <c r="A51" s="4" t="s">
        <v>1</v>
      </c>
      <c r="B51" s="2" t="s">
        <v>50</v>
      </c>
      <c r="C51" s="2" t="s">
        <v>1161</v>
      </c>
      <c r="D51" s="5" t="s">
        <v>877</v>
      </c>
      <c r="E51" s="5" t="s">
        <v>1176</v>
      </c>
      <c r="F51" s="5">
        <f t="shared" si="0"/>
        <v>463</v>
      </c>
      <c r="G51" s="5">
        <f t="shared" si="1"/>
        <v>360</v>
      </c>
      <c r="H51" s="5">
        <f t="shared" si="2"/>
        <v>484</v>
      </c>
    </row>
    <row r="52" spans="1:8" ht="110.4" x14ac:dyDescent="0.25">
      <c r="A52" s="4" t="s">
        <v>1</v>
      </c>
      <c r="B52" s="2" t="s">
        <v>51</v>
      </c>
      <c r="C52" s="2" t="s">
        <v>886</v>
      </c>
      <c r="D52" s="5" t="s">
        <v>1000</v>
      </c>
      <c r="E52" s="5" t="s">
        <v>971</v>
      </c>
      <c r="F52" s="5">
        <f t="shared" si="0"/>
        <v>340</v>
      </c>
      <c r="G52" s="5">
        <f t="shared" si="1"/>
        <v>290</v>
      </c>
      <c r="H52" s="5">
        <f t="shared" si="2"/>
        <v>404</v>
      </c>
    </row>
    <row r="53" spans="1:8" ht="82.8" x14ac:dyDescent="0.25">
      <c r="A53" s="4" t="s">
        <v>1</v>
      </c>
      <c r="B53" s="2" t="s">
        <v>52</v>
      </c>
      <c r="C53" s="2" t="s">
        <v>945</v>
      </c>
      <c r="D53" s="5" t="s">
        <v>1096</v>
      </c>
      <c r="E53" s="5" t="s">
        <v>980</v>
      </c>
      <c r="F53" s="5">
        <f t="shared" si="0"/>
        <v>196</v>
      </c>
      <c r="G53" s="5">
        <f t="shared" si="1"/>
        <v>272</v>
      </c>
      <c r="H53" s="5">
        <f t="shared" si="2"/>
        <v>217</v>
      </c>
    </row>
    <row r="54" spans="1:8" ht="124.2" x14ac:dyDescent="0.25">
      <c r="A54" s="4" t="s">
        <v>1</v>
      </c>
      <c r="B54" s="2" t="s">
        <v>53</v>
      </c>
      <c r="C54" s="2" t="s">
        <v>1072</v>
      </c>
      <c r="D54" s="5" t="s">
        <v>899</v>
      </c>
      <c r="E54" s="5" t="s">
        <v>1206</v>
      </c>
      <c r="F54" s="5">
        <f t="shared" si="0"/>
        <v>247</v>
      </c>
      <c r="G54" s="5">
        <f t="shared" si="1"/>
        <v>462</v>
      </c>
      <c r="H54" s="5">
        <f t="shared" si="2"/>
        <v>170</v>
      </c>
    </row>
    <row r="55" spans="1:8" ht="138" x14ac:dyDescent="0.25">
      <c r="A55" s="4" t="s">
        <v>1</v>
      </c>
      <c r="B55" s="2" t="s">
        <v>54</v>
      </c>
      <c r="C55" s="2" t="s">
        <v>1038</v>
      </c>
      <c r="D55" s="5" t="s">
        <v>1121</v>
      </c>
      <c r="E55" s="5" t="s">
        <v>900</v>
      </c>
      <c r="F55" s="5">
        <f t="shared" si="0"/>
        <v>418</v>
      </c>
      <c r="G55" s="5">
        <f t="shared" si="1"/>
        <v>146</v>
      </c>
      <c r="H55" s="5">
        <f t="shared" si="2"/>
        <v>487</v>
      </c>
    </row>
    <row r="56" spans="1:8" ht="96.6" x14ac:dyDescent="0.25">
      <c r="A56" s="4" t="s">
        <v>1</v>
      </c>
      <c r="B56" s="2" t="s">
        <v>55</v>
      </c>
      <c r="C56" s="2" t="s">
        <v>1104</v>
      </c>
      <c r="D56" s="5" t="s">
        <v>932</v>
      </c>
      <c r="E56" s="5" t="s">
        <v>919</v>
      </c>
      <c r="F56" s="5">
        <f t="shared" si="0"/>
        <v>204</v>
      </c>
      <c r="G56" s="5">
        <f t="shared" si="1"/>
        <v>324</v>
      </c>
      <c r="H56" s="5">
        <f t="shared" si="2"/>
        <v>359</v>
      </c>
    </row>
    <row r="57" spans="1:8" ht="110.4" x14ac:dyDescent="0.25">
      <c r="A57" s="4" t="s">
        <v>1</v>
      </c>
      <c r="B57" s="2" t="s">
        <v>56</v>
      </c>
      <c r="C57" s="2" t="s">
        <v>1236</v>
      </c>
      <c r="D57" s="5" t="s">
        <v>887</v>
      </c>
      <c r="E57" s="5" t="s">
        <v>910</v>
      </c>
      <c r="F57" s="5">
        <f t="shared" si="0"/>
        <v>412</v>
      </c>
      <c r="G57" s="5">
        <f t="shared" si="1"/>
        <v>220</v>
      </c>
      <c r="H57" s="5">
        <f t="shared" si="2"/>
        <v>231</v>
      </c>
    </row>
    <row r="58" spans="1:8" ht="110.4" x14ac:dyDescent="0.25">
      <c r="A58" s="4" t="s">
        <v>1</v>
      </c>
      <c r="B58" s="2" t="s">
        <v>57</v>
      </c>
      <c r="C58" s="2" t="s">
        <v>1001</v>
      </c>
      <c r="F58" s="5">
        <f t="shared" si="0"/>
        <v>360</v>
      </c>
      <c r="G58" s="5">
        <f t="shared" si="1"/>
        <v>0</v>
      </c>
      <c r="H58" s="5">
        <f t="shared" si="2"/>
        <v>0</v>
      </c>
    </row>
    <row r="59" spans="1:8" x14ac:dyDescent="0.25">
      <c r="A59" s="4" t="s">
        <v>1</v>
      </c>
      <c r="B59" s="2" t="s">
        <v>58</v>
      </c>
      <c r="F59" s="5">
        <f t="shared" si="0"/>
        <v>0</v>
      </c>
      <c r="G59" s="5">
        <f t="shared" si="1"/>
        <v>0</v>
      </c>
      <c r="H59" s="5">
        <f t="shared" si="2"/>
        <v>0</v>
      </c>
    </row>
    <row r="60" spans="1:8" ht="110.4" x14ac:dyDescent="0.25">
      <c r="A60" s="4" t="s">
        <v>1</v>
      </c>
      <c r="B60" s="2" t="s">
        <v>59</v>
      </c>
      <c r="C60" s="2" t="s">
        <v>933</v>
      </c>
      <c r="F60" s="5">
        <f t="shared" si="0"/>
        <v>369</v>
      </c>
      <c r="G60" s="5">
        <f t="shared" si="1"/>
        <v>0</v>
      </c>
      <c r="H60" s="5">
        <f t="shared" si="2"/>
        <v>0</v>
      </c>
    </row>
    <row r="61" spans="1:8" ht="69" x14ac:dyDescent="0.25">
      <c r="A61" s="4" t="s">
        <v>1</v>
      </c>
      <c r="B61" s="2" t="s">
        <v>60</v>
      </c>
      <c r="C61" s="2" t="s">
        <v>934</v>
      </c>
      <c r="F61" s="5">
        <f t="shared" si="0"/>
        <v>236</v>
      </c>
      <c r="G61" s="5">
        <f t="shared" si="1"/>
        <v>0</v>
      </c>
      <c r="H61" s="5">
        <f t="shared" si="2"/>
        <v>0</v>
      </c>
    </row>
    <row r="62" spans="1:8" ht="82.8" x14ac:dyDescent="0.25">
      <c r="A62" s="4" t="s">
        <v>1</v>
      </c>
      <c r="B62" s="2" t="s">
        <v>61</v>
      </c>
      <c r="C62" s="2" t="s">
        <v>935</v>
      </c>
      <c r="F62" s="5">
        <f t="shared" si="0"/>
        <v>279</v>
      </c>
      <c r="G62" s="5">
        <f t="shared" si="1"/>
        <v>0</v>
      </c>
      <c r="H62" s="5">
        <f t="shared" si="2"/>
        <v>0</v>
      </c>
    </row>
    <row r="63" spans="1:8" ht="124.2" x14ac:dyDescent="0.25">
      <c r="A63" s="4" t="s">
        <v>1</v>
      </c>
      <c r="B63" s="2" t="s">
        <v>62</v>
      </c>
      <c r="C63" s="2" t="s">
        <v>936</v>
      </c>
      <c r="F63" s="5">
        <f t="shared" si="0"/>
        <v>485</v>
      </c>
      <c r="G63" s="5">
        <f t="shared" si="1"/>
        <v>0</v>
      </c>
      <c r="H63" s="5">
        <f t="shared" si="2"/>
        <v>0</v>
      </c>
    </row>
    <row r="64" spans="1:8" ht="55.2" x14ac:dyDescent="0.25">
      <c r="A64" s="4" t="s">
        <v>1</v>
      </c>
      <c r="B64" s="2" t="s">
        <v>63</v>
      </c>
      <c r="C64" s="2" t="s">
        <v>1015</v>
      </c>
      <c r="F64" s="5">
        <f t="shared" si="0"/>
        <v>167</v>
      </c>
      <c r="G64" s="5">
        <f t="shared" si="1"/>
        <v>0</v>
      </c>
      <c r="H64" s="5">
        <f t="shared" si="2"/>
        <v>0</v>
      </c>
    </row>
    <row r="65" spans="1:8" ht="124.2" x14ac:dyDescent="0.25">
      <c r="A65" s="4" t="s">
        <v>1</v>
      </c>
      <c r="B65" s="2" t="s">
        <v>64</v>
      </c>
      <c r="C65" s="2" t="s">
        <v>920</v>
      </c>
      <c r="D65" s="5" t="s">
        <v>1162</v>
      </c>
      <c r="F65" s="5">
        <f t="shared" si="0"/>
        <v>363</v>
      </c>
      <c r="G65" s="5">
        <f t="shared" si="1"/>
        <v>395</v>
      </c>
      <c r="H65" s="5">
        <f t="shared" si="2"/>
        <v>0</v>
      </c>
    </row>
    <row r="66" spans="1:8" ht="138" x14ac:dyDescent="0.25">
      <c r="A66" s="4" t="s">
        <v>1</v>
      </c>
      <c r="B66" s="2" t="s">
        <v>65</v>
      </c>
      <c r="C66" s="2" t="s">
        <v>878</v>
      </c>
      <c r="D66" s="5" t="s">
        <v>1167</v>
      </c>
      <c r="E66" s="5" t="s">
        <v>1173</v>
      </c>
      <c r="F66" s="5">
        <f t="shared" ref="F66:F129" si="3">LEN(C66)</f>
        <v>479</v>
      </c>
      <c r="G66" s="5">
        <f t="shared" ref="G66:G129" si="4">LEN(D66)</f>
        <v>236</v>
      </c>
      <c r="H66" s="5">
        <f t="shared" ref="H66:H129" si="5">LEN(E66)</f>
        <v>369</v>
      </c>
    </row>
    <row r="67" spans="1:8" ht="69" x14ac:dyDescent="0.25">
      <c r="A67" s="4" t="s">
        <v>1</v>
      </c>
      <c r="B67" s="2" t="s">
        <v>66</v>
      </c>
      <c r="C67" s="2" t="s">
        <v>937</v>
      </c>
      <c r="F67" s="5">
        <f t="shared" si="3"/>
        <v>257</v>
      </c>
      <c r="G67" s="5">
        <f t="shared" si="4"/>
        <v>0</v>
      </c>
      <c r="H67" s="5">
        <f t="shared" si="5"/>
        <v>0</v>
      </c>
    </row>
    <row r="68" spans="1:8" ht="124.2" x14ac:dyDescent="0.25">
      <c r="A68" s="4" t="s">
        <v>1</v>
      </c>
      <c r="B68" s="2" t="s">
        <v>67</v>
      </c>
      <c r="C68" s="2" t="s">
        <v>1213</v>
      </c>
      <c r="D68" s="2" t="s">
        <v>1214</v>
      </c>
      <c r="F68" s="5">
        <f t="shared" si="3"/>
        <v>468</v>
      </c>
      <c r="G68" s="5">
        <f t="shared" si="4"/>
        <v>456</v>
      </c>
      <c r="H68" s="5">
        <f t="shared" si="5"/>
        <v>0</v>
      </c>
    </row>
    <row r="69" spans="1:8" ht="110.4" x14ac:dyDescent="0.25">
      <c r="A69" s="4" t="s">
        <v>1</v>
      </c>
      <c r="B69" s="2" t="s">
        <v>68</v>
      </c>
      <c r="C69" s="2" t="s">
        <v>1237</v>
      </c>
      <c r="D69" s="5" t="s">
        <v>911</v>
      </c>
      <c r="E69" s="5" t="s">
        <v>1016</v>
      </c>
      <c r="F69" s="5">
        <f t="shared" si="3"/>
        <v>343</v>
      </c>
      <c r="G69" s="5">
        <f t="shared" si="4"/>
        <v>205</v>
      </c>
      <c r="H69" s="5">
        <f t="shared" si="5"/>
        <v>384</v>
      </c>
    </row>
    <row r="70" spans="1:8" ht="55.2" x14ac:dyDescent="0.25">
      <c r="A70" s="4" t="s">
        <v>1</v>
      </c>
      <c r="B70" s="2" t="s">
        <v>69</v>
      </c>
      <c r="C70" s="2" t="s">
        <v>888</v>
      </c>
      <c r="D70" s="5" t="s">
        <v>921</v>
      </c>
      <c r="F70" s="5">
        <f t="shared" si="3"/>
        <v>191</v>
      </c>
      <c r="G70" s="5">
        <f t="shared" si="4"/>
        <v>184</v>
      </c>
      <c r="H70" s="5">
        <f t="shared" si="5"/>
        <v>0</v>
      </c>
    </row>
    <row r="71" spans="1:8" x14ac:dyDescent="0.25">
      <c r="A71" s="4" t="s">
        <v>1</v>
      </c>
      <c r="B71" s="2" t="s">
        <v>70</v>
      </c>
      <c r="C71" s="2"/>
      <c r="F71" s="5">
        <f t="shared" si="3"/>
        <v>0</v>
      </c>
      <c r="G71" s="5">
        <f t="shared" si="4"/>
        <v>0</v>
      </c>
      <c r="H71" s="5">
        <f t="shared" si="5"/>
        <v>0</v>
      </c>
    </row>
    <row r="72" spans="1:8" ht="55.2" x14ac:dyDescent="0.25">
      <c r="A72" s="4" t="s">
        <v>1</v>
      </c>
      <c r="B72" s="2" t="s">
        <v>71</v>
      </c>
      <c r="C72" s="2" t="s">
        <v>901</v>
      </c>
      <c r="F72" s="5">
        <f t="shared" si="3"/>
        <v>179</v>
      </c>
      <c r="G72" s="5">
        <f t="shared" si="4"/>
        <v>0</v>
      </c>
      <c r="H72" s="5">
        <f t="shared" si="5"/>
        <v>0</v>
      </c>
    </row>
    <row r="73" spans="1:8" ht="110.4" x14ac:dyDescent="0.25">
      <c r="A73" s="4" t="s">
        <v>1</v>
      </c>
      <c r="B73" s="2" t="s">
        <v>72</v>
      </c>
      <c r="C73" s="2" t="s">
        <v>879</v>
      </c>
      <c r="D73" s="2" t="s">
        <v>727</v>
      </c>
      <c r="F73" s="5">
        <f t="shared" si="3"/>
        <v>249</v>
      </c>
      <c r="G73" s="5">
        <f t="shared" si="4"/>
        <v>419</v>
      </c>
      <c r="H73" s="5">
        <f t="shared" si="5"/>
        <v>0</v>
      </c>
    </row>
    <row r="74" spans="1:8" ht="41.4" x14ac:dyDescent="0.25">
      <c r="A74" s="4" t="s">
        <v>1</v>
      </c>
      <c r="B74" s="2" t="s">
        <v>73</v>
      </c>
      <c r="C74" s="2" t="s">
        <v>902</v>
      </c>
      <c r="F74" s="5">
        <f t="shared" si="3"/>
        <v>109</v>
      </c>
      <c r="G74" s="5">
        <f t="shared" si="4"/>
        <v>0</v>
      </c>
      <c r="H74" s="5">
        <f t="shared" si="5"/>
        <v>0</v>
      </c>
    </row>
    <row r="75" spans="1:8" ht="138" x14ac:dyDescent="0.25">
      <c r="A75" s="4" t="s">
        <v>1</v>
      </c>
      <c r="B75" s="2" t="s">
        <v>74</v>
      </c>
      <c r="C75" s="2" t="s">
        <v>862</v>
      </c>
      <c r="F75" s="5">
        <f t="shared" si="3"/>
        <v>474</v>
      </c>
      <c r="G75" s="5">
        <f t="shared" si="4"/>
        <v>0</v>
      </c>
      <c r="H75" s="5">
        <f t="shared" si="5"/>
        <v>0</v>
      </c>
    </row>
    <row r="76" spans="1:8" ht="110.4" x14ac:dyDescent="0.25">
      <c r="A76" s="4" t="s">
        <v>1</v>
      </c>
      <c r="B76" s="2" t="s">
        <v>75</v>
      </c>
      <c r="C76" s="2" t="s">
        <v>922</v>
      </c>
      <c r="D76" s="5" t="s">
        <v>1238</v>
      </c>
      <c r="E76" s="5" t="s">
        <v>903</v>
      </c>
      <c r="F76" s="5">
        <f t="shared" si="3"/>
        <v>337</v>
      </c>
      <c r="G76" s="5">
        <f t="shared" si="4"/>
        <v>406</v>
      </c>
      <c r="H76" s="5">
        <f t="shared" si="5"/>
        <v>359</v>
      </c>
    </row>
    <row r="77" spans="1:8" ht="124.2" x14ac:dyDescent="0.25">
      <c r="A77" s="4" t="s">
        <v>1</v>
      </c>
      <c r="B77" s="2" t="s">
        <v>76</v>
      </c>
      <c r="C77" s="2" t="s">
        <v>1177</v>
      </c>
      <c r="D77" s="5" t="s">
        <v>863</v>
      </c>
      <c r="E77" s="5" t="s">
        <v>1160</v>
      </c>
      <c r="F77" s="5">
        <f t="shared" si="3"/>
        <v>380</v>
      </c>
      <c r="G77" s="5">
        <f t="shared" si="4"/>
        <v>435</v>
      </c>
      <c r="H77" s="5">
        <f t="shared" si="5"/>
        <v>217</v>
      </c>
    </row>
    <row r="78" spans="1:8" ht="82.8" x14ac:dyDescent="0.25">
      <c r="A78" s="4" t="s">
        <v>1</v>
      </c>
      <c r="B78" s="2" t="s">
        <v>77</v>
      </c>
      <c r="C78" s="2" t="s">
        <v>1094</v>
      </c>
      <c r="D78" s="5" t="s">
        <v>1105</v>
      </c>
      <c r="F78" s="5">
        <f t="shared" si="3"/>
        <v>307</v>
      </c>
      <c r="G78" s="5">
        <f t="shared" si="4"/>
        <v>115</v>
      </c>
      <c r="H78" s="5">
        <f t="shared" si="5"/>
        <v>0</v>
      </c>
    </row>
    <row r="79" spans="1:8" ht="138" x14ac:dyDescent="0.25">
      <c r="A79" s="4" t="s">
        <v>1</v>
      </c>
      <c r="B79" s="2" t="s">
        <v>78</v>
      </c>
      <c r="C79" s="2" t="s">
        <v>904</v>
      </c>
      <c r="F79" s="5">
        <f t="shared" si="3"/>
        <v>488</v>
      </c>
      <c r="G79" s="5">
        <f t="shared" si="4"/>
        <v>0</v>
      </c>
      <c r="H79" s="5">
        <f t="shared" si="5"/>
        <v>0</v>
      </c>
    </row>
    <row r="80" spans="1:8" x14ac:dyDescent="0.25">
      <c r="A80" s="4" t="s">
        <v>1</v>
      </c>
      <c r="B80" s="2" t="s">
        <v>79</v>
      </c>
      <c r="C80" s="2"/>
      <c r="F80" s="5">
        <f t="shared" si="3"/>
        <v>0</v>
      </c>
      <c r="G80" s="5">
        <f t="shared" si="4"/>
        <v>0</v>
      </c>
      <c r="H80" s="5">
        <f t="shared" si="5"/>
        <v>0</v>
      </c>
    </row>
    <row r="81" spans="1:8" ht="124.2" x14ac:dyDescent="0.25">
      <c r="A81" s="4" t="s">
        <v>1</v>
      </c>
      <c r="B81" s="2" t="s">
        <v>80</v>
      </c>
      <c r="C81" s="2" t="s">
        <v>864</v>
      </c>
      <c r="D81" s="5" t="s">
        <v>912</v>
      </c>
      <c r="E81" s="5" t="s">
        <v>905</v>
      </c>
      <c r="F81" s="5">
        <f t="shared" si="3"/>
        <v>310</v>
      </c>
      <c r="G81" s="5">
        <f t="shared" si="4"/>
        <v>427</v>
      </c>
      <c r="H81" s="5">
        <f t="shared" si="5"/>
        <v>220</v>
      </c>
    </row>
    <row r="82" spans="1:8" ht="96.6" x14ac:dyDescent="0.25">
      <c r="A82" s="4" t="s">
        <v>1</v>
      </c>
      <c r="B82" s="2" t="s">
        <v>81</v>
      </c>
      <c r="C82" s="2" t="s">
        <v>880</v>
      </c>
      <c r="D82" s="5" t="s">
        <v>1095</v>
      </c>
      <c r="E82" s="5" t="s">
        <v>1025</v>
      </c>
      <c r="F82" s="5">
        <f t="shared" si="3"/>
        <v>255</v>
      </c>
      <c r="G82" s="5">
        <f t="shared" si="4"/>
        <v>115</v>
      </c>
      <c r="H82" s="5">
        <f t="shared" si="5"/>
        <v>365</v>
      </c>
    </row>
    <row r="83" spans="1:8" ht="110.4" x14ac:dyDescent="0.25">
      <c r="A83" s="4" t="s">
        <v>1</v>
      </c>
      <c r="B83" s="2" t="s">
        <v>82</v>
      </c>
      <c r="C83" s="2" t="s">
        <v>1135</v>
      </c>
      <c r="D83" s="5" t="s">
        <v>993</v>
      </c>
      <c r="F83" s="5">
        <f t="shared" si="3"/>
        <v>292</v>
      </c>
      <c r="G83" s="5">
        <f t="shared" si="4"/>
        <v>418</v>
      </c>
      <c r="H83" s="5">
        <f t="shared" si="5"/>
        <v>0</v>
      </c>
    </row>
    <row r="84" spans="1:8" ht="124.2" x14ac:dyDescent="0.25">
      <c r="A84" s="4" t="s">
        <v>1</v>
      </c>
      <c r="B84" s="2" t="s">
        <v>83</v>
      </c>
      <c r="C84" s="2" t="s">
        <v>1062</v>
      </c>
      <c r="D84" s="5" t="s">
        <v>938</v>
      </c>
      <c r="F84" s="5">
        <f t="shared" si="3"/>
        <v>430</v>
      </c>
      <c r="G84" s="5">
        <f t="shared" si="4"/>
        <v>479</v>
      </c>
      <c r="H84" s="5">
        <f t="shared" si="5"/>
        <v>0</v>
      </c>
    </row>
    <row r="85" spans="1:8" ht="27.6" x14ac:dyDescent="0.25">
      <c r="A85" s="4" t="s">
        <v>1</v>
      </c>
      <c r="B85" s="2" t="s">
        <v>84</v>
      </c>
      <c r="C85" s="2" t="s">
        <v>1136</v>
      </c>
      <c r="D85" s="5" t="s">
        <v>865</v>
      </c>
      <c r="F85" s="5">
        <f t="shared" si="3"/>
        <v>78</v>
      </c>
      <c r="G85" s="5">
        <f t="shared" si="4"/>
        <v>49</v>
      </c>
      <c r="H85" s="5">
        <f t="shared" si="5"/>
        <v>0</v>
      </c>
    </row>
    <row r="86" spans="1:8" ht="96.6" x14ac:dyDescent="0.25">
      <c r="A86" s="4" t="s">
        <v>1</v>
      </c>
      <c r="B86" s="2" t="s">
        <v>85</v>
      </c>
      <c r="C86" s="2" t="s">
        <v>1039</v>
      </c>
      <c r="D86" s="5" t="s">
        <v>939</v>
      </c>
      <c r="F86" s="5">
        <f t="shared" si="3"/>
        <v>179</v>
      </c>
      <c r="G86" s="5">
        <f t="shared" si="4"/>
        <v>346</v>
      </c>
      <c r="H86" s="5">
        <f t="shared" si="5"/>
        <v>0</v>
      </c>
    </row>
    <row r="87" spans="1:8" ht="124.2" x14ac:dyDescent="0.25">
      <c r="A87" s="4" t="s">
        <v>1</v>
      </c>
      <c r="B87" s="2" t="s">
        <v>86</v>
      </c>
      <c r="C87" s="2" t="s">
        <v>906</v>
      </c>
      <c r="D87" s="5" t="s">
        <v>1026</v>
      </c>
      <c r="E87" s="5" t="s">
        <v>889</v>
      </c>
      <c r="F87" s="5">
        <f t="shared" si="3"/>
        <v>430</v>
      </c>
      <c r="G87" s="5">
        <f t="shared" si="4"/>
        <v>460</v>
      </c>
      <c r="H87" s="5">
        <f t="shared" si="5"/>
        <v>285</v>
      </c>
    </row>
    <row r="88" spans="1:8" ht="138" x14ac:dyDescent="0.25">
      <c r="A88" s="4" t="s">
        <v>1</v>
      </c>
      <c r="B88" s="2" t="s">
        <v>87</v>
      </c>
      <c r="C88" s="2" t="s">
        <v>890</v>
      </c>
      <c r="D88" s="5" t="s">
        <v>1106</v>
      </c>
      <c r="F88" s="5">
        <f t="shared" si="3"/>
        <v>478</v>
      </c>
      <c r="G88" s="5">
        <f t="shared" si="4"/>
        <v>222</v>
      </c>
      <c r="H88" s="5">
        <f t="shared" si="5"/>
        <v>0</v>
      </c>
    </row>
    <row r="89" spans="1:8" ht="96.6" x14ac:dyDescent="0.25">
      <c r="A89" s="4" t="s">
        <v>1</v>
      </c>
      <c r="B89" s="2" t="s">
        <v>88</v>
      </c>
      <c r="C89" s="2" t="s">
        <v>1107</v>
      </c>
      <c r="F89" s="5">
        <f t="shared" si="3"/>
        <v>357</v>
      </c>
      <c r="G89" s="5">
        <f t="shared" si="4"/>
        <v>0</v>
      </c>
      <c r="H89" s="5">
        <f t="shared" si="5"/>
        <v>0</v>
      </c>
    </row>
    <row r="90" spans="1:8" ht="124.2" x14ac:dyDescent="0.25">
      <c r="A90" s="4" t="s">
        <v>1</v>
      </c>
      <c r="B90" s="2" t="s">
        <v>89</v>
      </c>
      <c r="C90" s="2" t="s">
        <v>940</v>
      </c>
      <c r="D90" s="5" t="s">
        <v>1178</v>
      </c>
      <c r="F90" s="5">
        <f t="shared" si="3"/>
        <v>431</v>
      </c>
      <c r="G90" s="5">
        <f t="shared" si="4"/>
        <v>113</v>
      </c>
      <c r="H90" s="5">
        <f t="shared" si="5"/>
        <v>0</v>
      </c>
    </row>
    <row r="91" spans="1:8" ht="124.2" x14ac:dyDescent="0.25">
      <c r="A91" s="4" t="s">
        <v>1</v>
      </c>
      <c r="B91" s="2" t="s">
        <v>90</v>
      </c>
      <c r="C91" s="5" t="s">
        <v>891</v>
      </c>
      <c r="F91" s="5">
        <f t="shared" si="3"/>
        <v>412</v>
      </c>
      <c r="G91" s="5">
        <f t="shared" si="4"/>
        <v>0</v>
      </c>
      <c r="H91" s="5">
        <f t="shared" si="5"/>
        <v>0</v>
      </c>
    </row>
    <row r="92" spans="1:8" ht="41.4" x14ac:dyDescent="0.25">
      <c r="A92" s="4" t="s">
        <v>1</v>
      </c>
      <c r="B92" s="2" t="s">
        <v>91</v>
      </c>
      <c r="C92" s="2" t="s">
        <v>892</v>
      </c>
      <c r="F92" s="5">
        <f t="shared" si="3"/>
        <v>141</v>
      </c>
      <c r="G92" s="5">
        <f t="shared" si="4"/>
        <v>0</v>
      </c>
      <c r="H92" s="5">
        <f t="shared" si="5"/>
        <v>0</v>
      </c>
    </row>
    <row r="93" spans="1:8" ht="69" x14ac:dyDescent="0.25">
      <c r="A93" s="4" t="s">
        <v>1</v>
      </c>
      <c r="B93" s="2" t="s">
        <v>92</v>
      </c>
      <c r="C93" s="2" t="s">
        <v>893</v>
      </c>
      <c r="F93" s="5">
        <f t="shared" si="3"/>
        <v>247</v>
      </c>
      <c r="G93" s="5">
        <f t="shared" si="4"/>
        <v>0</v>
      </c>
      <c r="H93" s="5">
        <f t="shared" si="5"/>
        <v>0</v>
      </c>
    </row>
    <row r="94" spans="1:8" ht="96.6" x14ac:dyDescent="0.25">
      <c r="A94" s="4" t="s">
        <v>1</v>
      </c>
      <c r="B94" s="2" t="s">
        <v>93</v>
      </c>
      <c r="C94" s="2" t="s">
        <v>566</v>
      </c>
      <c r="D94" s="5" t="s">
        <v>907</v>
      </c>
      <c r="F94" s="5">
        <f t="shared" si="3"/>
        <v>315</v>
      </c>
      <c r="G94" s="5">
        <f t="shared" si="4"/>
        <v>205</v>
      </c>
      <c r="H94" s="5">
        <f t="shared" si="5"/>
        <v>0</v>
      </c>
    </row>
    <row r="95" spans="1:8" x14ac:dyDescent="0.25">
      <c r="A95" s="4" t="s">
        <v>1</v>
      </c>
      <c r="B95" s="2" t="s">
        <v>94</v>
      </c>
      <c r="C95" s="2"/>
      <c r="F95" s="5">
        <f t="shared" si="3"/>
        <v>0</v>
      </c>
      <c r="G95" s="5">
        <f t="shared" si="4"/>
        <v>0</v>
      </c>
      <c r="H95" s="5">
        <f t="shared" si="5"/>
        <v>0</v>
      </c>
    </row>
    <row r="96" spans="1:8" ht="96.6" x14ac:dyDescent="0.25">
      <c r="A96" s="4" t="s">
        <v>1</v>
      </c>
      <c r="B96" s="2" t="s">
        <v>95</v>
      </c>
      <c r="C96" s="2" t="s">
        <v>866</v>
      </c>
      <c r="D96" s="5" t="s">
        <v>941</v>
      </c>
      <c r="E96" s="5" t="s">
        <v>881</v>
      </c>
      <c r="F96" s="5">
        <f t="shared" si="3"/>
        <v>240</v>
      </c>
      <c r="G96" s="5">
        <f t="shared" si="4"/>
        <v>211</v>
      </c>
      <c r="H96" s="5">
        <f t="shared" si="5"/>
        <v>352</v>
      </c>
    </row>
    <row r="97" spans="1:13" ht="110.4" x14ac:dyDescent="0.25">
      <c r="A97" s="4" t="s">
        <v>1</v>
      </c>
      <c r="B97" s="2" t="s">
        <v>96</v>
      </c>
      <c r="C97" s="2" t="s">
        <v>923</v>
      </c>
      <c r="D97" s="5" t="s">
        <v>1027</v>
      </c>
      <c r="E97" s="5" t="s">
        <v>942</v>
      </c>
      <c r="F97" s="5">
        <f t="shared" si="3"/>
        <v>134</v>
      </c>
      <c r="G97" s="5">
        <f t="shared" si="4"/>
        <v>419</v>
      </c>
      <c r="H97" s="5">
        <f t="shared" si="5"/>
        <v>245</v>
      </c>
    </row>
    <row r="98" spans="1:13" ht="55.2" x14ac:dyDescent="0.25">
      <c r="A98" s="4" t="s">
        <v>1</v>
      </c>
      <c r="B98" s="2" t="s">
        <v>97</v>
      </c>
      <c r="C98" s="2" t="s">
        <v>924</v>
      </c>
      <c r="D98" s="5" t="s">
        <v>1098</v>
      </c>
      <c r="E98" s="5" t="s">
        <v>882</v>
      </c>
      <c r="F98" s="5">
        <f t="shared" si="3"/>
        <v>154</v>
      </c>
      <c r="G98" s="5">
        <f t="shared" si="4"/>
        <v>171</v>
      </c>
      <c r="H98" s="5">
        <f t="shared" si="5"/>
        <v>108</v>
      </c>
    </row>
    <row r="99" spans="1:13" ht="124.2" x14ac:dyDescent="0.25">
      <c r="A99" s="4" t="s">
        <v>1</v>
      </c>
      <c r="B99" s="2" t="s">
        <v>98</v>
      </c>
      <c r="C99" s="2" t="s">
        <v>1073</v>
      </c>
      <c r="D99" s="5" t="s">
        <v>1137</v>
      </c>
      <c r="E99" s="5" t="s">
        <v>411</v>
      </c>
      <c r="F99" s="5">
        <f t="shared" si="3"/>
        <v>423</v>
      </c>
      <c r="G99" s="5">
        <f t="shared" si="4"/>
        <v>387</v>
      </c>
      <c r="H99" s="5">
        <f t="shared" si="5"/>
        <v>440</v>
      </c>
    </row>
    <row r="100" spans="1:13" ht="138" x14ac:dyDescent="0.25">
      <c r="A100" s="4" t="s">
        <v>1</v>
      </c>
      <c r="B100" s="2" t="s">
        <v>99</v>
      </c>
      <c r="C100" s="2" t="s">
        <v>1075</v>
      </c>
      <c r="D100" s="5" t="s">
        <v>409</v>
      </c>
      <c r="E100" s="5" t="s">
        <v>410</v>
      </c>
      <c r="F100" s="5">
        <f t="shared" si="3"/>
        <v>445</v>
      </c>
      <c r="G100" s="5">
        <f t="shared" si="4"/>
        <v>306</v>
      </c>
      <c r="H100" s="5">
        <f t="shared" si="5"/>
        <v>461</v>
      </c>
    </row>
    <row r="101" spans="1:13" ht="138" x14ac:dyDescent="0.25">
      <c r="A101" s="4" t="s">
        <v>1</v>
      </c>
      <c r="B101" s="2" t="s">
        <v>100</v>
      </c>
      <c r="C101" s="2" t="s">
        <v>412</v>
      </c>
      <c r="D101" s="5" t="s">
        <v>414</v>
      </c>
      <c r="E101" s="5" t="s">
        <v>413</v>
      </c>
      <c r="F101" s="5">
        <f t="shared" si="3"/>
        <v>465</v>
      </c>
      <c r="G101" s="5">
        <f>LEN(D101)</f>
        <v>364</v>
      </c>
      <c r="H101" s="5">
        <f t="shared" si="5"/>
        <v>270</v>
      </c>
    </row>
    <row r="102" spans="1:13" ht="138" x14ac:dyDescent="0.25">
      <c r="A102" s="4" t="s">
        <v>1</v>
      </c>
      <c r="B102" s="2" t="s">
        <v>101</v>
      </c>
      <c r="C102" s="2" t="s">
        <v>1138</v>
      </c>
      <c r="D102" s="5" t="s">
        <v>415</v>
      </c>
      <c r="E102" s="5" t="s">
        <v>416</v>
      </c>
      <c r="F102" s="5">
        <f t="shared" si="3"/>
        <v>484</v>
      </c>
      <c r="G102" s="5">
        <f t="shared" si="4"/>
        <v>346</v>
      </c>
      <c r="H102" s="5">
        <f t="shared" si="5"/>
        <v>286</v>
      </c>
    </row>
    <row r="103" spans="1:13" ht="138" x14ac:dyDescent="0.25">
      <c r="A103" s="4" t="s">
        <v>1</v>
      </c>
      <c r="B103" s="2" t="s">
        <v>102</v>
      </c>
      <c r="C103" s="2" t="s">
        <v>417</v>
      </c>
      <c r="D103" s="5" t="s">
        <v>418</v>
      </c>
      <c r="F103" s="5">
        <f t="shared" si="3"/>
        <v>390</v>
      </c>
      <c r="G103" s="5">
        <f t="shared" si="4"/>
        <v>479</v>
      </c>
      <c r="H103" s="5">
        <f t="shared" si="5"/>
        <v>0</v>
      </c>
    </row>
    <row r="104" spans="1:13" ht="110.4" x14ac:dyDescent="0.25">
      <c r="A104" s="4" t="s">
        <v>1</v>
      </c>
      <c r="B104" s="2" t="s">
        <v>103</v>
      </c>
      <c r="C104" s="2" t="s">
        <v>420</v>
      </c>
      <c r="D104" s="5" t="s">
        <v>419</v>
      </c>
      <c r="E104" s="5" t="s">
        <v>956</v>
      </c>
      <c r="F104" s="5">
        <f t="shared" si="3"/>
        <v>391</v>
      </c>
      <c r="G104" s="5">
        <f t="shared" si="4"/>
        <v>202</v>
      </c>
      <c r="H104" s="5">
        <f t="shared" si="5"/>
        <v>253</v>
      </c>
    </row>
    <row r="105" spans="1:13" ht="55.2" x14ac:dyDescent="0.25">
      <c r="A105" s="4" t="s">
        <v>1</v>
      </c>
      <c r="B105" s="2" t="s">
        <v>104</v>
      </c>
      <c r="C105" s="2" t="s">
        <v>421</v>
      </c>
      <c r="D105" s="5" t="s">
        <v>1008</v>
      </c>
      <c r="E105" s="5" t="s">
        <v>1076</v>
      </c>
      <c r="F105" s="5">
        <f t="shared" si="3"/>
        <v>168</v>
      </c>
      <c r="G105" s="5">
        <f t="shared" si="4"/>
        <v>114</v>
      </c>
      <c r="H105" s="5">
        <f t="shared" si="5"/>
        <v>137</v>
      </c>
    </row>
    <row r="106" spans="1:13" ht="96.6" x14ac:dyDescent="0.25">
      <c r="A106" s="4" t="s">
        <v>1</v>
      </c>
      <c r="B106" s="2" t="s">
        <v>105</v>
      </c>
      <c r="C106" s="2" t="s">
        <v>422</v>
      </c>
      <c r="D106" s="5" t="s">
        <v>423</v>
      </c>
      <c r="E106" s="5" t="s">
        <v>424</v>
      </c>
      <c r="F106" s="5">
        <f t="shared" si="3"/>
        <v>99</v>
      </c>
      <c r="G106" s="5">
        <f t="shared" si="4"/>
        <v>188</v>
      </c>
      <c r="H106" s="5">
        <f t="shared" si="5"/>
        <v>317</v>
      </c>
    </row>
    <row r="107" spans="1:13" x14ac:dyDescent="0.25">
      <c r="A107" s="4" t="s">
        <v>1</v>
      </c>
      <c r="B107" s="2" t="s">
        <v>106</v>
      </c>
      <c r="C107" s="2"/>
      <c r="F107" s="5">
        <f t="shared" si="3"/>
        <v>0</v>
      </c>
      <c r="G107" s="5">
        <f t="shared" si="4"/>
        <v>0</v>
      </c>
      <c r="H107" s="5">
        <f t="shared" si="5"/>
        <v>0</v>
      </c>
    </row>
    <row r="108" spans="1:13" ht="138" x14ac:dyDescent="0.25">
      <c r="A108" s="4" t="s">
        <v>1</v>
      </c>
      <c r="B108" s="2" t="s">
        <v>107</v>
      </c>
      <c r="C108" s="2" t="s">
        <v>425</v>
      </c>
      <c r="D108" s="5" t="s">
        <v>426</v>
      </c>
      <c r="F108" s="5">
        <f t="shared" si="3"/>
        <v>472</v>
      </c>
      <c r="G108" s="5">
        <f t="shared" si="4"/>
        <v>295</v>
      </c>
      <c r="H108" s="5">
        <f t="shared" si="5"/>
        <v>0</v>
      </c>
    </row>
    <row r="109" spans="1:13" x14ac:dyDescent="0.25">
      <c r="A109" s="4" t="s">
        <v>1</v>
      </c>
      <c r="B109" s="2" t="s">
        <v>108</v>
      </c>
      <c r="C109" s="2"/>
      <c r="F109" s="5">
        <f t="shared" si="3"/>
        <v>0</v>
      </c>
      <c r="G109" s="5">
        <f t="shared" si="4"/>
        <v>0</v>
      </c>
      <c r="H109" s="5">
        <f t="shared" si="5"/>
        <v>0</v>
      </c>
    </row>
    <row r="110" spans="1:13" ht="124.2" x14ac:dyDescent="0.25">
      <c r="A110" s="4" t="s">
        <v>1</v>
      </c>
      <c r="B110" s="2" t="s">
        <v>109</v>
      </c>
      <c r="C110" s="2" t="s">
        <v>427</v>
      </c>
      <c r="D110" s="5" t="s">
        <v>972</v>
      </c>
      <c r="E110" s="5" t="s">
        <v>428</v>
      </c>
      <c r="F110" s="5">
        <f t="shared" si="3"/>
        <v>262</v>
      </c>
      <c r="G110" s="5">
        <f t="shared" si="4"/>
        <v>429</v>
      </c>
      <c r="H110" s="5">
        <f t="shared" si="5"/>
        <v>315</v>
      </c>
    </row>
    <row r="111" spans="1:13" ht="96.6" x14ac:dyDescent="0.25">
      <c r="A111" s="4" t="s">
        <v>1</v>
      </c>
      <c r="B111" s="2" t="s">
        <v>110</v>
      </c>
      <c r="C111" s="2" t="s">
        <v>429</v>
      </c>
      <c r="D111" s="5" t="s">
        <v>430</v>
      </c>
      <c r="E111" s="5" t="s">
        <v>1153</v>
      </c>
      <c r="F111" s="5">
        <f t="shared" si="3"/>
        <v>246</v>
      </c>
      <c r="G111" s="5">
        <f t="shared" si="4"/>
        <v>215</v>
      </c>
      <c r="H111" s="5">
        <f t="shared" si="5"/>
        <v>336</v>
      </c>
    </row>
    <row r="112" spans="1:13" ht="165.6" x14ac:dyDescent="0.25">
      <c r="A112" s="4" t="s">
        <v>1</v>
      </c>
      <c r="B112" s="2" t="s">
        <v>111</v>
      </c>
      <c r="C112" s="2" t="s">
        <v>1108</v>
      </c>
      <c r="D112" s="5" t="s">
        <v>432</v>
      </c>
      <c r="E112" s="5" t="s">
        <v>433</v>
      </c>
      <c r="F112" s="5">
        <f t="shared" si="3"/>
        <v>330</v>
      </c>
      <c r="G112" s="5">
        <f t="shared" si="4"/>
        <v>333</v>
      </c>
      <c r="H112" s="5">
        <f t="shared" si="5"/>
        <v>366</v>
      </c>
      <c r="M112" s="2" t="s">
        <v>431</v>
      </c>
    </row>
    <row r="113" spans="1:8" ht="110.4" x14ac:dyDescent="0.25">
      <c r="A113" s="4" t="s">
        <v>1</v>
      </c>
      <c r="B113" s="2" t="s">
        <v>112</v>
      </c>
      <c r="C113" s="2" t="s">
        <v>1128</v>
      </c>
      <c r="D113" s="5" t="s">
        <v>434</v>
      </c>
      <c r="F113" s="5">
        <f t="shared" si="3"/>
        <v>378</v>
      </c>
      <c r="G113" s="5">
        <f t="shared" si="4"/>
        <v>384</v>
      </c>
      <c r="H113" s="5">
        <f t="shared" si="5"/>
        <v>0</v>
      </c>
    </row>
    <row r="114" spans="1:8" x14ac:dyDescent="0.25">
      <c r="A114" s="4" t="s">
        <v>1</v>
      </c>
      <c r="B114" s="2" t="s">
        <v>113</v>
      </c>
      <c r="C114" s="2"/>
      <c r="F114" s="5">
        <f t="shared" si="3"/>
        <v>0</v>
      </c>
      <c r="G114" s="5">
        <f t="shared" si="4"/>
        <v>0</v>
      </c>
      <c r="H114" s="5">
        <f t="shared" si="5"/>
        <v>0</v>
      </c>
    </row>
    <row r="115" spans="1:8" ht="96.6" x14ac:dyDescent="0.25">
      <c r="A115" s="4" t="s">
        <v>1</v>
      </c>
      <c r="B115" s="2" t="s">
        <v>114</v>
      </c>
      <c r="C115" s="2" t="s">
        <v>1063</v>
      </c>
      <c r="F115" s="5">
        <f t="shared" si="3"/>
        <v>329</v>
      </c>
      <c r="G115" s="5">
        <f t="shared" si="4"/>
        <v>0</v>
      </c>
      <c r="H115" s="5">
        <f t="shared" si="5"/>
        <v>0</v>
      </c>
    </row>
    <row r="116" spans="1:8" ht="82.8" x14ac:dyDescent="0.25">
      <c r="A116" s="4" t="s">
        <v>1</v>
      </c>
      <c r="B116" s="2" t="s">
        <v>115</v>
      </c>
      <c r="C116" s="2" t="s">
        <v>435</v>
      </c>
      <c r="D116" s="5" t="s">
        <v>436</v>
      </c>
      <c r="E116" s="5" t="s">
        <v>437</v>
      </c>
      <c r="F116" s="5">
        <f t="shared" si="3"/>
        <v>67</v>
      </c>
      <c r="G116" s="5">
        <f t="shared" si="4"/>
        <v>220</v>
      </c>
      <c r="H116" s="5">
        <f t="shared" si="5"/>
        <v>263</v>
      </c>
    </row>
    <row r="117" spans="1:8" ht="110.4" x14ac:dyDescent="0.25">
      <c r="A117" s="4" t="s">
        <v>1</v>
      </c>
      <c r="B117" s="2" t="s">
        <v>116</v>
      </c>
      <c r="C117" s="2" t="s">
        <v>971</v>
      </c>
      <c r="D117" s="5" t="s">
        <v>438</v>
      </c>
      <c r="E117" s="5" t="s">
        <v>439</v>
      </c>
      <c r="F117" s="5">
        <f t="shared" si="3"/>
        <v>404</v>
      </c>
      <c r="G117" s="5">
        <f t="shared" si="4"/>
        <v>105</v>
      </c>
      <c r="H117" s="5">
        <f t="shared" si="5"/>
        <v>314</v>
      </c>
    </row>
    <row r="118" spans="1:8" ht="138" x14ac:dyDescent="0.25">
      <c r="A118" s="4" t="s">
        <v>1</v>
      </c>
      <c r="B118" s="2" t="s">
        <v>117</v>
      </c>
      <c r="C118" s="5" t="s">
        <v>440</v>
      </c>
      <c r="D118" s="2" t="s">
        <v>1049</v>
      </c>
      <c r="F118" s="5">
        <f>LEN(C118)</f>
        <v>404</v>
      </c>
      <c r="G118" s="5">
        <f t="shared" si="4"/>
        <v>486</v>
      </c>
      <c r="H118" s="5">
        <f t="shared" si="5"/>
        <v>0</v>
      </c>
    </row>
    <row r="119" spans="1:8" x14ac:dyDescent="0.25">
      <c r="A119" s="4" t="s">
        <v>1</v>
      </c>
      <c r="B119" s="2" t="s">
        <v>118</v>
      </c>
      <c r="C119" s="2"/>
      <c r="F119" s="5">
        <f t="shared" si="3"/>
        <v>0</v>
      </c>
      <c r="G119" s="5">
        <f t="shared" si="4"/>
        <v>0</v>
      </c>
      <c r="H119" s="5">
        <f t="shared" si="5"/>
        <v>0</v>
      </c>
    </row>
    <row r="120" spans="1:8" ht="96.6" x14ac:dyDescent="0.25">
      <c r="A120" s="4" t="s">
        <v>1</v>
      </c>
      <c r="B120" s="2" t="s">
        <v>119</v>
      </c>
      <c r="C120" s="2" t="s">
        <v>441</v>
      </c>
      <c r="D120" s="5" t="s">
        <v>1163</v>
      </c>
      <c r="E120" s="5" t="s">
        <v>442</v>
      </c>
      <c r="F120" s="5">
        <f t="shared" si="3"/>
        <v>200</v>
      </c>
      <c r="G120" s="5">
        <f t="shared" si="4"/>
        <v>362</v>
      </c>
      <c r="H120" s="5">
        <f t="shared" si="5"/>
        <v>256</v>
      </c>
    </row>
    <row r="121" spans="1:8" ht="96.6" x14ac:dyDescent="0.25">
      <c r="A121" s="4" t="s">
        <v>1</v>
      </c>
      <c r="B121" s="2" t="s">
        <v>120</v>
      </c>
      <c r="C121" s="2" t="s">
        <v>443</v>
      </c>
      <c r="F121" s="5">
        <f t="shared" si="3"/>
        <v>322</v>
      </c>
      <c r="G121" s="5">
        <f t="shared" si="4"/>
        <v>0</v>
      </c>
      <c r="H121" s="5">
        <f t="shared" si="5"/>
        <v>0</v>
      </c>
    </row>
    <row r="122" spans="1:8" ht="124.2" x14ac:dyDescent="0.25">
      <c r="A122" s="4" t="s">
        <v>1</v>
      </c>
      <c r="B122" s="2" t="s">
        <v>121</v>
      </c>
      <c r="C122" s="2" t="s">
        <v>943</v>
      </c>
      <c r="D122" s="5" t="s">
        <v>444</v>
      </c>
      <c r="E122" s="5" t="s">
        <v>1164</v>
      </c>
      <c r="F122" s="5">
        <f t="shared" si="3"/>
        <v>414</v>
      </c>
      <c r="G122" s="5">
        <f t="shared" si="4"/>
        <v>261</v>
      </c>
      <c r="H122" s="5">
        <f t="shared" si="5"/>
        <v>420</v>
      </c>
    </row>
    <row r="123" spans="1:8" ht="82.8" x14ac:dyDescent="0.25">
      <c r="A123" s="4" t="s">
        <v>1</v>
      </c>
      <c r="B123" s="2" t="s">
        <v>122</v>
      </c>
      <c r="C123" s="2" t="s">
        <v>994</v>
      </c>
      <c r="F123" s="5">
        <f t="shared" si="3"/>
        <v>305</v>
      </c>
      <c r="G123" s="5">
        <f t="shared" si="4"/>
        <v>0</v>
      </c>
      <c r="H123" s="5">
        <f t="shared" si="5"/>
        <v>0</v>
      </c>
    </row>
    <row r="124" spans="1:8" ht="69" x14ac:dyDescent="0.25">
      <c r="A124" s="4" t="s">
        <v>1</v>
      </c>
      <c r="B124" s="2" t="s">
        <v>123</v>
      </c>
      <c r="C124" s="2" t="s">
        <v>445</v>
      </c>
      <c r="F124" s="5">
        <f t="shared" si="3"/>
        <v>227</v>
      </c>
      <c r="G124" s="5">
        <f t="shared" si="4"/>
        <v>0</v>
      </c>
      <c r="H124" s="5">
        <f t="shared" si="5"/>
        <v>0</v>
      </c>
    </row>
    <row r="125" spans="1:8" ht="124.2" x14ac:dyDescent="0.25">
      <c r="A125" s="4" t="s">
        <v>1</v>
      </c>
      <c r="B125" s="2" t="s">
        <v>124</v>
      </c>
      <c r="C125" s="2" t="s">
        <v>1017</v>
      </c>
      <c r="D125" s="5" t="s">
        <v>446</v>
      </c>
      <c r="E125" s="5" t="s">
        <v>1077</v>
      </c>
      <c r="F125" s="5">
        <f t="shared" si="3"/>
        <v>285</v>
      </c>
      <c r="G125" s="5">
        <f t="shared" si="4"/>
        <v>444</v>
      </c>
      <c r="H125" s="5">
        <f t="shared" si="5"/>
        <v>389</v>
      </c>
    </row>
    <row r="126" spans="1:8" ht="124.2" x14ac:dyDescent="0.25">
      <c r="A126" s="4" t="s">
        <v>1</v>
      </c>
      <c r="B126" s="2" t="s">
        <v>125</v>
      </c>
      <c r="C126" s="2" t="s">
        <v>447</v>
      </c>
      <c r="D126" s="5" t="s">
        <v>981</v>
      </c>
      <c r="E126" s="5" t="s">
        <v>1078</v>
      </c>
      <c r="F126" s="5">
        <f t="shared" si="3"/>
        <v>438</v>
      </c>
      <c r="G126" s="5">
        <f t="shared" si="4"/>
        <v>129</v>
      </c>
      <c r="H126" s="5">
        <f t="shared" si="5"/>
        <v>332</v>
      </c>
    </row>
    <row r="127" spans="1:8" ht="96.6" x14ac:dyDescent="0.25">
      <c r="A127" s="4" t="s">
        <v>1</v>
      </c>
      <c r="B127" s="2" t="s">
        <v>126</v>
      </c>
      <c r="C127" s="2" t="s">
        <v>957</v>
      </c>
      <c r="D127" s="5" t="s">
        <v>448</v>
      </c>
      <c r="E127" s="5" t="s">
        <v>449</v>
      </c>
      <c r="F127" s="5">
        <f t="shared" si="3"/>
        <v>267</v>
      </c>
      <c r="G127" s="5">
        <f t="shared" si="4"/>
        <v>315</v>
      </c>
      <c r="H127" s="5">
        <f t="shared" si="5"/>
        <v>301</v>
      </c>
    </row>
    <row r="128" spans="1:8" ht="138" x14ac:dyDescent="0.25">
      <c r="A128" s="4" t="s">
        <v>1</v>
      </c>
      <c r="B128" s="2" t="s">
        <v>127</v>
      </c>
      <c r="C128" s="2" t="s">
        <v>450</v>
      </c>
      <c r="D128" s="5" t="s">
        <v>1002</v>
      </c>
      <c r="E128" s="5" t="s">
        <v>451</v>
      </c>
      <c r="F128" s="5">
        <f t="shared" si="3"/>
        <v>315</v>
      </c>
      <c r="G128" s="5">
        <f t="shared" si="4"/>
        <v>446</v>
      </c>
      <c r="H128" s="5">
        <f t="shared" si="5"/>
        <v>478</v>
      </c>
    </row>
    <row r="129" spans="1:8" ht="138" x14ac:dyDescent="0.25">
      <c r="A129" s="4" t="s">
        <v>1</v>
      </c>
      <c r="B129" s="2" t="s">
        <v>128</v>
      </c>
      <c r="C129" s="2" t="s">
        <v>452</v>
      </c>
      <c r="D129" s="5" t="s">
        <v>1045</v>
      </c>
      <c r="E129" s="5" t="s">
        <v>453</v>
      </c>
      <c r="F129" s="5">
        <f t="shared" si="3"/>
        <v>483</v>
      </c>
      <c r="G129" s="5">
        <f t="shared" si="4"/>
        <v>376</v>
      </c>
      <c r="H129" s="5">
        <f t="shared" si="5"/>
        <v>473</v>
      </c>
    </row>
    <row r="130" spans="1:8" ht="138" x14ac:dyDescent="0.25">
      <c r="A130" s="4" t="s">
        <v>1</v>
      </c>
      <c r="B130" s="2" t="s">
        <v>129</v>
      </c>
      <c r="C130" s="2" t="s">
        <v>1018</v>
      </c>
      <c r="D130" s="5" t="s">
        <v>1129</v>
      </c>
      <c r="E130" s="5" t="s">
        <v>1139</v>
      </c>
      <c r="F130" s="5">
        <f t="shared" ref="F130:F192" si="6">LEN(C130)</f>
        <v>498</v>
      </c>
      <c r="G130" s="5">
        <f t="shared" ref="G130:G192" si="7">LEN(D130)</f>
        <v>376</v>
      </c>
      <c r="H130" s="5">
        <f t="shared" ref="H130:H192" si="8">LEN(E130)</f>
        <v>269</v>
      </c>
    </row>
    <row r="131" spans="1:8" ht="96.6" x14ac:dyDescent="0.25">
      <c r="A131" s="4" t="s">
        <v>1</v>
      </c>
      <c r="B131" s="2" t="s">
        <v>130</v>
      </c>
      <c r="C131" s="2" t="s">
        <v>455</v>
      </c>
      <c r="D131" s="5" t="s">
        <v>454</v>
      </c>
      <c r="E131" s="5" t="s">
        <v>1121</v>
      </c>
      <c r="F131" s="5">
        <f t="shared" si="6"/>
        <v>317</v>
      </c>
      <c r="G131" s="5">
        <f t="shared" si="7"/>
        <v>275</v>
      </c>
      <c r="H131" s="5">
        <f t="shared" si="8"/>
        <v>146</v>
      </c>
    </row>
    <row r="132" spans="1:8" ht="138" x14ac:dyDescent="0.25">
      <c r="A132" s="4" t="s">
        <v>1</v>
      </c>
      <c r="B132" s="2" t="s">
        <v>131</v>
      </c>
      <c r="C132" s="2" t="s">
        <v>1109</v>
      </c>
      <c r="D132" s="5" t="s">
        <v>456</v>
      </c>
      <c r="F132" s="5">
        <f t="shared" si="6"/>
        <v>447</v>
      </c>
      <c r="G132" s="5">
        <f t="shared" si="7"/>
        <v>497</v>
      </c>
      <c r="H132" s="5">
        <f t="shared" si="8"/>
        <v>0</v>
      </c>
    </row>
    <row r="133" spans="1:8" ht="82.8" x14ac:dyDescent="0.25">
      <c r="A133" s="4" t="s">
        <v>1</v>
      </c>
      <c r="B133" s="2" t="s">
        <v>132</v>
      </c>
      <c r="C133" s="2" t="s">
        <v>457</v>
      </c>
      <c r="D133" s="5" t="s">
        <v>458</v>
      </c>
      <c r="E133" s="5" t="s">
        <v>459</v>
      </c>
      <c r="F133" s="5">
        <f t="shared" si="6"/>
        <v>227</v>
      </c>
      <c r="G133" s="5">
        <f t="shared" si="7"/>
        <v>202</v>
      </c>
      <c r="H133" s="5">
        <f t="shared" si="8"/>
        <v>321</v>
      </c>
    </row>
    <row r="134" spans="1:8" ht="124.2" x14ac:dyDescent="0.25">
      <c r="A134" s="4" t="s">
        <v>1</v>
      </c>
      <c r="B134" s="2" t="s">
        <v>133</v>
      </c>
      <c r="C134" s="2" t="s">
        <v>894</v>
      </c>
      <c r="D134" s="5" t="s">
        <v>460</v>
      </c>
      <c r="E134" s="5" t="s">
        <v>461</v>
      </c>
      <c r="F134" s="5">
        <f t="shared" si="6"/>
        <v>463</v>
      </c>
      <c r="G134" s="5">
        <f t="shared" si="7"/>
        <v>428</v>
      </c>
      <c r="H134" s="5">
        <f t="shared" si="8"/>
        <v>406</v>
      </c>
    </row>
    <row r="135" spans="1:8" ht="96.6" x14ac:dyDescent="0.25">
      <c r="A135" s="4" t="s">
        <v>1</v>
      </c>
      <c r="B135" s="2" t="s">
        <v>134</v>
      </c>
      <c r="C135" s="2" t="s">
        <v>982</v>
      </c>
      <c r="D135" s="5" t="s">
        <v>1179</v>
      </c>
      <c r="E135" s="5" t="s">
        <v>1239</v>
      </c>
      <c r="F135" s="5">
        <f t="shared" si="6"/>
        <v>300</v>
      </c>
      <c r="G135" s="5">
        <f t="shared" si="7"/>
        <v>330</v>
      </c>
      <c r="H135" s="5">
        <f t="shared" si="8"/>
        <v>305</v>
      </c>
    </row>
    <row r="136" spans="1:8" x14ac:dyDescent="0.25">
      <c r="A136" s="4" t="s">
        <v>1</v>
      </c>
      <c r="B136" s="2" t="s">
        <v>135</v>
      </c>
      <c r="C136" s="2"/>
      <c r="F136" s="5">
        <f t="shared" si="6"/>
        <v>0</v>
      </c>
      <c r="G136" s="5">
        <f t="shared" si="7"/>
        <v>0</v>
      </c>
      <c r="H136" s="5">
        <f t="shared" si="8"/>
        <v>0</v>
      </c>
    </row>
    <row r="137" spans="1:8" ht="124.2" x14ac:dyDescent="0.25">
      <c r="A137" s="4" t="s">
        <v>1</v>
      </c>
      <c r="B137" s="2" t="s">
        <v>136</v>
      </c>
      <c r="C137" s="2" t="s">
        <v>1130</v>
      </c>
      <c r="F137" s="5">
        <f t="shared" si="6"/>
        <v>466</v>
      </c>
      <c r="G137" s="5">
        <f t="shared" si="7"/>
        <v>0</v>
      </c>
      <c r="H137" s="5">
        <f t="shared" si="8"/>
        <v>0</v>
      </c>
    </row>
    <row r="138" spans="1:8" ht="110.4" x14ac:dyDescent="0.25">
      <c r="A138" s="4" t="s">
        <v>1</v>
      </c>
      <c r="B138" s="2" t="s">
        <v>137</v>
      </c>
      <c r="C138" s="2" t="s">
        <v>462</v>
      </c>
      <c r="D138" s="5" t="s">
        <v>463</v>
      </c>
      <c r="F138" s="5">
        <f t="shared" si="6"/>
        <v>384</v>
      </c>
      <c r="G138" s="5">
        <f t="shared" si="7"/>
        <v>288</v>
      </c>
      <c r="H138" s="5">
        <f t="shared" si="8"/>
        <v>0</v>
      </c>
    </row>
    <row r="139" spans="1:8" ht="96.6" x14ac:dyDescent="0.25">
      <c r="A139" s="4" t="s">
        <v>1</v>
      </c>
      <c r="B139" s="2" t="s">
        <v>138</v>
      </c>
      <c r="C139" s="2" t="s">
        <v>465</v>
      </c>
      <c r="D139" s="5" t="s">
        <v>464</v>
      </c>
      <c r="F139" s="5">
        <f t="shared" si="6"/>
        <v>312</v>
      </c>
      <c r="G139" s="5">
        <f t="shared" si="7"/>
        <v>363</v>
      </c>
      <c r="H139" s="5">
        <f t="shared" si="8"/>
        <v>0</v>
      </c>
    </row>
    <row r="140" spans="1:8" ht="96.6" x14ac:dyDescent="0.25">
      <c r="A140" s="4" t="s">
        <v>1</v>
      </c>
      <c r="B140" s="2" t="s">
        <v>139</v>
      </c>
      <c r="C140" s="2" t="s">
        <v>466</v>
      </c>
      <c r="D140" s="5" t="s">
        <v>1079</v>
      </c>
      <c r="F140" s="5">
        <f t="shared" si="6"/>
        <v>334</v>
      </c>
      <c r="G140" s="5">
        <f t="shared" si="7"/>
        <v>227</v>
      </c>
      <c r="H140" s="5">
        <f t="shared" si="8"/>
        <v>0</v>
      </c>
    </row>
    <row r="141" spans="1:8" ht="110.4" x14ac:dyDescent="0.25">
      <c r="A141" s="4" t="s">
        <v>1</v>
      </c>
      <c r="B141" s="2" t="s">
        <v>140</v>
      </c>
      <c r="C141" s="2" t="s">
        <v>1064</v>
      </c>
      <c r="F141" s="5">
        <f t="shared" si="6"/>
        <v>412</v>
      </c>
      <c r="G141" s="5">
        <f t="shared" si="7"/>
        <v>0</v>
      </c>
      <c r="H141" s="5">
        <f t="shared" si="8"/>
        <v>0</v>
      </c>
    </row>
    <row r="142" spans="1:8" ht="69" x14ac:dyDescent="0.25">
      <c r="A142" s="4"/>
      <c r="B142" s="2" t="s">
        <v>469</v>
      </c>
      <c r="C142" s="2" t="s">
        <v>467</v>
      </c>
      <c r="D142" s="5" t="s">
        <v>468</v>
      </c>
      <c r="F142" s="5">
        <f>LEN(C142)</f>
        <v>113</v>
      </c>
      <c r="G142" s="5">
        <f>LEN(D142)</f>
        <v>217</v>
      </c>
      <c r="H142" s="5">
        <f>LEN(E142)</f>
        <v>0</v>
      </c>
    </row>
    <row r="143" spans="1:8" ht="138" x14ac:dyDescent="0.25">
      <c r="A143" s="4" t="s">
        <v>1</v>
      </c>
      <c r="B143" s="2" t="s">
        <v>141</v>
      </c>
      <c r="C143" s="2" t="s">
        <v>470</v>
      </c>
      <c r="D143" s="5" t="s">
        <v>634</v>
      </c>
      <c r="F143" s="5">
        <f t="shared" si="6"/>
        <v>494</v>
      </c>
      <c r="G143" s="5">
        <f t="shared" si="7"/>
        <v>332</v>
      </c>
      <c r="H143" s="5">
        <f t="shared" si="8"/>
        <v>0</v>
      </c>
    </row>
    <row r="144" spans="1:8" ht="138" x14ac:dyDescent="0.25">
      <c r="A144" s="4" t="s">
        <v>1</v>
      </c>
      <c r="B144" s="2" t="s">
        <v>142</v>
      </c>
      <c r="C144" s="2" t="s">
        <v>973</v>
      </c>
      <c r="D144" s="5" t="s">
        <v>471</v>
      </c>
      <c r="E144" s="5" t="s">
        <v>472</v>
      </c>
      <c r="F144" s="5">
        <f t="shared" si="6"/>
        <v>373</v>
      </c>
      <c r="G144" s="5">
        <f t="shared" si="7"/>
        <v>492</v>
      </c>
      <c r="H144" s="5">
        <f t="shared" si="8"/>
        <v>213</v>
      </c>
    </row>
    <row r="145" spans="1:8" x14ac:dyDescent="0.25">
      <c r="A145" s="4" t="s">
        <v>1</v>
      </c>
      <c r="B145" s="2" t="s">
        <v>143</v>
      </c>
      <c r="C145" s="2"/>
      <c r="F145" s="5">
        <f t="shared" si="6"/>
        <v>0</v>
      </c>
      <c r="G145" s="5">
        <f t="shared" si="7"/>
        <v>0</v>
      </c>
      <c r="H145" s="5">
        <f t="shared" si="8"/>
        <v>0</v>
      </c>
    </row>
    <row r="146" spans="1:8" ht="110.4" x14ac:dyDescent="0.25">
      <c r="A146" s="4" t="s">
        <v>1</v>
      </c>
      <c r="B146" s="2" t="s">
        <v>144</v>
      </c>
      <c r="C146" s="2" t="s">
        <v>1154</v>
      </c>
      <c r="D146" s="5" t="s">
        <v>1028</v>
      </c>
      <c r="F146" s="5">
        <f t="shared" si="6"/>
        <v>293</v>
      </c>
      <c r="G146" s="5">
        <f t="shared" si="7"/>
        <v>375</v>
      </c>
      <c r="H146" s="5">
        <f t="shared" si="8"/>
        <v>0</v>
      </c>
    </row>
    <row r="147" spans="1:8" ht="124.2" x14ac:dyDescent="0.25">
      <c r="A147" s="4" t="s">
        <v>1</v>
      </c>
      <c r="B147" s="2" t="s">
        <v>145</v>
      </c>
      <c r="C147" s="2" t="s">
        <v>958</v>
      </c>
      <c r="F147" s="5">
        <f t="shared" si="6"/>
        <v>474</v>
      </c>
      <c r="G147" s="5">
        <f t="shared" si="7"/>
        <v>0</v>
      </c>
      <c r="H147" s="5">
        <f t="shared" si="8"/>
        <v>0</v>
      </c>
    </row>
    <row r="148" spans="1:8" ht="124.2" x14ac:dyDescent="0.25">
      <c r="A148" s="4" t="s">
        <v>1</v>
      </c>
      <c r="B148" s="2" t="s">
        <v>146</v>
      </c>
      <c r="C148" s="2" t="s">
        <v>474</v>
      </c>
      <c r="D148" s="5" t="s">
        <v>1080</v>
      </c>
      <c r="E148" s="5" t="s">
        <v>1155</v>
      </c>
      <c r="F148" s="5">
        <f t="shared" si="6"/>
        <v>428</v>
      </c>
      <c r="G148" s="5">
        <f t="shared" si="7"/>
        <v>427</v>
      </c>
      <c r="H148" s="5">
        <f t="shared" si="8"/>
        <v>392</v>
      </c>
    </row>
    <row r="149" spans="1:8" ht="124.2" x14ac:dyDescent="0.25">
      <c r="A149" s="4" t="s">
        <v>1</v>
      </c>
      <c r="B149" s="2" t="s">
        <v>147</v>
      </c>
      <c r="C149" s="2" t="s">
        <v>476</v>
      </c>
      <c r="D149" s="5" t="s">
        <v>475</v>
      </c>
      <c r="E149" s="5" t="s">
        <v>1240</v>
      </c>
      <c r="F149" s="5">
        <f t="shared" si="6"/>
        <v>283</v>
      </c>
      <c r="G149" s="5">
        <f t="shared" si="7"/>
        <v>492</v>
      </c>
      <c r="H149" s="5">
        <f t="shared" si="8"/>
        <v>312</v>
      </c>
    </row>
    <row r="150" spans="1:8" ht="110.4" x14ac:dyDescent="0.25">
      <c r="A150" s="4" t="s">
        <v>1</v>
      </c>
      <c r="B150" s="2" t="s">
        <v>477</v>
      </c>
      <c r="C150" s="5" t="s">
        <v>479</v>
      </c>
      <c r="D150" s="2" t="s">
        <v>744</v>
      </c>
      <c r="E150" s="2"/>
      <c r="F150" s="5">
        <f t="shared" si="6"/>
        <v>384</v>
      </c>
      <c r="G150" s="5">
        <f t="shared" si="7"/>
        <v>354</v>
      </c>
      <c r="H150" s="5">
        <f t="shared" si="8"/>
        <v>0</v>
      </c>
    </row>
    <row r="151" spans="1:8" x14ac:dyDescent="0.25">
      <c r="A151" s="4" t="s">
        <v>1</v>
      </c>
      <c r="B151" s="2" t="s">
        <v>148</v>
      </c>
      <c r="C151" s="2"/>
      <c r="F151" s="5">
        <f t="shared" si="6"/>
        <v>0</v>
      </c>
      <c r="G151" s="5">
        <f t="shared" si="7"/>
        <v>0</v>
      </c>
      <c r="H151" s="5">
        <f t="shared" si="8"/>
        <v>0</v>
      </c>
    </row>
    <row r="152" spans="1:8" ht="96.6" x14ac:dyDescent="0.25">
      <c r="A152" s="4" t="s">
        <v>1</v>
      </c>
      <c r="B152" s="2" t="s">
        <v>149</v>
      </c>
      <c r="C152" s="2" t="s">
        <v>473</v>
      </c>
      <c r="D152" s="2" t="s">
        <v>925</v>
      </c>
      <c r="F152" s="5">
        <f t="shared" si="6"/>
        <v>253</v>
      </c>
      <c r="G152" s="5" t="e">
        <f>LEN(#REF!)</f>
        <v>#REF!</v>
      </c>
      <c r="H152" s="5">
        <f t="shared" si="8"/>
        <v>0</v>
      </c>
    </row>
    <row r="153" spans="1:8" ht="124.2" x14ac:dyDescent="0.25">
      <c r="A153" s="4" t="s">
        <v>1</v>
      </c>
      <c r="B153" s="2" t="s">
        <v>150</v>
      </c>
      <c r="C153" s="2" t="s">
        <v>481</v>
      </c>
      <c r="D153" s="5" t="s">
        <v>1180</v>
      </c>
      <c r="E153" s="5" t="s">
        <v>480</v>
      </c>
      <c r="F153" s="5">
        <f t="shared" si="6"/>
        <v>329</v>
      </c>
      <c r="G153" s="5">
        <f t="shared" si="7"/>
        <v>399</v>
      </c>
      <c r="H153" s="5">
        <f t="shared" si="8"/>
        <v>402</v>
      </c>
    </row>
    <row r="154" spans="1:8" ht="110.4" x14ac:dyDescent="0.25">
      <c r="A154" s="4" t="s">
        <v>1</v>
      </c>
      <c r="B154" s="2" t="s">
        <v>151</v>
      </c>
      <c r="C154" s="2" t="s">
        <v>482</v>
      </c>
      <c r="D154" s="5" t="s">
        <v>483</v>
      </c>
      <c r="F154" s="5">
        <f t="shared" si="6"/>
        <v>381</v>
      </c>
      <c r="G154" s="5">
        <f t="shared" si="7"/>
        <v>78</v>
      </c>
      <c r="H154" s="5">
        <f t="shared" si="8"/>
        <v>0</v>
      </c>
    </row>
    <row r="155" spans="1:8" ht="41.4" x14ac:dyDescent="0.25">
      <c r="A155" s="4" t="s">
        <v>1</v>
      </c>
      <c r="B155" s="2" t="s">
        <v>152</v>
      </c>
      <c r="C155" s="2" t="s">
        <v>1207</v>
      </c>
      <c r="F155" s="5">
        <f t="shared" si="6"/>
        <v>143</v>
      </c>
      <c r="G155" s="5">
        <f t="shared" si="7"/>
        <v>0</v>
      </c>
      <c r="H155" s="5">
        <f t="shared" si="8"/>
        <v>0</v>
      </c>
    </row>
    <row r="156" spans="1:8" ht="96.6" x14ac:dyDescent="0.25">
      <c r="A156" s="4" t="s">
        <v>1</v>
      </c>
      <c r="B156" s="2" t="s">
        <v>153</v>
      </c>
      <c r="C156" s="2" t="s">
        <v>1046</v>
      </c>
      <c r="D156" s="5" t="s">
        <v>1040</v>
      </c>
      <c r="E156" s="5" t="s">
        <v>1065</v>
      </c>
      <c r="F156" s="5">
        <f t="shared" si="6"/>
        <v>361</v>
      </c>
      <c r="G156" s="5">
        <f t="shared" si="7"/>
        <v>308</v>
      </c>
      <c r="H156" s="5">
        <f t="shared" si="8"/>
        <v>359</v>
      </c>
    </row>
    <row r="157" spans="1:8" ht="124.2" x14ac:dyDescent="0.25">
      <c r="A157" s="4" t="s">
        <v>1</v>
      </c>
      <c r="B157" s="2" t="s">
        <v>154</v>
      </c>
      <c r="C157" s="2" t="s">
        <v>478</v>
      </c>
      <c r="D157" s="5" t="s">
        <v>1241</v>
      </c>
      <c r="E157" s="5" t="s">
        <v>1019</v>
      </c>
      <c r="F157" s="5">
        <f t="shared" si="6"/>
        <v>456</v>
      </c>
      <c r="G157" s="5">
        <f t="shared" si="7"/>
        <v>407</v>
      </c>
      <c r="H157" s="5">
        <f t="shared" si="8"/>
        <v>277</v>
      </c>
    </row>
    <row r="158" spans="1:8" ht="110.4" x14ac:dyDescent="0.25">
      <c r="A158" s="4" t="s">
        <v>1</v>
      </c>
      <c r="B158" s="2" t="s">
        <v>155</v>
      </c>
      <c r="C158" s="2" t="s">
        <v>959</v>
      </c>
      <c r="D158" s="5" t="s">
        <v>484</v>
      </c>
      <c r="E158" s="5" t="s">
        <v>485</v>
      </c>
      <c r="F158" s="5">
        <f t="shared" si="6"/>
        <v>278</v>
      </c>
      <c r="G158" s="5">
        <f t="shared" si="7"/>
        <v>110</v>
      </c>
      <c r="H158" s="5">
        <f t="shared" si="8"/>
        <v>426</v>
      </c>
    </row>
    <row r="159" spans="1:8" ht="82.8" x14ac:dyDescent="0.25">
      <c r="A159" s="4" t="s">
        <v>1</v>
      </c>
      <c r="B159" s="2" t="s">
        <v>156</v>
      </c>
      <c r="C159" s="2" t="s">
        <v>486</v>
      </c>
      <c r="D159" s="5" t="s">
        <v>487</v>
      </c>
      <c r="E159" s="5" t="s">
        <v>488</v>
      </c>
      <c r="F159" s="5">
        <f t="shared" si="6"/>
        <v>99</v>
      </c>
      <c r="G159" s="5">
        <f t="shared" si="7"/>
        <v>298</v>
      </c>
      <c r="H159" s="5">
        <f t="shared" si="8"/>
        <v>156</v>
      </c>
    </row>
    <row r="160" spans="1:8" ht="124.2" x14ac:dyDescent="0.25">
      <c r="A160" s="4" t="s">
        <v>1</v>
      </c>
      <c r="B160" s="2" t="s">
        <v>157</v>
      </c>
      <c r="C160" s="2" t="s">
        <v>1041</v>
      </c>
      <c r="D160" s="5" t="s">
        <v>1029</v>
      </c>
      <c r="E160" s="5" t="s">
        <v>489</v>
      </c>
      <c r="F160" s="5">
        <f t="shared" si="6"/>
        <v>421</v>
      </c>
      <c r="G160" s="5">
        <f t="shared" si="7"/>
        <v>436</v>
      </c>
      <c r="H160" s="5">
        <f t="shared" si="8"/>
        <v>220</v>
      </c>
    </row>
    <row r="161" spans="1:8" ht="110.4" x14ac:dyDescent="0.25">
      <c r="A161" s="4" t="s">
        <v>1</v>
      </c>
      <c r="B161" s="2" t="s">
        <v>158</v>
      </c>
      <c r="C161" s="2" t="s">
        <v>408</v>
      </c>
      <c r="D161" s="5" t="s">
        <v>490</v>
      </c>
      <c r="E161" s="5" t="s">
        <v>1156</v>
      </c>
      <c r="F161" s="5">
        <f t="shared" si="6"/>
        <v>368</v>
      </c>
      <c r="G161" s="5">
        <f t="shared" si="7"/>
        <v>223</v>
      </c>
      <c r="H161" s="5">
        <f t="shared" si="8"/>
        <v>274</v>
      </c>
    </row>
    <row r="162" spans="1:8" ht="138" x14ac:dyDescent="0.25">
      <c r="A162" s="4" t="s">
        <v>1</v>
      </c>
      <c r="B162" s="2" t="s">
        <v>159</v>
      </c>
      <c r="C162" s="2" t="s">
        <v>491</v>
      </c>
      <c r="D162" s="5" t="s">
        <v>492</v>
      </c>
      <c r="E162" s="5" t="s">
        <v>1066</v>
      </c>
      <c r="F162" s="5">
        <f t="shared" si="6"/>
        <v>490</v>
      </c>
      <c r="G162" s="5">
        <f t="shared" si="7"/>
        <v>479</v>
      </c>
      <c r="H162" s="5">
        <f t="shared" si="8"/>
        <v>408</v>
      </c>
    </row>
    <row r="163" spans="1:8" ht="124.2" x14ac:dyDescent="0.25">
      <c r="A163" s="4" t="s">
        <v>1</v>
      </c>
      <c r="B163" s="2" t="s">
        <v>160</v>
      </c>
      <c r="C163" s="5" t="s">
        <v>502</v>
      </c>
      <c r="D163" s="5" t="s">
        <v>493</v>
      </c>
      <c r="E163" s="5" t="s">
        <v>1110</v>
      </c>
      <c r="F163" s="5">
        <f t="shared" si="6"/>
        <v>442</v>
      </c>
      <c r="G163" s="5">
        <f t="shared" si="7"/>
        <v>270</v>
      </c>
      <c r="H163" s="5">
        <f t="shared" si="8"/>
        <v>186</v>
      </c>
    </row>
    <row r="164" spans="1:8" ht="96.6" x14ac:dyDescent="0.25">
      <c r="A164" s="4" t="s">
        <v>1</v>
      </c>
      <c r="B164" s="2" t="s">
        <v>161</v>
      </c>
      <c r="C164" s="2" t="s">
        <v>1093</v>
      </c>
      <c r="D164" s="5" t="s">
        <v>494</v>
      </c>
      <c r="E164" s="5" t="s">
        <v>1157</v>
      </c>
      <c r="F164" s="5">
        <f t="shared" si="6"/>
        <v>329</v>
      </c>
      <c r="G164" s="5">
        <f t="shared" si="7"/>
        <v>296</v>
      </c>
      <c r="H164" s="5">
        <f t="shared" si="8"/>
        <v>181</v>
      </c>
    </row>
    <row r="165" spans="1:8" ht="124.2" x14ac:dyDescent="0.25">
      <c r="A165" s="4" t="s">
        <v>1</v>
      </c>
      <c r="B165" s="2" t="s">
        <v>162</v>
      </c>
      <c r="C165" s="5" t="s">
        <v>495</v>
      </c>
      <c r="D165" s="5" t="s">
        <v>1181</v>
      </c>
      <c r="E165" s="5" t="s">
        <v>496</v>
      </c>
      <c r="F165" s="5">
        <f t="shared" si="6"/>
        <v>491</v>
      </c>
      <c r="G165" s="5">
        <f t="shared" si="7"/>
        <v>373</v>
      </c>
      <c r="H165" s="5">
        <f t="shared" si="8"/>
        <v>262</v>
      </c>
    </row>
    <row r="166" spans="1:8" ht="96.6" x14ac:dyDescent="0.25">
      <c r="A166" s="4" t="s">
        <v>1</v>
      </c>
      <c r="B166" s="2" t="s">
        <v>163</v>
      </c>
      <c r="C166" s="2" t="s">
        <v>497</v>
      </c>
      <c r="D166" s="5" t="s">
        <v>498</v>
      </c>
      <c r="E166" s="5" t="s">
        <v>1003</v>
      </c>
      <c r="F166" s="5">
        <f t="shared" si="6"/>
        <v>327</v>
      </c>
      <c r="G166" s="5">
        <f t="shared" si="7"/>
        <v>306</v>
      </c>
      <c r="H166" s="5">
        <f t="shared" si="8"/>
        <v>299</v>
      </c>
    </row>
    <row r="167" spans="1:8" ht="138" x14ac:dyDescent="0.25">
      <c r="A167" s="4" t="s">
        <v>1</v>
      </c>
      <c r="B167" s="2" t="s">
        <v>164</v>
      </c>
      <c r="C167" s="2" t="s">
        <v>499</v>
      </c>
      <c r="F167" s="5">
        <f t="shared" si="6"/>
        <v>490</v>
      </c>
      <c r="G167" s="5">
        <f t="shared" si="7"/>
        <v>0</v>
      </c>
      <c r="H167" s="5">
        <f t="shared" si="8"/>
        <v>0</v>
      </c>
    </row>
    <row r="168" spans="1:8" ht="96.6" x14ac:dyDescent="0.25">
      <c r="A168" s="4" t="s">
        <v>1</v>
      </c>
      <c r="B168" s="2" t="s">
        <v>165</v>
      </c>
      <c r="C168" s="2" t="s">
        <v>500</v>
      </c>
      <c r="D168" s="5" t="s">
        <v>1050</v>
      </c>
      <c r="E168" s="5" t="s">
        <v>501</v>
      </c>
      <c r="F168" s="5">
        <f t="shared" si="6"/>
        <v>210</v>
      </c>
      <c r="G168" s="5">
        <f t="shared" si="7"/>
        <v>324</v>
      </c>
      <c r="H168" s="5">
        <f t="shared" si="8"/>
        <v>295</v>
      </c>
    </row>
    <row r="169" spans="1:8" ht="82.8" x14ac:dyDescent="0.25">
      <c r="A169" s="4" t="s">
        <v>1</v>
      </c>
      <c r="B169" s="2" t="s">
        <v>166</v>
      </c>
      <c r="C169" s="2" t="s">
        <v>1122</v>
      </c>
      <c r="D169" s="5" t="s">
        <v>849</v>
      </c>
      <c r="E169" s="5" t="s">
        <v>850</v>
      </c>
      <c r="F169" s="5">
        <f t="shared" si="6"/>
        <v>263</v>
      </c>
      <c r="G169" s="5">
        <f t="shared" si="7"/>
        <v>312</v>
      </c>
      <c r="H169" s="5">
        <f t="shared" si="8"/>
        <v>228</v>
      </c>
    </row>
    <row r="170" spans="1:8" ht="110.4" x14ac:dyDescent="0.25">
      <c r="A170" s="4" t="s">
        <v>1</v>
      </c>
      <c r="B170" s="2" t="s">
        <v>167</v>
      </c>
      <c r="C170" s="5" t="s">
        <v>1242</v>
      </c>
      <c r="D170" s="5" t="s">
        <v>1120</v>
      </c>
      <c r="E170" s="5" t="s">
        <v>1165</v>
      </c>
      <c r="F170" s="5">
        <f t="shared" si="6"/>
        <v>322</v>
      </c>
      <c r="G170" s="5">
        <f t="shared" si="7"/>
        <v>400</v>
      </c>
      <c r="H170" s="5">
        <f t="shared" si="8"/>
        <v>348</v>
      </c>
    </row>
    <row r="171" spans="1:8" ht="110.4" x14ac:dyDescent="0.25">
      <c r="A171" s="4" t="s">
        <v>1</v>
      </c>
      <c r="B171" s="2" t="s">
        <v>168</v>
      </c>
      <c r="C171" s="2" t="s">
        <v>1182</v>
      </c>
      <c r="D171" s="5" t="s">
        <v>1123</v>
      </c>
      <c r="E171" s="5" t="s">
        <v>974</v>
      </c>
      <c r="F171" s="5">
        <f t="shared" si="6"/>
        <v>396</v>
      </c>
      <c r="G171" s="5">
        <f t="shared" si="7"/>
        <v>310</v>
      </c>
      <c r="H171" s="5">
        <f t="shared" si="8"/>
        <v>347</v>
      </c>
    </row>
    <row r="172" spans="1:8" ht="55.2" x14ac:dyDescent="0.25">
      <c r="A172" s="4" t="s">
        <v>1</v>
      </c>
      <c r="B172" s="2" t="s">
        <v>169</v>
      </c>
      <c r="C172" s="2" t="s">
        <v>503</v>
      </c>
      <c r="F172" s="5">
        <f t="shared" si="6"/>
        <v>167</v>
      </c>
      <c r="G172" s="5">
        <f t="shared" si="7"/>
        <v>0</v>
      </c>
      <c r="H172" s="5">
        <f t="shared" si="8"/>
        <v>0</v>
      </c>
    </row>
    <row r="173" spans="1:8" ht="69" x14ac:dyDescent="0.25">
      <c r="A173" s="4" t="s">
        <v>1</v>
      </c>
      <c r="B173" s="2" t="s">
        <v>170</v>
      </c>
      <c r="C173" s="2" t="s">
        <v>504</v>
      </c>
      <c r="F173" s="5">
        <f t="shared" si="6"/>
        <v>258</v>
      </c>
      <c r="G173" s="5">
        <f t="shared" si="7"/>
        <v>0</v>
      </c>
      <c r="H173" s="5">
        <f t="shared" si="8"/>
        <v>0</v>
      </c>
    </row>
    <row r="174" spans="1:8" ht="82.8" x14ac:dyDescent="0.25">
      <c r="A174" s="4" t="s">
        <v>1</v>
      </c>
      <c r="B174" s="2" t="s">
        <v>171</v>
      </c>
      <c r="C174" s="2" t="s">
        <v>1183</v>
      </c>
      <c r="D174" s="5" t="s">
        <v>505</v>
      </c>
      <c r="F174" s="5">
        <f t="shared" si="6"/>
        <v>302</v>
      </c>
      <c r="G174" s="5">
        <f t="shared" si="7"/>
        <v>145</v>
      </c>
      <c r="H174" s="5">
        <f t="shared" si="8"/>
        <v>0</v>
      </c>
    </row>
    <row r="175" spans="1:8" ht="110.4" x14ac:dyDescent="0.25">
      <c r="A175" s="4" t="s">
        <v>1</v>
      </c>
      <c r="B175" s="2" t="s">
        <v>172</v>
      </c>
      <c r="C175" s="2" t="s">
        <v>507</v>
      </c>
      <c r="D175" s="5" t="s">
        <v>1004</v>
      </c>
      <c r="E175" s="5" t="s">
        <v>506</v>
      </c>
      <c r="F175" s="5">
        <f t="shared" si="6"/>
        <v>366</v>
      </c>
      <c r="G175" s="5">
        <f t="shared" si="7"/>
        <v>106</v>
      </c>
      <c r="H175" s="5">
        <f t="shared" si="8"/>
        <v>119</v>
      </c>
    </row>
    <row r="176" spans="1:8" ht="110.4" x14ac:dyDescent="0.25">
      <c r="A176" s="4" t="s">
        <v>1</v>
      </c>
      <c r="B176" s="2" t="s">
        <v>173</v>
      </c>
      <c r="C176" s="2" t="s">
        <v>508</v>
      </c>
      <c r="D176" s="5" t="s">
        <v>1005</v>
      </c>
      <c r="E176" s="5" t="s">
        <v>946</v>
      </c>
      <c r="F176" s="5">
        <f t="shared" si="6"/>
        <v>258</v>
      </c>
      <c r="G176" s="5">
        <f t="shared" si="7"/>
        <v>312</v>
      </c>
      <c r="H176" s="5">
        <f t="shared" si="8"/>
        <v>415</v>
      </c>
    </row>
    <row r="177" spans="1:8" ht="124.2" x14ac:dyDescent="0.25">
      <c r="A177" s="4" t="s">
        <v>1</v>
      </c>
      <c r="B177" s="2" t="s">
        <v>174</v>
      </c>
      <c r="C177" s="2" t="s">
        <v>509</v>
      </c>
      <c r="F177" s="5">
        <f t="shared" si="6"/>
        <v>446</v>
      </c>
      <c r="G177" s="5">
        <f t="shared" si="7"/>
        <v>0</v>
      </c>
      <c r="H177" s="5">
        <f t="shared" si="8"/>
        <v>0</v>
      </c>
    </row>
    <row r="178" spans="1:8" ht="110.4" x14ac:dyDescent="0.25">
      <c r="A178" s="4" t="s">
        <v>1</v>
      </c>
      <c r="B178" s="2" t="s">
        <v>175</v>
      </c>
      <c r="C178" s="2" t="s">
        <v>1208</v>
      </c>
      <c r="D178" s="5" t="s">
        <v>1111</v>
      </c>
      <c r="E178" s="5" t="s">
        <v>985</v>
      </c>
      <c r="F178" s="5">
        <f t="shared" si="6"/>
        <v>233</v>
      </c>
      <c r="G178" s="5">
        <f t="shared" si="7"/>
        <v>399</v>
      </c>
      <c r="H178" s="5">
        <f t="shared" si="8"/>
        <v>405</v>
      </c>
    </row>
    <row r="179" spans="1:8" ht="41.4" x14ac:dyDescent="0.25">
      <c r="A179" s="4" t="s">
        <v>1</v>
      </c>
      <c r="B179" s="2" t="s">
        <v>176</v>
      </c>
      <c r="C179" s="2" t="s">
        <v>1184</v>
      </c>
      <c r="F179" s="5">
        <f t="shared" si="6"/>
        <v>108</v>
      </c>
      <c r="G179" s="5">
        <f t="shared" si="7"/>
        <v>0</v>
      </c>
      <c r="H179" s="5">
        <f t="shared" si="8"/>
        <v>0</v>
      </c>
    </row>
    <row r="180" spans="1:8" ht="82.8" x14ac:dyDescent="0.25">
      <c r="A180" s="4" t="s">
        <v>1</v>
      </c>
      <c r="B180" s="2" t="s">
        <v>177</v>
      </c>
      <c r="C180" s="2" t="s">
        <v>510</v>
      </c>
      <c r="F180" s="5">
        <f t="shared" si="6"/>
        <v>260</v>
      </c>
      <c r="G180" s="5">
        <f t="shared" si="7"/>
        <v>0</v>
      </c>
      <c r="H180" s="5">
        <f t="shared" si="8"/>
        <v>0</v>
      </c>
    </row>
    <row r="181" spans="1:8" ht="110.4" x14ac:dyDescent="0.25">
      <c r="A181" s="4" t="s">
        <v>1</v>
      </c>
      <c r="B181" s="2" t="s">
        <v>178</v>
      </c>
      <c r="C181" s="2" t="s">
        <v>511</v>
      </c>
      <c r="D181" s="5" t="s">
        <v>1006</v>
      </c>
      <c r="F181" s="5">
        <f t="shared" si="6"/>
        <v>343</v>
      </c>
      <c r="G181" s="5">
        <f t="shared" si="7"/>
        <v>197</v>
      </c>
      <c r="H181" s="5">
        <f t="shared" si="8"/>
        <v>0</v>
      </c>
    </row>
    <row r="182" spans="1:8" ht="138" x14ac:dyDescent="0.25">
      <c r="A182" s="4" t="s">
        <v>1</v>
      </c>
      <c r="B182" s="2" t="s">
        <v>179</v>
      </c>
      <c r="C182" s="2" t="s">
        <v>512</v>
      </c>
      <c r="F182" s="5">
        <f t="shared" si="6"/>
        <v>487</v>
      </c>
      <c r="G182" s="5">
        <f t="shared" si="7"/>
        <v>0</v>
      </c>
      <c r="H182" s="5">
        <f t="shared" si="8"/>
        <v>0</v>
      </c>
    </row>
    <row r="183" spans="1:8" ht="110.4" x14ac:dyDescent="0.25">
      <c r="A183" s="4" t="s">
        <v>1</v>
      </c>
      <c r="B183" s="2" t="s">
        <v>180</v>
      </c>
      <c r="C183" s="2" t="s">
        <v>513</v>
      </c>
      <c r="F183" s="5">
        <f t="shared" si="6"/>
        <v>353</v>
      </c>
      <c r="G183" s="5">
        <f t="shared" si="7"/>
        <v>0</v>
      </c>
      <c r="H183" s="5">
        <f t="shared" si="8"/>
        <v>0</v>
      </c>
    </row>
    <row r="184" spans="1:8" x14ac:dyDescent="0.25">
      <c r="A184" s="4" t="s">
        <v>1</v>
      </c>
      <c r="B184" s="2" t="s">
        <v>181</v>
      </c>
      <c r="C184" s="2"/>
      <c r="F184" s="5">
        <f t="shared" si="6"/>
        <v>0</v>
      </c>
      <c r="G184" s="5">
        <f t="shared" si="7"/>
        <v>0</v>
      </c>
      <c r="H184" s="5">
        <f t="shared" si="8"/>
        <v>0</v>
      </c>
    </row>
    <row r="185" spans="1:8" ht="124.2" x14ac:dyDescent="0.25">
      <c r="A185" s="4" t="s">
        <v>1</v>
      </c>
      <c r="B185" s="2" t="s">
        <v>182</v>
      </c>
      <c r="C185" s="2" t="s">
        <v>947</v>
      </c>
      <c r="F185" s="5">
        <f t="shared" si="6"/>
        <v>430</v>
      </c>
      <c r="G185" s="5">
        <f t="shared" si="7"/>
        <v>0</v>
      </c>
      <c r="H185" s="5">
        <f t="shared" si="8"/>
        <v>0</v>
      </c>
    </row>
    <row r="186" spans="1:8" ht="69" x14ac:dyDescent="0.25">
      <c r="A186" s="4" t="s">
        <v>1</v>
      </c>
      <c r="B186" s="2" t="s">
        <v>183</v>
      </c>
      <c r="C186" s="2" t="s">
        <v>1067</v>
      </c>
      <c r="D186" s="5" t="s">
        <v>514</v>
      </c>
      <c r="E186" s="5" t="s">
        <v>948</v>
      </c>
      <c r="F186" s="5">
        <f t="shared" si="6"/>
        <v>255</v>
      </c>
      <c r="G186" s="5">
        <f t="shared" si="7"/>
        <v>192</v>
      </c>
      <c r="H186" s="5">
        <f t="shared" si="8"/>
        <v>201</v>
      </c>
    </row>
    <row r="187" spans="1:8" ht="124.2" x14ac:dyDescent="0.25">
      <c r="A187" s="4" t="s">
        <v>1</v>
      </c>
      <c r="B187" s="2" t="s">
        <v>184</v>
      </c>
      <c r="C187" s="2" t="s">
        <v>895</v>
      </c>
      <c r="D187" s="5" t="s">
        <v>515</v>
      </c>
      <c r="F187" s="5">
        <f t="shared" si="6"/>
        <v>273</v>
      </c>
      <c r="G187" s="5">
        <f t="shared" si="7"/>
        <v>470</v>
      </c>
      <c r="H187" s="5">
        <f t="shared" si="8"/>
        <v>0</v>
      </c>
    </row>
    <row r="188" spans="1:8" ht="124.2" x14ac:dyDescent="0.25">
      <c r="A188" s="4" t="s">
        <v>1</v>
      </c>
      <c r="B188" s="2" t="s">
        <v>185</v>
      </c>
      <c r="C188" s="2" t="s">
        <v>516</v>
      </c>
      <c r="F188" s="5">
        <f t="shared" si="6"/>
        <v>449</v>
      </c>
      <c r="G188" s="5">
        <f t="shared" si="7"/>
        <v>0</v>
      </c>
      <c r="H188" s="5">
        <f t="shared" si="8"/>
        <v>0</v>
      </c>
    </row>
    <row r="189" spans="1:8" ht="96.6" x14ac:dyDescent="0.25">
      <c r="A189" s="4" t="s">
        <v>1</v>
      </c>
      <c r="B189" s="2" t="s">
        <v>186</v>
      </c>
      <c r="C189" s="2" t="s">
        <v>1140</v>
      </c>
      <c r="D189" s="5" t="s">
        <v>1243</v>
      </c>
      <c r="F189" s="5">
        <f t="shared" si="6"/>
        <v>362</v>
      </c>
      <c r="G189" s="5">
        <f t="shared" si="7"/>
        <v>276</v>
      </c>
      <c r="H189" s="5">
        <f t="shared" si="8"/>
        <v>0</v>
      </c>
    </row>
    <row r="190" spans="1:8" ht="96.6" x14ac:dyDescent="0.25">
      <c r="A190" s="4" t="s">
        <v>1</v>
      </c>
      <c r="B190" s="2" t="s">
        <v>187</v>
      </c>
      <c r="C190" s="2" t="s">
        <v>1141</v>
      </c>
      <c r="D190" s="5" t="s">
        <v>518</v>
      </c>
      <c r="E190" s="5" t="s">
        <v>519</v>
      </c>
      <c r="F190" s="5">
        <f t="shared" si="6"/>
        <v>266</v>
      </c>
      <c r="G190" s="5">
        <f t="shared" si="7"/>
        <v>50</v>
      </c>
      <c r="H190" s="5">
        <f t="shared" si="8"/>
        <v>316</v>
      </c>
    </row>
    <row r="191" spans="1:8" x14ac:dyDescent="0.25">
      <c r="A191" s="4" t="s">
        <v>1</v>
      </c>
      <c r="B191" s="2" t="s">
        <v>188</v>
      </c>
      <c r="C191" s="2"/>
      <c r="F191" s="5">
        <f t="shared" si="6"/>
        <v>0</v>
      </c>
      <c r="G191" s="5">
        <f t="shared" si="7"/>
        <v>0</v>
      </c>
      <c r="H191" s="5">
        <f t="shared" si="8"/>
        <v>0</v>
      </c>
    </row>
    <row r="192" spans="1:8" ht="82.8" x14ac:dyDescent="0.25">
      <c r="A192" s="4" t="s">
        <v>1</v>
      </c>
      <c r="B192" s="2" t="s">
        <v>189</v>
      </c>
      <c r="C192" s="2" t="s">
        <v>520</v>
      </c>
      <c r="F192" s="5">
        <f t="shared" si="6"/>
        <v>273</v>
      </c>
      <c r="G192" s="5">
        <f t="shared" si="7"/>
        <v>0</v>
      </c>
      <c r="H192" s="5">
        <f t="shared" si="8"/>
        <v>0</v>
      </c>
    </row>
    <row r="193" spans="1:8" x14ac:dyDescent="0.25">
      <c r="A193" s="4" t="s">
        <v>1</v>
      </c>
      <c r="B193" s="2" t="s">
        <v>190</v>
      </c>
      <c r="C193" s="2"/>
      <c r="F193" s="5">
        <f t="shared" ref="F193:F253" si="9">LEN(C193)</f>
        <v>0</v>
      </c>
      <c r="G193" s="5">
        <f t="shared" ref="G193:G253" si="10">LEN(D193)</f>
        <v>0</v>
      </c>
      <c r="H193" s="5">
        <f t="shared" ref="H193:H253" si="11">LEN(E193)</f>
        <v>0</v>
      </c>
    </row>
    <row r="194" spans="1:8" ht="124.2" x14ac:dyDescent="0.25">
      <c r="A194" s="4" t="s">
        <v>1</v>
      </c>
      <c r="B194" s="2" t="s">
        <v>191</v>
      </c>
      <c r="C194" s="2" t="s">
        <v>521</v>
      </c>
      <c r="F194" s="5">
        <f t="shared" si="9"/>
        <v>448</v>
      </c>
      <c r="G194" s="5">
        <f t="shared" si="10"/>
        <v>0</v>
      </c>
      <c r="H194" s="5">
        <f t="shared" si="11"/>
        <v>0</v>
      </c>
    </row>
    <row r="195" spans="1:8" ht="124.2" x14ac:dyDescent="0.25">
      <c r="A195" s="4" t="s">
        <v>1</v>
      </c>
      <c r="B195" s="2" t="s">
        <v>192</v>
      </c>
      <c r="C195" s="2" t="s">
        <v>1124</v>
      </c>
      <c r="D195" s="5" t="s">
        <v>1057</v>
      </c>
      <c r="E195" s="5" t="s">
        <v>986</v>
      </c>
      <c r="F195" s="5">
        <f t="shared" si="9"/>
        <v>447</v>
      </c>
      <c r="G195" s="5">
        <f t="shared" si="10"/>
        <v>291</v>
      </c>
      <c r="H195" s="5">
        <f t="shared" si="11"/>
        <v>169</v>
      </c>
    </row>
    <row r="196" spans="1:8" ht="55.2" x14ac:dyDescent="0.25">
      <c r="A196" s="4" t="s">
        <v>1</v>
      </c>
      <c r="B196" s="2" t="s">
        <v>193</v>
      </c>
      <c r="C196" s="2" t="s">
        <v>1209</v>
      </c>
      <c r="F196" s="5">
        <f t="shared" si="9"/>
        <v>190</v>
      </c>
      <c r="G196" s="5">
        <f t="shared" si="10"/>
        <v>0</v>
      </c>
      <c r="H196" s="5">
        <f t="shared" si="11"/>
        <v>0</v>
      </c>
    </row>
    <row r="197" spans="1:8" ht="138" x14ac:dyDescent="0.25">
      <c r="A197" s="4" t="s">
        <v>1</v>
      </c>
      <c r="B197" s="2" t="s">
        <v>194</v>
      </c>
      <c r="C197" s="5" t="s">
        <v>1030</v>
      </c>
      <c r="D197" s="5" t="s">
        <v>522</v>
      </c>
      <c r="F197" s="5">
        <f t="shared" si="9"/>
        <v>471</v>
      </c>
      <c r="G197" s="5">
        <f t="shared" si="10"/>
        <v>304</v>
      </c>
      <c r="H197" s="5">
        <f t="shared" si="11"/>
        <v>0</v>
      </c>
    </row>
    <row r="198" spans="1:8" ht="55.2" x14ac:dyDescent="0.25">
      <c r="A198" s="4" t="s">
        <v>1</v>
      </c>
      <c r="B198" s="2" t="s">
        <v>195</v>
      </c>
      <c r="C198" s="2" t="s">
        <v>523</v>
      </c>
      <c r="F198" s="5">
        <f t="shared" si="9"/>
        <v>206</v>
      </c>
      <c r="G198" s="5">
        <f t="shared" si="10"/>
        <v>0</v>
      </c>
      <c r="H198" s="5">
        <f t="shared" si="11"/>
        <v>0</v>
      </c>
    </row>
    <row r="199" spans="1:8" ht="82.8" x14ac:dyDescent="0.25">
      <c r="A199" s="4" t="s">
        <v>1</v>
      </c>
      <c r="B199" s="2" t="s">
        <v>196</v>
      </c>
      <c r="C199" s="2" t="s">
        <v>1210</v>
      </c>
      <c r="D199" s="5" t="s">
        <v>524</v>
      </c>
      <c r="E199" s="5" t="s">
        <v>525</v>
      </c>
      <c r="F199" s="5">
        <f t="shared" si="9"/>
        <v>269</v>
      </c>
      <c r="G199" s="5">
        <f t="shared" si="10"/>
        <v>217</v>
      </c>
      <c r="H199" s="5">
        <f t="shared" si="11"/>
        <v>301</v>
      </c>
    </row>
    <row r="200" spans="1:8" ht="96.6" x14ac:dyDescent="0.25">
      <c r="A200" s="4" t="s">
        <v>1</v>
      </c>
      <c r="B200" s="2" t="s">
        <v>197</v>
      </c>
      <c r="C200" s="2" t="s">
        <v>526</v>
      </c>
      <c r="F200" s="5">
        <f t="shared" si="9"/>
        <v>324</v>
      </c>
      <c r="G200" s="5">
        <f t="shared" si="10"/>
        <v>0</v>
      </c>
      <c r="H200" s="5">
        <f t="shared" si="11"/>
        <v>0</v>
      </c>
    </row>
    <row r="201" spans="1:8" ht="96.6" x14ac:dyDescent="0.25">
      <c r="A201" s="4" t="s">
        <v>1</v>
      </c>
      <c r="B201" s="2" t="s">
        <v>198</v>
      </c>
      <c r="C201" s="2" t="s">
        <v>527</v>
      </c>
      <c r="D201" s="5" t="s">
        <v>987</v>
      </c>
      <c r="F201" s="5">
        <f t="shared" si="9"/>
        <v>329</v>
      </c>
      <c r="G201" s="5">
        <f t="shared" si="10"/>
        <v>329</v>
      </c>
      <c r="H201" s="5">
        <f t="shared" si="11"/>
        <v>0</v>
      </c>
    </row>
    <row r="202" spans="1:8" ht="110.4" x14ac:dyDescent="0.25">
      <c r="A202" s="4" t="s">
        <v>1</v>
      </c>
      <c r="B202" s="2" t="s">
        <v>199</v>
      </c>
      <c r="C202" s="2" t="s">
        <v>528</v>
      </c>
      <c r="D202" s="5" t="s">
        <v>1042</v>
      </c>
      <c r="E202" s="5" t="s">
        <v>529</v>
      </c>
      <c r="F202" s="5">
        <f t="shared" si="9"/>
        <v>401</v>
      </c>
      <c r="G202" s="5">
        <f t="shared" si="10"/>
        <v>282</v>
      </c>
      <c r="H202" s="5">
        <f t="shared" si="11"/>
        <v>404</v>
      </c>
    </row>
    <row r="203" spans="1:8" ht="110.4" x14ac:dyDescent="0.25">
      <c r="A203" s="4" t="s">
        <v>1</v>
      </c>
      <c r="B203" s="2" t="s">
        <v>200</v>
      </c>
      <c r="C203" s="2" t="s">
        <v>530</v>
      </c>
      <c r="F203" s="5">
        <f t="shared" si="9"/>
        <v>415</v>
      </c>
      <c r="G203" s="5">
        <f t="shared" si="10"/>
        <v>0</v>
      </c>
      <c r="H203" s="5">
        <f t="shared" si="11"/>
        <v>0</v>
      </c>
    </row>
    <row r="204" spans="1:8" ht="96.6" x14ac:dyDescent="0.25">
      <c r="A204" s="4" t="s">
        <v>1</v>
      </c>
      <c r="B204" s="2" t="s">
        <v>201</v>
      </c>
      <c r="C204" s="2" t="s">
        <v>1244</v>
      </c>
      <c r="D204" s="5" t="s">
        <v>531</v>
      </c>
      <c r="E204" s="5" t="s">
        <v>1185</v>
      </c>
      <c r="F204" s="5">
        <f t="shared" si="9"/>
        <v>310</v>
      </c>
      <c r="G204" s="5">
        <f t="shared" si="10"/>
        <v>311</v>
      </c>
      <c r="H204" s="5">
        <f t="shared" si="11"/>
        <v>320</v>
      </c>
    </row>
    <row r="205" spans="1:8" ht="110.4" x14ac:dyDescent="0.25">
      <c r="A205" s="4" t="s">
        <v>1</v>
      </c>
      <c r="B205" s="2" t="s">
        <v>202</v>
      </c>
      <c r="C205" s="2" t="s">
        <v>1211</v>
      </c>
      <c r="D205" s="5" t="s">
        <v>532</v>
      </c>
      <c r="E205" s="5" t="s">
        <v>533</v>
      </c>
      <c r="F205" s="5">
        <f t="shared" si="9"/>
        <v>198</v>
      </c>
      <c r="G205" s="5">
        <f t="shared" si="10"/>
        <v>376</v>
      </c>
      <c r="H205" s="5">
        <f t="shared" si="11"/>
        <v>367</v>
      </c>
    </row>
    <row r="206" spans="1:8" ht="96.6" x14ac:dyDescent="0.25">
      <c r="A206" s="4" t="s">
        <v>1</v>
      </c>
      <c r="B206" s="2" t="s">
        <v>203</v>
      </c>
      <c r="C206" s="2" t="s">
        <v>1081</v>
      </c>
      <c r="F206" s="5">
        <f t="shared" si="9"/>
        <v>345</v>
      </c>
      <c r="G206" s="5">
        <f t="shared" si="10"/>
        <v>0</v>
      </c>
      <c r="H206" s="5">
        <f t="shared" si="11"/>
        <v>0</v>
      </c>
    </row>
    <row r="207" spans="1:8" ht="96.6" x14ac:dyDescent="0.25">
      <c r="A207" s="4" t="s">
        <v>1</v>
      </c>
      <c r="B207" s="2" t="s">
        <v>204</v>
      </c>
      <c r="C207" s="2" t="s">
        <v>535</v>
      </c>
      <c r="D207" s="5" t="s">
        <v>648</v>
      </c>
      <c r="E207" s="5" t="s">
        <v>534</v>
      </c>
      <c r="F207" s="5">
        <f t="shared" si="9"/>
        <v>368</v>
      </c>
      <c r="G207" s="5">
        <f t="shared" si="10"/>
        <v>321</v>
      </c>
      <c r="H207" s="5">
        <f t="shared" si="11"/>
        <v>273</v>
      </c>
    </row>
    <row r="208" spans="1:8" ht="82.8" x14ac:dyDescent="0.25">
      <c r="A208" s="4" t="s">
        <v>1</v>
      </c>
      <c r="B208" s="2" t="s">
        <v>205</v>
      </c>
      <c r="C208" s="2" t="s">
        <v>995</v>
      </c>
      <c r="D208" s="5" t="s">
        <v>1212</v>
      </c>
      <c r="F208" s="5">
        <f t="shared" si="9"/>
        <v>323</v>
      </c>
      <c r="G208" s="5">
        <f t="shared" si="10"/>
        <v>270</v>
      </c>
      <c r="H208" s="5">
        <f t="shared" si="11"/>
        <v>0</v>
      </c>
    </row>
    <row r="209" spans="1:8" ht="41.4" x14ac:dyDescent="0.25">
      <c r="A209" s="4" t="s">
        <v>1</v>
      </c>
      <c r="B209" s="2" t="s">
        <v>206</v>
      </c>
      <c r="C209" s="2" t="s">
        <v>1186</v>
      </c>
      <c r="F209" s="5">
        <f t="shared" si="9"/>
        <v>136</v>
      </c>
      <c r="G209" s="5">
        <f t="shared" si="10"/>
        <v>0</v>
      </c>
      <c r="H209" s="5">
        <f t="shared" si="11"/>
        <v>0</v>
      </c>
    </row>
    <row r="210" spans="1:8" ht="124.2" x14ac:dyDescent="0.25">
      <c r="A210" s="4" t="s">
        <v>1</v>
      </c>
      <c r="B210" s="2" t="s">
        <v>207</v>
      </c>
      <c r="C210" s="5" t="s">
        <v>960</v>
      </c>
      <c r="D210" s="5" t="s">
        <v>536</v>
      </c>
      <c r="F210" s="5">
        <f t="shared" si="9"/>
        <v>451</v>
      </c>
      <c r="G210" s="5">
        <f t="shared" si="10"/>
        <v>339</v>
      </c>
      <c r="H210" s="5">
        <f t="shared" si="11"/>
        <v>0</v>
      </c>
    </row>
    <row r="211" spans="1:8" ht="138" x14ac:dyDescent="0.25">
      <c r="A211" s="4" t="s">
        <v>1</v>
      </c>
      <c r="B211" s="2" t="s">
        <v>208</v>
      </c>
      <c r="C211" s="5" t="s">
        <v>538</v>
      </c>
      <c r="D211" s="5" t="s">
        <v>537</v>
      </c>
      <c r="F211" s="5">
        <f t="shared" si="9"/>
        <v>349</v>
      </c>
      <c r="G211" s="5">
        <f t="shared" si="10"/>
        <v>477</v>
      </c>
      <c r="H211" s="5">
        <f t="shared" si="11"/>
        <v>0</v>
      </c>
    </row>
    <row r="212" spans="1:8" ht="138" x14ac:dyDescent="0.25">
      <c r="A212" s="4" t="s">
        <v>1</v>
      </c>
      <c r="B212" s="2" t="s">
        <v>209</v>
      </c>
      <c r="C212" s="2" t="s">
        <v>961</v>
      </c>
      <c r="D212" s="5" t="s">
        <v>539</v>
      </c>
      <c r="E212" s="5" t="s">
        <v>540</v>
      </c>
      <c r="F212" s="5">
        <f t="shared" si="9"/>
        <v>431</v>
      </c>
      <c r="G212" s="5">
        <f t="shared" si="10"/>
        <v>468</v>
      </c>
      <c r="H212" s="5">
        <f t="shared" si="11"/>
        <v>484</v>
      </c>
    </row>
    <row r="213" spans="1:8" ht="124.2" x14ac:dyDescent="0.25">
      <c r="A213" s="4" t="s">
        <v>1</v>
      </c>
      <c r="B213" s="2" t="s">
        <v>210</v>
      </c>
      <c r="C213" s="2" t="s">
        <v>541</v>
      </c>
      <c r="D213" s="5" t="s">
        <v>542</v>
      </c>
      <c r="E213" s="5" t="s">
        <v>1246</v>
      </c>
      <c r="F213" s="5">
        <f t="shared" si="9"/>
        <v>300</v>
      </c>
      <c r="G213" s="5">
        <f t="shared" si="10"/>
        <v>458</v>
      </c>
      <c r="H213" s="5">
        <f t="shared" si="11"/>
        <v>296</v>
      </c>
    </row>
    <row r="214" spans="1:8" ht="138" x14ac:dyDescent="0.25">
      <c r="A214" s="4" t="s">
        <v>1</v>
      </c>
      <c r="B214" s="2" t="s">
        <v>211</v>
      </c>
      <c r="C214" s="2" t="s">
        <v>543</v>
      </c>
      <c r="D214" s="5" t="s">
        <v>975</v>
      </c>
      <c r="F214" s="5">
        <f t="shared" si="9"/>
        <v>448</v>
      </c>
      <c r="G214" s="5">
        <f t="shared" si="10"/>
        <v>241</v>
      </c>
      <c r="H214" s="5">
        <f t="shared" si="11"/>
        <v>0</v>
      </c>
    </row>
    <row r="215" spans="1:8" ht="69" x14ac:dyDescent="0.25">
      <c r="A215" s="4" t="s">
        <v>1</v>
      </c>
      <c r="B215" s="2" t="s">
        <v>212</v>
      </c>
      <c r="C215" s="2" t="s">
        <v>1187</v>
      </c>
      <c r="D215" s="5" t="s">
        <v>544</v>
      </c>
      <c r="E215" s="5" t="s">
        <v>1058</v>
      </c>
      <c r="F215" s="5">
        <f t="shared" si="9"/>
        <v>211</v>
      </c>
      <c r="G215" s="5">
        <f t="shared" si="10"/>
        <v>137</v>
      </c>
      <c r="H215" s="5">
        <f t="shared" si="11"/>
        <v>212</v>
      </c>
    </row>
    <row r="216" spans="1:8" x14ac:dyDescent="0.25">
      <c r="A216" s="4" t="s">
        <v>1</v>
      </c>
      <c r="B216" s="2" t="s">
        <v>213</v>
      </c>
      <c r="C216" s="2"/>
      <c r="F216" s="5">
        <f t="shared" si="9"/>
        <v>0</v>
      </c>
      <c r="G216" s="5">
        <f t="shared" si="10"/>
        <v>0</v>
      </c>
      <c r="H216" s="5">
        <f t="shared" si="11"/>
        <v>0</v>
      </c>
    </row>
    <row r="217" spans="1:8" ht="110.4" x14ac:dyDescent="0.25">
      <c r="A217" s="4" t="s">
        <v>1</v>
      </c>
      <c r="B217" s="2" t="s">
        <v>214</v>
      </c>
      <c r="C217" s="2" t="s">
        <v>545</v>
      </c>
      <c r="D217" s="5" t="s">
        <v>546</v>
      </c>
      <c r="F217" s="5">
        <f t="shared" si="9"/>
        <v>329</v>
      </c>
      <c r="G217" s="5">
        <f t="shared" si="10"/>
        <v>366</v>
      </c>
      <c r="H217" s="5">
        <f t="shared" si="11"/>
        <v>0</v>
      </c>
    </row>
    <row r="218" spans="1:8" ht="110.4" x14ac:dyDescent="0.25">
      <c r="A218" s="4" t="s">
        <v>1</v>
      </c>
      <c r="B218" s="2" t="s">
        <v>215</v>
      </c>
      <c r="C218" s="2" t="s">
        <v>548</v>
      </c>
      <c r="D218" s="5" t="s">
        <v>547</v>
      </c>
      <c r="F218" s="5">
        <f t="shared" si="9"/>
        <v>388</v>
      </c>
      <c r="G218" s="5">
        <f t="shared" si="10"/>
        <v>292</v>
      </c>
      <c r="H218" s="5">
        <f t="shared" si="11"/>
        <v>0</v>
      </c>
    </row>
    <row r="219" spans="1:8" ht="96.6" x14ac:dyDescent="0.25">
      <c r="A219" s="4" t="s">
        <v>1</v>
      </c>
      <c r="B219" s="2" t="s">
        <v>216</v>
      </c>
      <c r="C219" s="2" t="s">
        <v>549</v>
      </c>
      <c r="D219" s="5" t="s">
        <v>550</v>
      </c>
      <c r="E219" s="5" t="s">
        <v>551</v>
      </c>
      <c r="F219" s="5">
        <f t="shared" si="9"/>
        <v>107</v>
      </c>
      <c r="G219" s="5">
        <f t="shared" si="10"/>
        <v>363</v>
      </c>
      <c r="H219" s="5">
        <f t="shared" si="11"/>
        <v>275</v>
      </c>
    </row>
    <row r="220" spans="1:8" ht="110.4" x14ac:dyDescent="0.25">
      <c r="A220" s="4" t="s">
        <v>1</v>
      </c>
      <c r="B220" s="2" t="s">
        <v>217</v>
      </c>
      <c r="C220" s="2" t="s">
        <v>1142</v>
      </c>
      <c r="D220" s="5" t="s">
        <v>1188</v>
      </c>
      <c r="E220" s="5" t="s">
        <v>552</v>
      </c>
      <c r="F220" s="5">
        <f t="shared" si="9"/>
        <v>409</v>
      </c>
      <c r="G220" s="5">
        <f t="shared" si="10"/>
        <v>319</v>
      </c>
      <c r="H220" s="5">
        <f t="shared" si="11"/>
        <v>247</v>
      </c>
    </row>
    <row r="221" spans="1:8" ht="110.4" x14ac:dyDescent="0.25">
      <c r="A221" s="4" t="s">
        <v>1</v>
      </c>
      <c r="B221" s="2" t="s">
        <v>218</v>
      </c>
      <c r="C221" s="2" t="s">
        <v>553</v>
      </c>
      <c r="D221" s="2" t="s">
        <v>1189</v>
      </c>
      <c r="E221" s="5" t="s">
        <v>517</v>
      </c>
      <c r="F221" s="5">
        <f t="shared" si="9"/>
        <v>192</v>
      </c>
      <c r="G221" s="5">
        <f t="shared" si="10"/>
        <v>388</v>
      </c>
      <c r="H221" s="5">
        <f t="shared" si="11"/>
        <v>405</v>
      </c>
    </row>
    <row r="222" spans="1:8" ht="110.4" x14ac:dyDescent="0.25">
      <c r="A222" s="4" t="s">
        <v>1</v>
      </c>
      <c r="B222" s="2" t="s">
        <v>219</v>
      </c>
      <c r="C222" s="2" t="s">
        <v>962</v>
      </c>
      <c r="D222" s="5" t="s">
        <v>1112</v>
      </c>
      <c r="F222" s="5">
        <f t="shared" si="9"/>
        <v>383</v>
      </c>
      <c r="G222" s="5">
        <f t="shared" si="10"/>
        <v>300</v>
      </c>
      <c r="H222" s="5">
        <f t="shared" si="11"/>
        <v>0</v>
      </c>
    </row>
    <row r="223" spans="1:8" ht="69" x14ac:dyDescent="0.25">
      <c r="A223" s="4" t="s">
        <v>1</v>
      </c>
      <c r="B223" s="2" t="s">
        <v>220</v>
      </c>
      <c r="C223" s="2" t="s">
        <v>555</v>
      </c>
      <c r="D223" s="5" t="s">
        <v>554</v>
      </c>
      <c r="E223" s="5" t="s">
        <v>1113</v>
      </c>
      <c r="F223" s="5">
        <f t="shared" si="9"/>
        <v>252</v>
      </c>
      <c r="G223" s="5">
        <f t="shared" si="10"/>
        <v>206</v>
      </c>
      <c r="H223" s="5">
        <f t="shared" si="11"/>
        <v>201</v>
      </c>
    </row>
    <row r="224" spans="1:8" ht="138" x14ac:dyDescent="0.25">
      <c r="A224" s="4" t="s">
        <v>1</v>
      </c>
      <c r="B224" s="2" t="s">
        <v>221</v>
      </c>
      <c r="C224" s="2" t="s">
        <v>1092</v>
      </c>
      <c r="D224" s="5" t="s">
        <v>556</v>
      </c>
      <c r="F224" s="5">
        <f t="shared" si="9"/>
        <v>129</v>
      </c>
      <c r="G224" s="5">
        <f t="shared" si="10"/>
        <v>482</v>
      </c>
      <c r="H224" s="5">
        <f t="shared" si="11"/>
        <v>0</v>
      </c>
    </row>
    <row r="225" spans="1:8" ht="138" x14ac:dyDescent="0.25">
      <c r="A225" s="4" t="s">
        <v>1</v>
      </c>
      <c r="B225" s="2" t="s">
        <v>222</v>
      </c>
      <c r="C225" s="5" t="s">
        <v>1114</v>
      </c>
      <c r="D225" s="2" t="s">
        <v>557</v>
      </c>
      <c r="E225" s="5" t="s">
        <v>1247</v>
      </c>
      <c r="F225" s="5">
        <f t="shared" si="9"/>
        <v>479</v>
      </c>
      <c r="G225" s="5">
        <f t="shared" si="10"/>
        <v>491</v>
      </c>
      <c r="H225" s="5">
        <f t="shared" si="11"/>
        <v>458</v>
      </c>
    </row>
    <row r="226" spans="1:8" ht="55.2" x14ac:dyDescent="0.25">
      <c r="A226" s="4" t="s">
        <v>1</v>
      </c>
      <c r="B226" s="2" t="s">
        <v>223</v>
      </c>
      <c r="C226" s="2" t="s">
        <v>559</v>
      </c>
      <c r="D226" s="5" t="s">
        <v>558</v>
      </c>
      <c r="F226" s="5">
        <f t="shared" si="9"/>
        <v>188</v>
      </c>
      <c r="G226" s="5">
        <f t="shared" si="10"/>
        <v>198</v>
      </c>
      <c r="H226" s="5">
        <f t="shared" si="11"/>
        <v>0</v>
      </c>
    </row>
    <row r="227" spans="1:8" ht="82.8" x14ac:dyDescent="0.25">
      <c r="A227" s="4" t="s">
        <v>1</v>
      </c>
      <c r="B227" s="2" t="s">
        <v>224</v>
      </c>
      <c r="C227" s="2" t="s">
        <v>560</v>
      </c>
      <c r="D227" s="5" t="s">
        <v>561</v>
      </c>
      <c r="F227" s="5">
        <f t="shared" si="9"/>
        <v>297</v>
      </c>
      <c r="G227" s="5">
        <f t="shared" si="10"/>
        <v>303</v>
      </c>
      <c r="H227" s="5">
        <f t="shared" si="11"/>
        <v>0</v>
      </c>
    </row>
    <row r="228" spans="1:8" ht="110.4" x14ac:dyDescent="0.25">
      <c r="A228" s="4" t="s">
        <v>1</v>
      </c>
      <c r="B228" s="2" t="s">
        <v>225</v>
      </c>
      <c r="C228" s="2" t="s">
        <v>562</v>
      </c>
      <c r="F228" s="5">
        <f t="shared" si="9"/>
        <v>418</v>
      </c>
      <c r="G228" s="5">
        <f t="shared" si="10"/>
        <v>0</v>
      </c>
      <c r="H228" s="5">
        <f t="shared" si="11"/>
        <v>0</v>
      </c>
    </row>
    <row r="229" spans="1:8" ht="82.8" x14ac:dyDescent="0.25">
      <c r="A229" s="4" t="s">
        <v>1</v>
      </c>
      <c r="B229" s="2" t="s">
        <v>226</v>
      </c>
      <c r="C229" s="2" t="s">
        <v>563</v>
      </c>
      <c r="D229" s="5" t="s">
        <v>564</v>
      </c>
      <c r="E229" s="5" t="s">
        <v>565</v>
      </c>
      <c r="F229" s="5">
        <f t="shared" si="9"/>
        <v>264</v>
      </c>
      <c r="G229" s="5">
        <f t="shared" si="10"/>
        <v>309</v>
      </c>
      <c r="H229" s="5">
        <f t="shared" si="11"/>
        <v>299</v>
      </c>
    </row>
    <row r="230" spans="1:8" ht="138" x14ac:dyDescent="0.25">
      <c r="A230" s="4" t="s">
        <v>1</v>
      </c>
      <c r="B230" s="2" t="s">
        <v>227</v>
      </c>
      <c r="C230" s="2" t="s">
        <v>1020</v>
      </c>
      <c r="F230" s="5">
        <f t="shared" si="9"/>
        <v>472</v>
      </c>
      <c r="G230" s="5">
        <f t="shared" si="10"/>
        <v>0</v>
      </c>
      <c r="H230" s="5">
        <f t="shared" si="11"/>
        <v>0</v>
      </c>
    </row>
    <row r="231" spans="1:8" ht="124.2" x14ac:dyDescent="0.25">
      <c r="A231" s="4" t="s">
        <v>1</v>
      </c>
      <c r="B231" s="2" t="s">
        <v>228</v>
      </c>
      <c r="C231" s="2" t="s">
        <v>770</v>
      </c>
      <c r="D231" s="5" t="s">
        <v>1215</v>
      </c>
      <c r="E231" s="5" t="s">
        <v>1166</v>
      </c>
      <c r="F231" s="5">
        <f t="shared" si="9"/>
        <v>389</v>
      </c>
      <c r="G231" s="5">
        <f t="shared" si="10"/>
        <v>434</v>
      </c>
      <c r="H231" s="5">
        <f t="shared" si="11"/>
        <v>189</v>
      </c>
    </row>
    <row r="232" spans="1:8" ht="96.6" x14ac:dyDescent="0.25">
      <c r="A232" s="4" t="s">
        <v>1</v>
      </c>
      <c r="B232" s="2" t="s">
        <v>229</v>
      </c>
      <c r="C232" s="2" t="s">
        <v>1074</v>
      </c>
      <c r="D232" s="5" t="s">
        <v>1031</v>
      </c>
      <c r="E232" s="5" t="s">
        <v>1032</v>
      </c>
      <c r="F232" s="5">
        <f t="shared" si="9"/>
        <v>155</v>
      </c>
      <c r="G232" s="5">
        <f t="shared" si="10"/>
        <v>285</v>
      </c>
      <c r="H232" s="5">
        <f t="shared" si="11"/>
        <v>360</v>
      </c>
    </row>
    <row r="233" spans="1:8" ht="110.4" x14ac:dyDescent="0.25">
      <c r="A233" s="4" t="s">
        <v>1</v>
      </c>
      <c r="B233" s="2" t="s">
        <v>230</v>
      </c>
      <c r="C233" s="5" t="s">
        <v>1190</v>
      </c>
      <c r="D233" s="5" t="s">
        <v>567</v>
      </c>
      <c r="E233" s="2" t="s">
        <v>1143</v>
      </c>
      <c r="F233" s="5">
        <f t="shared" si="9"/>
        <v>274</v>
      </c>
      <c r="G233" s="5">
        <f t="shared" si="10"/>
        <v>380</v>
      </c>
      <c r="H233" s="5">
        <f t="shared" si="11"/>
        <v>229</v>
      </c>
    </row>
    <row r="234" spans="1:8" ht="96.6" x14ac:dyDescent="0.25">
      <c r="A234" s="4" t="s">
        <v>1</v>
      </c>
      <c r="B234" s="2" t="s">
        <v>231</v>
      </c>
      <c r="C234" s="2" t="s">
        <v>1021</v>
      </c>
      <c r="D234" s="5" t="s">
        <v>568</v>
      </c>
      <c r="E234" s="5" t="s">
        <v>1216</v>
      </c>
      <c r="F234" s="5">
        <f t="shared" si="9"/>
        <v>317</v>
      </c>
      <c r="G234" s="5">
        <f t="shared" si="10"/>
        <v>288</v>
      </c>
      <c r="H234" s="5">
        <f t="shared" si="11"/>
        <v>209</v>
      </c>
    </row>
    <row r="235" spans="1:8" ht="96.6" x14ac:dyDescent="0.25">
      <c r="A235" s="4" t="s">
        <v>1</v>
      </c>
      <c r="B235" s="2" t="s">
        <v>232</v>
      </c>
      <c r="C235" s="2" t="s">
        <v>571</v>
      </c>
      <c r="D235" s="5" t="s">
        <v>569</v>
      </c>
      <c r="E235" s="5" t="s">
        <v>570</v>
      </c>
      <c r="F235" s="5">
        <f t="shared" si="9"/>
        <v>254</v>
      </c>
      <c r="G235" s="5">
        <f t="shared" si="10"/>
        <v>317</v>
      </c>
      <c r="H235" s="5">
        <f t="shared" si="11"/>
        <v>298</v>
      </c>
    </row>
    <row r="236" spans="1:8" ht="96.6" x14ac:dyDescent="0.25">
      <c r="A236" s="4" t="s">
        <v>1</v>
      </c>
      <c r="B236" s="2" t="s">
        <v>233</v>
      </c>
      <c r="C236" s="2" t="s">
        <v>573</v>
      </c>
      <c r="D236" s="5" t="s">
        <v>572</v>
      </c>
      <c r="F236" s="5">
        <f t="shared" si="9"/>
        <v>331</v>
      </c>
      <c r="G236" s="5">
        <f t="shared" si="10"/>
        <v>250</v>
      </c>
      <c r="H236" s="5">
        <f t="shared" si="11"/>
        <v>0</v>
      </c>
    </row>
    <row r="237" spans="1:8" ht="55.2" x14ac:dyDescent="0.25">
      <c r="A237" s="4" t="s">
        <v>1</v>
      </c>
      <c r="B237" s="2" t="s">
        <v>234</v>
      </c>
      <c r="C237" s="2" t="s">
        <v>574</v>
      </c>
      <c r="F237" s="5">
        <f t="shared" si="9"/>
        <v>168</v>
      </c>
      <c r="G237" s="5">
        <f t="shared" si="10"/>
        <v>0</v>
      </c>
      <c r="H237" s="5">
        <f t="shared" si="11"/>
        <v>0</v>
      </c>
    </row>
    <row r="238" spans="1:8" ht="69" x14ac:dyDescent="0.25">
      <c r="A238" s="4" t="s">
        <v>1</v>
      </c>
      <c r="B238" s="2" t="s">
        <v>235</v>
      </c>
      <c r="C238" s="2" t="s">
        <v>575</v>
      </c>
      <c r="F238" s="5">
        <f t="shared" si="9"/>
        <v>228</v>
      </c>
      <c r="G238" s="5">
        <f t="shared" si="10"/>
        <v>0</v>
      </c>
      <c r="H238" s="5">
        <f t="shared" si="11"/>
        <v>0</v>
      </c>
    </row>
    <row r="239" spans="1:8" ht="96.6" x14ac:dyDescent="0.25">
      <c r="A239" s="4" t="s">
        <v>1</v>
      </c>
      <c r="B239" s="2" t="s">
        <v>236</v>
      </c>
      <c r="C239" s="2" t="s">
        <v>1115</v>
      </c>
      <c r="D239" s="5" t="s">
        <v>1217</v>
      </c>
      <c r="E239" s="5" t="s">
        <v>963</v>
      </c>
      <c r="F239" s="5">
        <f t="shared" si="9"/>
        <v>289</v>
      </c>
      <c r="G239" s="5">
        <f t="shared" si="10"/>
        <v>311</v>
      </c>
      <c r="H239" s="5">
        <f t="shared" si="11"/>
        <v>331</v>
      </c>
    </row>
    <row r="240" spans="1:8" ht="110.4" x14ac:dyDescent="0.25">
      <c r="A240" s="4" t="s">
        <v>1</v>
      </c>
      <c r="B240" s="2" t="s">
        <v>237</v>
      </c>
      <c r="C240" s="2" t="s">
        <v>976</v>
      </c>
      <c r="D240" s="5" t="s">
        <v>577</v>
      </c>
      <c r="E240" s="5" t="s">
        <v>578</v>
      </c>
      <c r="F240" s="5">
        <f t="shared" si="9"/>
        <v>347</v>
      </c>
      <c r="G240" s="5">
        <f t="shared" si="10"/>
        <v>289</v>
      </c>
      <c r="H240" s="5">
        <f t="shared" si="11"/>
        <v>405</v>
      </c>
    </row>
    <row r="241" spans="1:11" ht="96.6" x14ac:dyDescent="0.25">
      <c r="A241" s="4" t="s">
        <v>1</v>
      </c>
      <c r="B241" s="2" t="s">
        <v>238</v>
      </c>
      <c r="C241" s="2" t="s">
        <v>580</v>
      </c>
      <c r="D241" s="5" t="s">
        <v>983</v>
      </c>
      <c r="E241" s="5" t="s">
        <v>579</v>
      </c>
      <c r="F241" s="5">
        <f t="shared" si="9"/>
        <v>283</v>
      </c>
      <c r="G241" s="5">
        <f t="shared" si="10"/>
        <v>336</v>
      </c>
      <c r="H241" s="5">
        <f t="shared" si="11"/>
        <v>285</v>
      </c>
    </row>
    <row r="242" spans="1:11" ht="96.6" x14ac:dyDescent="0.25">
      <c r="A242" s="4" t="s">
        <v>1</v>
      </c>
      <c r="B242" s="2" t="s">
        <v>239</v>
      </c>
      <c r="C242" s="2" t="s">
        <v>581</v>
      </c>
      <c r="D242" s="5" t="s">
        <v>582</v>
      </c>
      <c r="E242" s="5" t="s">
        <v>1218</v>
      </c>
      <c r="F242" s="5">
        <f t="shared" si="9"/>
        <v>314</v>
      </c>
      <c r="G242" s="5">
        <f t="shared" si="10"/>
        <v>323</v>
      </c>
      <c r="H242" s="5">
        <f t="shared" si="11"/>
        <v>307</v>
      </c>
    </row>
    <row r="243" spans="1:11" ht="110.4" x14ac:dyDescent="0.25">
      <c r="A243" s="4" t="s">
        <v>1</v>
      </c>
      <c r="B243" s="2" t="s">
        <v>240</v>
      </c>
      <c r="C243" s="2" t="s">
        <v>583</v>
      </c>
      <c r="D243" s="5" t="s">
        <v>1219</v>
      </c>
      <c r="E243" s="5" t="s">
        <v>964</v>
      </c>
      <c r="F243" s="5">
        <f t="shared" si="9"/>
        <v>188</v>
      </c>
      <c r="G243" s="5">
        <f t="shared" si="10"/>
        <v>253</v>
      </c>
      <c r="H243" s="5">
        <f t="shared" si="11"/>
        <v>390</v>
      </c>
    </row>
    <row r="244" spans="1:11" ht="124.2" x14ac:dyDescent="0.25">
      <c r="A244" s="4" t="s">
        <v>1</v>
      </c>
      <c r="B244" s="2" t="s">
        <v>241</v>
      </c>
      <c r="C244" s="5" t="s">
        <v>584</v>
      </c>
      <c r="D244" s="2" t="s">
        <v>688</v>
      </c>
      <c r="E244" s="2" t="s">
        <v>1047</v>
      </c>
      <c r="F244" s="5">
        <f t="shared" si="9"/>
        <v>249</v>
      </c>
      <c r="G244" s="5">
        <f t="shared" si="10"/>
        <v>380</v>
      </c>
      <c r="H244" s="5">
        <f t="shared" si="11"/>
        <v>309</v>
      </c>
      <c r="J244" s="2"/>
      <c r="K244" s="5" t="s">
        <v>585</v>
      </c>
    </row>
    <row r="245" spans="1:11" ht="82.8" x14ac:dyDescent="0.25">
      <c r="A245" s="4" t="s">
        <v>1</v>
      </c>
      <c r="B245" s="2" t="s">
        <v>242</v>
      </c>
      <c r="C245" s="2" t="s">
        <v>1044</v>
      </c>
      <c r="D245" s="5" t="s">
        <v>586</v>
      </c>
      <c r="E245" s="5" t="s">
        <v>587</v>
      </c>
      <c r="F245" s="5">
        <f t="shared" si="9"/>
        <v>289</v>
      </c>
      <c r="G245" s="5">
        <f t="shared" si="10"/>
        <v>137</v>
      </c>
      <c r="H245" s="5">
        <f t="shared" si="11"/>
        <v>120</v>
      </c>
    </row>
    <row r="246" spans="1:11" ht="110.4" x14ac:dyDescent="0.25">
      <c r="A246" s="4" t="s">
        <v>1</v>
      </c>
      <c r="B246" s="2" t="s">
        <v>243</v>
      </c>
      <c r="C246" s="2" t="s">
        <v>588</v>
      </c>
      <c r="F246" s="5">
        <f t="shared" si="9"/>
        <v>384</v>
      </c>
      <c r="G246" s="5">
        <f t="shared" si="10"/>
        <v>0</v>
      </c>
      <c r="H246" s="5">
        <f t="shared" si="11"/>
        <v>0</v>
      </c>
    </row>
    <row r="247" spans="1:11" ht="82.8" x14ac:dyDescent="0.25">
      <c r="A247" s="4" t="s">
        <v>1</v>
      </c>
      <c r="B247" s="2" t="s">
        <v>244</v>
      </c>
      <c r="C247" s="2" t="s">
        <v>589</v>
      </c>
      <c r="F247" s="5">
        <f t="shared" si="9"/>
        <v>282</v>
      </c>
      <c r="G247" s="5">
        <f t="shared" si="10"/>
        <v>0</v>
      </c>
      <c r="H247" s="5">
        <f t="shared" si="11"/>
        <v>0</v>
      </c>
    </row>
    <row r="248" spans="1:11" ht="96.6" x14ac:dyDescent="0.25">
      <c r="A248" s="4" t="s">
        <v>1</v>
      </c>
      <c r="B248" s="2" t="s">
        <v>245</v>
      </c>
      <c r="C248" s="2" t="s">
        <v>965</v>
      </c>
      <c r="D248" s="5" t="s">
        <v>590</v>
      </c>
      <c r="E248" s="5" t="s">
        <v>591</v>
      </c>
      <c r="F248" s="5">
        <f t="shared" si="9"/>
        <v>358</v>
      </c>
      <c r="G248" s="5">
        <f t="shared" si="10"/>
        <v>260</v>
      </c>
      <c r="H248" s="5">
        <f t="shared" si="11"/>
        <v>354</v>
      </c>
    </row>
    <row r="249" spans="1:11" ht="82.8" x14ac:dyDescent="0.25">
      <c r="A249" s="4" t="s">
        <v>1</v>
      </c>
      <c r="B249" s="2" t="s">
        <v>246</v>
      </c>
      <c r="C249" s="2" t="s">
        <v>1091</v>
      </c>
      <c r="D249" s="5" t="s">
        <v>592</v>
      </c>
      <c r="E249" s="5" t="s">
        <v>593</v>
      </c>
      <c r="F249" s="5">
        <f t="shared" si="9"/>
        <v>220</v>
      </c>
      <c r="G249" s="5">
        <f t="shared" si="10"/>
        <v>99</v>
      </c>
      <c r="H249" s="5">
        <f t="shared" si="11"/>
        <v>295</v>
      </c>
    </row>
    <row r="250" spans="1:11" ht="82.8" x14ac:dyDescent="0.25">
      <c r="A250" s="4" t="s">
        <v>1</v>
      </c>
      <c r="B250" s="2" t="s">
        <v>247</v>
      </c>
      <c r="C250" s="2" t="s">
        <v>594</v>
      </c>
      <c r="D250" s="5" t="s">
        <v>595</v>
      </c>
      <c r="E250" s="5" t="s">
        <v>1009</v>
      </c>
      <c r="F250" s="5">
        <f t="shared" si="9"/>
        <v>323</v>
      </c>
      <c r="G250" s="5">
        <f t="shared" si="10"/>
        <v>283</v>
      </c>
      <c r="H250" s="5">
        <f t="shared" si="11"/>
        <v>221</v>
      </c>
    </row>
    <row r="251" spans="1:11" ht="124.2" x14ac:dyDescent="0.25">
      <c r="A251" s="4" t="s">
        <v>1</v>
      </c>
      <c r="B251" s="2" t="s">
        <v>248</v>
      </c>
      <c r="C251" s="2" t="s">
        <v>596</v>
      </c>
      <c r="D251" s="5" t="s">
        <v>597</v>
      </c>
      <c r="E251" s="5" t="s">
        <v>1068</v>
      </c>
      <c r="F251" s="5">
        <f t="shared" si="9"/>
        <v>405</v>
      </c>
      <c r="G251" s="5">
        <f t="shared" si="10"/>
        <v>460</v>
      </c>
      <c r="H251" s="5">
        <f t="shared" si="11"/>
        <v>278</v>
      </c>
    </row>
    <row r="252" spans="1:11" ht="96.6" x14ac:dyDescent="0.25">
      <c r="A252" s="4" t="s">
        <v>1</v>
      </c>
      <c r="B252" s="2" t="s">
        <v>249</v>
      </c>
      <c r="C252" s="2" t="s">
        <v>1191</v>
      </c>
      <c r="D252" s="5" t="s">
        <v>598</v>
      </c>
      <c r="E252" s="5" t="s">
        <v>599</v>
      </c>
      <c r="F252" s="5">
        <f t="shared" si="9"/>
        <v>324</v>
      </c>
      <c r="G252" s="5">
        <f t="shared" si="10"/>
        <v>345</v>
      </c>
      <c r="H252" s="5">
        <f t="shared" si="11"/>
        <v>150</v>
      </c>
    </row>
    <row r="253" spans="1:11" ht="124.2" x14ac:dyDescent="0.25">
      <c r="A253" s="4" t="s">
        <v>1</v>
      </c>
      <c r="B253" s="2" t="s">
        <v>250</v>
      </c>
      <c r="C253" s="2" t="s">
        <v>1248</v>
      </c>
      <c r="D253" s="5" t="s">
        <v>600</v>
      </c>
      <c r="E253" s="5" t="s">
        <v>601</v>
      </c>
      <c r="F253" s="5">
        <f t="shared" si="9"/>
        <v>443</v>
      </c>
      <c r="G253" s="5">
        <f t="shared" si="10"/>
        <v>402</v>
      </c>
      <c r="H253" s="5">
        <f t="shared" si="11"/>
        <v>224</v>
      </c>
    </row>
    <row r="254" spans="1:11" ht="110.4" x14ac:dyDescent="0.25">
      <c r="A254" s="4" t="s">
        <v>1</v>
      </c>
      <c r="B254" s="2" t="s">
        <v>251</v>
      </c>
      <c r="C254" s="2" t="s">
        <v>602</v>
      </c>
      <c r="F254" s="5">
        <f t="shared" ref="F254:F317" si="12">LEN(C254)</f>
        <v>384</v>
      </c>
      <c r="G254" s="5">
        <f t="shared" ref="G254:G317" si="13">LEN(D254)</f>
        <v>0</v>
      </c>
      <c r="H254" s="5">
        <f t="shared" ref="H254:H317" si="14">LEN(E254)</f>
        <v>0</v>
      </c>
    </row>
    <row r="255" spans="1:11" ht="96.6" x14ac:dyDescent="0.25">
      <c r="A255" s="4" t="s">
        <v>1</v>
      </c>
      <c r="B255" s="2" t="s">
        <v>252</v>
      </c>
      <c r="C255" s="2" t="s">
        <v>988</v>
      </c>
      <c r="D255" s="5" t="s">
        <v>1220</v>
      </c>
      <c r="F255" s="5">
        <f t="shared" si="12"/>
        <v>351</v>
      </c>
      <c r="G255" s="5">
        <f t="shared" si="13"/>
        <v>298</v>
      </c>
      <c r="H255" s="5">
        <f t="shared" si="14"/>
        <v>0</v>
      </c>
    </row>
    <row r="256" spans="1:11" ht="96.6" x14ac:dyDescent="0.25">
      <c r="A256" s="4" t="s">
        <v>1</v>
      </c>
      <c r="B256" s="2" t="s">
        <v>253</v>
      </c>
      <c r="C256" s="2" t="s">
        <v>603</v>
      </c>
      <c r="D256" s="5" t="s">
        <v>604</v>
      </c>
      <c r="E256" s="5" t="s">
        <v>605</v>
      </c>
      <c r="F256" s="5">
        <f t="shared" si="12"/>
        <v>117</v>
      </c>
      <c r="G256" s="5">
        <f t="shared" si="13"/>
        <v>305</v>
      </c>
      <c r="H256" s="5">
        <f t="shared" si="14"/>
        <v>131</v>
      </c>
    </row>
    <row r="257" spans="1:8" ht="110.4" x14ac:dyDescent="0.25">
      <c r="A257" s="4" t="s">
        <v>1</v>
      </c>
      <c r="B257" s="2" t="s">
        <v>254</v>
      </c>
      <c r="C257" s="2" t="s">
        <v>1090</v>
      </c>
      <c r="D257" s="5" t="s">
        <v>606</v>
      </c>
      <c r="E257" s="5" t="s">
        <v>607</v>
      </c>
      <c r="F257" s="5">
        <f t="shared" si="12"/>
        <v>177</v>
      </c>
      <c r="G257" s="5">
        <f t="shared" si="13"/>
        <v>392</v>
      </c>
      <c r="H257" s="5">
        <f t="shared" si="14"/>
        <v>391</v>
      </c>
    </row>
    <row r="258" spans="1:8" x14ac:dyDescent="0.25">
      <c r="A258" s="4" t="s">
        <v>1</v>
      </c>
      <c r="B258" s="2" t="s">
        <v>255</v>
      </c>
      <c r="C258" s="2"/>
      <c r="F258" s="5">
        <f t="shared" si="12"/>
        <v>0</v>
      </c>
      <c r="G258" s="5">
        <f t="shared" si="13"/>
        <v>0</v>
      </c>
      <c r="H258" s="5">
        <f t="shared" si="14"/>
        <v>0</v>
      </c>
    </row>
    <row r="259" spans="1:8" ht="110.4" x14ac:dyDescent="0.25">
      <c r="A259" s="4" t="s">
        <v>1</v>
      </c>
      <c r="B259" s="2" t="s">
        <v>256</v>
      </c>
      <c r="C259" s="2" t="s">
        <v>608</v>
      </c>
      <c r="D259" s="5" t="s">
        <v>609</v>
      </c>
      <c r="E259" s="5" t="s">
        <v>610</v>
      </c>
      <c r="F259" s="5">
        <f t="shared" si="12"/>
        <v>279</v>
      </c>
      <c r="G259" s="5">
        <f t="shared" si="13"/>
        <v>339</v>
      </c>
      <c r="H259" s="5">
        <f t="shared" si="14"/>
        <v>388</v>
      </c>
    </row>
    <row r="260" spans="1:8" ht="69" x14ac:dyDescent="0.25">
      <c r="A260" s="4" t="s">
        <v>1</v>
      </c>
      <c r="B260" s="2" t="s">
        <v>257</v>
      </c>
      <c r="C260" s="2" t="s">
        <v>621</v>
      </c>
      <c r="D260" s="5" t="s">
        <v>622</v>
      </c>
      <c r="E260" s="5" t="s">
        <v>623</v>
      </c>
      <c r="F260" s="5">
        <f>LEN(C260)</f>
        <v>247</v>
      </c>
      <c r="G260" s="5">
        <f>LEN(D260)</f>
        <v>83</v>
      </c>
      <c r="H260" s="5">
        <f>LEN(E260)</f>
        <v>182</v>
      </c>
    </row>
    <row r="261" spans="1:8" ht="96.6" x14ac:dyDescent="0.25">
      <c r="A261" s="4" t="s">
        <v>1</v>
      </c>
      <c r="B261" s="2" t="s">
        <v>258</v>
      </c>
      <c r="C261" s="2" t="s">
        <v>624</v>
      </c>
      <c r="D261" s="5" t="s">
        <v>1249</v>
      </c>
      <c r="E261" s="5" t="s">
        <v>1144</v>
      </c>
      <c r="F261" s="5">
        <f t="shared" si="12"/>
        <v>242</v>
      </c>
      <c r="G261" s="5">
        <f t="shared" si="13"/>
        <v>324</v>
      </c>
      <c r="H261" s="5">
        <f t="shared" si="14"/>
        <v>258</v>
      </c>
    </row>
    <row r="262" spans="1:8" ht="138" x14ac:dyDescent="0.25">
      <c r="A262" s="4" t="s">
        <v>1</v>
      </c>
      <c r="B262" s="2" t="s">
        <v>259</v>
      </c>
      <c r="C262" s="2" t="s">
        <v>612</v>
      </c>
      <c r="D262" s="5" t="s">
        <v>1221</v>
      </c>
      <c r="E262" s="5" t="s">
        <v>611</v>
      </c>
      <c r="F262" s="5">
        <f t="shared" si="12"/>
        <v>428</v>
      </c>
      <c r="G262" s="5">
        <f t="shared" si="13"/>
        <v>272</v>
      </c>
      <c r="H262" s="5">
        <f t="shared" si="14"/>
        <v>477</v>
      </c>
    </row>
    <row r="263" spans="1:8" ht="124.2" x14ac:dyDescent="0.25">
      <c r="A263" s="4" t="s">
        <v>1</v>
      </c>
      <c r="B263" s="2" t="s">
        <v>260</v>
      </c>
      <c r="C263" s="2" t="s">
        <v>613</v>
      </c>
      <c r="D263" s="5" t="s">
        <v>614</v>
      </c>
      <c r="F263" s="5">
        <f t="shared" si="12"/>
        <v>428</v>
      </c>
      <c r="G263" s="5">
        <f t="shared" si="13"/>
        <v>242</v>
      </c>
      <c r="H263" s="5">
        <f t="shared" si="14"/>
        <v>0</v>
      </c>
    </row>
    <row r="264" spans="1:8" ht="82.8" x14ac:dyDescent="0.25">
      <c r="A264" s="4" t="s">
        <v>1</v>
      </c>
      <c r="B264" s="2" t="s">
        <v>261</v>
      </c>
      <c r="C264" s="2" t="s">
        <v>615</v>
      </c>
      <c r="D264" s="5" t="s">
        <v>616</v>
      </c>
      <c r="E264" s="5" t="s">
        <v>989</v>
      </c>
      <c r="F264" s="5">
        <f t="shared" si="12"/>
        <v>279</v>
      </c>
      <c r="G264" s="5">
        <f t="shared" si="13"/>
        <v>129</v>
      </c>
      <c r="H264" s="5">
        <f t="shared" si="14"/>
        <v>278</v>
      </c>
    </row>
    <row r="265" spans="1:8" ht="82.8" x14ac:dyDescent="0.25">
      <c r="A265" s="4" t="s">
        <v>1</v>
      </c>
      <c r="B265" s="2" t="s">
        <v>262</v>
      </c>
      <c r="C265" s="2" t="s">
        <v>909</v>
      </c>
      <c r="D265" s="5" t="s">
        <v>617</v>
      </c>
      <c r="F265" s="5">
        <f t="shared" si="12"/>
        <v>211</v>
      </c>
      <c r="G265" s="5">
        <f t="shared" si="13"/>
        <v>279</v>
      </c>
      <c r="H265" s="5">
        <f t="shared" si="14"/>
        <v>0</v>
      </c>
    </row>
    <row r="266" spans="1:8" ht="124.2" x14ac:dyDescent="0.25">
      <c r="A266" s="4" t="s">
        <v>1</v>
      </c>
      <c r="B266" s="2" t="s">
        <v>263</v>
      </c>
      <c r="C266" s="2" t="s">
        <v>619</v>
      </c>
      <c r="D266" s="5" t="s">
        <v>618</v>
      </c>
      <c r="E266" s="5" t="s">
        <v>620</v>
      </c>
      <c r="F266" s="5">
        <f t="shared" si="12"/>
        <v>356</v>
      </c>
      <c r="G266" s="5">
        <f t="shared" si="13"/>
        <v>440</v>
      </c>
      <c r="H266" s="5">
        <f t="shared" si="14"/>
        <v>388</v>
      </c>
    </row>
    <row r="267" spans="1:8" ht="82.8" x14ac:dyDescent="0.25">
      <c r="A267" s="4" t="s">
        <v>1</v>
      </c>
      <c r="B267" s="2" t="s">
        <v>264</v>
      </c>
      <c r="C267" s="2" t="s">
        <v>1051</v>
      </c>
      <c r="F267" s="5">
        <f t="shared" si="12"/>
        <v>303</v>
      </c>
      <c r="G267" s="5">
        <f t="shared" si="13"/>
        <v>0</v>
      </c>
      <c r="H267" s="5">
        <f t="shared" si="14"/>
        <v>0</v>
      </c>
    </row>
    <row r="268" spans="1:8" ht="110.4" x14ac:dyDescent="0.25">
      <c r="A268" s="4" t="s">
        <v>1</v>
      </c>
      <c r="B268" s="2" t="s">
        <v>265</v>
      </c>
      <c r="C268" s="2" t="s">
        <v>1222</v>
      </c>
      <c r="D268" s="5" t="s">
        <v>626</v>
      </c>
      <c r="E268" s="5" t="s">
        <v>625</v>
      </c>
      <c r="F268" s="5">
        <f t="shared" si="12"/>
        <v>418</v>
      </c>
      <c r="G268" s="5">
        <f t="shared" si="13"/>
        <v>383</v>
      </c>
      <c r="H268" s="5">
        <f t="shared" si="14"/>
        <v>208</v>
      </c>
    </row>
    <row r="269" spans="1:8" ht="96.6" x14ac:dyDescent="0.25">
      <c r="A269" s="4" t="s">
        <v>1</v>
      </c>
      <c r="B269" s="2" t="s">
        <v>266</v>
      </c>
      <c r="C269" s="2" t="s">
        <v>628</v>
      </c>
      <c r="D269" s="5" t="s">
        <v>1168</v>
      </c>
      <c r="E269" s="5" t="s">
        <v>627</v>
      </c>
      <c r="F269" s="5">
        <f t="shared" si="12"/>
        <v>227</v>
      </c>
      <c r="G269" s="5">
        <f t="shared" si="13"/>
        <v>324</v>
      </c>
      <c r="H269" s="5">
        <f t="shared" si="14"/>
        <v>205</v>
      </c>
    </row>
    <row r="270" spans="1:8" ht="110.4" x14ac:dyDescent="0.25">
      <c r="A270" s="4" t="s">
        <v>1</v>
      </c>
      <c r="B270" s="2" t="s">
        <v>267</v>
      </c>
      <c r="C270" s="2" t="s">
        <v>629</v>
      </c>
      <c r="D270" s="5" t="s">
        <v>1250</v>
      </c>
      <c r="F270" s="5">
        <f t="shared" si="12"/>
        <v>288</v>
      </c>
      <c r="G270" s="5">
        <f t="shared" si="13"/>
        <v>393</v>
      </c>
      <c r="H270" s="5">
        <f t="shared" si="14"/>
        <v>0</v>
      </c>
    </row>
    <row r="271" spans="1:8" ht="69" x14ac:dyDescent="0.25">
      <c r="A271" s="4" t="s">
        <v>1</v>
      </c>
      <c r="B271" s="2" t="s">
        <v>268</v>
      </c>
      <c r="C271" s="2" t="s">
        <v>1145</v>
      </c>
      <c r="D271" s="5" t="s">
        <v>966</v>
      </c>
      <c r="F271" s="5">
        <f t="shared" si="12"/>
        <v>241</v>
      </c>
      <c r="G271" s="5">
        <f t="shared" si="13"/>
        <v>176</v>
      </c>
      <c r="H271" s="5">
        <f t="shared" si="14"/>
        <v>0</v>
      </c>
    </row>
    <row r="272" spans="1:8" ht="82.8" x14ac:dyDescent="0.25">
      <c r="A272" s="4" t="s">
        <v>1</v>
      </c>
      <c r="B272" s="2" t="s">
        <v>269</v>
      </c>
      <c r="C272" s="2" t="s">
        <v>944</v>
      </c>
      <c r="D272" s="5" t="s">
        <v>630</v>
      </c>
      <c r="E272" s="5" t="s">
        <v>631</v>
      </c>
      <c r="F272" s="5">
        <f t="shared" si="12"/>
        <v>236</v>
      </c>
      <c r="G272" s="5">
        <f t="shared" si="13"/>
        <v>118</v>
      </c>
      <c r="H272" s="5">
        <f t="shared" si="14"/>
        <v>298</v>
      </c>
    </row>
    <row r="273" spans="1:10" ht="82.8" x14ac:dyDescent="0.25">
      <c r="A273" s="4" t="s">
        <v>1</v>
      </c>
      <c r="B273" s="2" t="s">
        <v>270</v>
      </c>
      <c r="C273" s="2" t="s">
        <v>967</v>
      </c>
      <c r="D273" s="5" t="s">
        <v>1193</v>
      </c>
      <c r="E273" s="5" t="s">
        <v>632</v>
      </c>
      <c r="F273" s="5">
        <f t="shared" si="12"/>
        <v>227</v>
      </c>
      <c r="G273" s="5">
        <f t="shared" si="13"/>
        <v>281</v>
      </c>
      <c r="H273" s="5">
        <f t="shared" si="14"/>
        <v>245</v>
      </c>
    </row>
    <row r="274" spans="1:10" ht="69" x14ac:dyDescent="0.25">
      <c r="A274" s="4" t="s">
        <v>1</v>
      </c>
      <c r="B274" s="2" t="s">
        <v>271</v>
      </c>
      <c r="C274" s="2" t="s">
        <v>633</v>
      </c>
      <c r="D274" s="5" t="s">
        <v>635</v>
      </c>
      <c r="E274" s="5" t="s">
        <v>990</v>
      </c>
      <c r="F274" s="5">
        <f t="shared" si="12"/>
        <v>204</v>
      </c>
      <c r="G274" s="5">
        <f t="shared" si="13"/>
        <v>237</v>
      </c>
      <c r="H274" s="5">
        <f t="shared" si="14"/>
        <v>205</v>
      </c>
    </row>
    <row r="275" spans="1:10" ht="96.6" x14ac:dyDescent="0.25">
      <c r="A275" s="4" t="s">
        <v>1</v>
      </c>
      <c r="B275" s="2" t="s">
        <v>272</v>
      </c>
      <c r="C275" s="2" t="s">
        <v>637</v>
      </c>
      <c r="D275" s="5" t="s">
        <v>636</v>
      </c>
      <c r="E275" s="5" t="s">
        <v>1251</v>
      </c>
      <c r="F275" s="5">
        <f t="shared" si="12"/>
        <v>366</v>
      </c>
      <c r="G275" s="5">
        <f t="shared" si="13"/>
        <v>98</v>
      </c>
      <c r="H275" s="5">
        <f t="shared" si="14"/>
        <v>158</v>
      </c>
    </row>
    <row r="276" spans="1:10" ht="124.2" x14ac:dyDescent="0.25">
      <c r="A276" s="4" t="s">
        <v>1</v>
      </c>
      <c r="B276" s="2" t="s">
        <v>273</v>
      </c>
      <c r="C276" s="2" t="s">
        <v>1194</v>
      </c>
      <c r="D276" s="5" t="s">
        <v>638</v>
      </c>
      <c r="E276" s="5" t="s">
        <v>1162</v>
      </c>
      <c r="F276" s="5">
        <f t="shared" si="12"/>
        <v>363</v>
      </c>
      <c r="G276" s="5">
        <f t="shared" si="13"/>
        <v>228</v>
      </c>
      <c r="H276" s="5">
        <f t="shared" si="14"/>
        <v>395</v>
      </c>
    </row>
    <row r="277" spans="1:10" x14ac:dyDescent="0.25">
      <c r="A277" s="4" t="s">
        <v>1</v>
      </c>
      <c r="B277" s="2" t="s">
        <v>274</v>
      </c>
      <c r="C277" s="2"/>
      <c r="F277" s="5">
        <f t="shared" si="12"/>
        <v>0</v>
      </c>
      <c r="G277" s="5">
        <f t="shared" si="13"/>
        <v>0</v>
      </c>
      <c r="H277" s="5">
        <f t="shared" si="14"/>
        <v>0</v>
      </c>
    </row>
    <row r="278" spans="1:10" ht="110.4" x14ac:dyDescent="0.25">
      <c r="A278" s="4" t="s">
        <v>1</v>
      </c>
      <c r="B278" s="2" t="s">
        <v>275</v>
      </c>
      <c r="C278" s="2" t="s">
        <v>1158</v>
      </c>
      <c r="D278" s="5" t="s">
        <v>639</v>
      </c>
      <c r="E278" s="5" t="s">
        <v>1010</v>
      </c>
      <c r="F278" s="5">
        <f t="shared" si="12"/>
        <v>296</v>
      </c>
      <c r="G278" s="5">
        <f t="shared" si="13"/>
        <v>157</v>
      </c>
      <c r="H278" s="5">
        <f t="shared" si="14"/>
        <v>356</v>
      </c>
    </row>
    <row r="279" spans="1:10" ht="110.4" x14ac:dyDescent="0.25">
      <c r="A279" s="4" t="s">
        <v>1</v>
      </c>
      <c r="B279" s="2" t="s">
        <v>276</v>
      </c>
      <c r="C279" s="2" t="s">
        <v>640</v>
      </c>
      <c r="D279" s="5" t="s">
        <v>1159</v>
      </c>
      <c r="E279" s="5" t="s">
        <v>641</v>
      </c>
      <c r="F279" s="5">
        <f t="shared" si="12"/>
        <v>233</v>
      </c>
      <c r="G279" s="5">
        <f t="shared" si="13"/>
        <v>243</v>
      </c>
      <c r="H279" s="5">
        <f t="shared" si="14"/>
        <v>414</v>
      </c>
    </row>
    <row r="280" spans="1:10" ht="124.2" x14ac:dyDescent="0.25">
      <c r="A280" s="4" t="s">
        <v>1</v>
      </c>
      <c r="B280" s="2" t="s">
        <v>277</v>
      </c>
      <c r="C280" s="9" t="s">
        <v>1252</v>
      </c>
      <c r="D280" s="5" t="s">
        <v>642</v>
      </c>
      <c r="E280" s="5" t="s">
        <v>968</v>
      </c>
      <c r="F280" s="5">
        <f t="shared" si="12"/>
        <v>215</v>
      </c>
      <c r="G280" s="5">
        <f t="shared" si="13"/>
        <v>340</v>
      </c>
      <c r="H280" s="5">
        <f t="shared" si="14"/>
        <v>450</v>
      </c>
    </row>
    <row r="281" spans="1:10" ht="110.4" x14ac:dyDescent="0.25">
      <c r="A281" s="4" t="s">
        <v>1</v>
      </c>
      <c r="B281" s="2" t="s">
        <v>278</v>
      </c>
      <c r="C281" s="2" t="s">
        <v>643</v>
      </c>
      <c r="D281" s="5" t="s">
        <v>644</v>
      </c>
      <c r="F281" s="5">
        <f t="shared" si="12"/>
        <v>288</v>
      </c>
      <c r="G281" s="5">
        <f t="shared" si="13"/>
        <v>375</v>
      </c>
      <c r="H281" s="5">
        <f t="shared" si="14"/>
        <v>0</v>
      </c>
    </row>
    <row r="282" spans="1:10" ht="82.8" x14ac:dyDescent="0.25">
      <c r="A282" s="4" t="s">
        <v>1</v>
      </c>
      <c r="B282" s="2" t="s">
        <v>279</v>
      </c>
      <c r="C282" s="5" t="s">
        <v>647</v>
      </c>
      <c r="D282" s="5" t="s">
        <v>645</v>
      </c>
      <c r="E282" s="2" t="s">
        <v>646</v>
      </c>
      <c r="F282" s="5">
        <f t="shared" si="12"/>
        <v>298</v>
      </c>
      <c r="G282" s="5">
        <f t="shared" si="13"/>
        <v>179</v>
      </c>
      <c r="H282" s="5">
        <f t="shared" si="14"/>
        <v>123</v>
      </c>
      <c r="J282" s="2"/>
    </row>
    <row r="283" spans="1:10" ht="96.6" x14ac:dyDescent="0.25">
      <c r="A283" s="4" t="s">
        <v>1</v>
      </c>
      <c r="B283" s="2" t="s">
        <v>280</v>
      </c>
      <c r="C283" s="2" t="s">
        <v>650</v>
      </c>
      <c r="D283" s="5" t="s">
        <v>651</v>
      </c>
      <c r="E283" s="5" t="s">
        <v>649</v>
      </c>
      <c r="F283" s="5">
        <f t="shared" si="12"/>
        <v>306</v>
      </c>
      <c r="G283" s="5">
        <f t="shared" si="13"/>
        <v>337</v>
      </c>
      <c r="H283" s="5">
        <f t="shared" si="14"/>
        <v>272</v>
      </c>
    </row>
    <row r="284" spans="1:10" x14ac:dyDescent="0.25">
      <c r="A284" s="4" t="s">
        <v>1</v>
      </c>
      <c r="B284" s="2" t="s">
        <v>281</v>
      </c>
      <c r="C284" s="2"/>
      <c r="F284" s="5">
        <f t="shared" si="12"/>
        <v>0</v>
      </c>
      <c r="G284" s="5">
        <f t="shared" si="13"/>
        <v>0</v>
      </c>
      <c r="H284" s="5">
        <f t="shared" si="14"/>
        <v>0</v>
      </c>
    </row>
    <row r="285" spans="1:10" ht="82.8" x14ac:dyDescent="0.25">
      <c r="A285" s="4" t="s">
        <v>1</v>
      </c>
      <c r="B285" s="2" t="s">
        <v>282</v>
      </c>
      <c r="C285" s="2" t="s">
        <v>653</v>
      </c>
      <c r="D285" s="5" t="s">
        <v>1195</v>
      </c>
      <c r="E285" s="5" t="s">
        <v>652</v>
      </c>
      <c r="F285" s="5">
        <f t="shared" si="12"/>
        <v>207</v>
      </c>
      <c r="G285" s="5">
        <f t="shared" si="13"/>
        <v>282</v>
      </c>
      <c r="H285" s="5">
        <f t="shared" si="14"/>
        <v>285</v>
      </c>
    </row>
    <row r="286" spans="1:10" ht="69" x14ac:dyDescent="0.25">
      <c r="A286" s="4" t="s">
        <v>1</v>
      </c>
      <c r="B286" s="2" t="s">
        <v>283</v>
      </c>
      <c r="C286" s="2" t="s">
        <v>1169</v>
      </c>
      <c r="F286" s="5">
        <f t="shared" si="12"/>
        <v>227</v>
      </c>
      <c r="G286" s="5">
        <f t="shared" si="13"/>
        <v>0</v>
      </c>
      <c r="H286" s="5">
        <f t="shared" si="14"/>
        <v>0</v>
      </c>
    </row>
    <row r="287" spans="1:10" ht="96.6" x14ac:dyDescent="0.25">
      <c r="A287" s="4" t="s">
        <v>1</v>
      </c>
      <c r="B287" s="2" t="s">
        <v>284</v>
      </c>
      <c r="C287" s="5" t="s">
        <v>656</v>
      </c>
      <c r="D287" s="2" t="s">
        <v>654</v>
      </c>
      <c r="E287" s="5" t="s">
        <v>655</v>
      </c>
      <c r="F287" s="5">
        <f t="shared" si="12"/>
        <v>364</v>
      </c>
      <c r="G287" s="5">
        <f t="shared" si="13"/>
        <v>346</v>
      </c>
      <c r="H287" s="5">
        <f t="shared" si="14"/>
        <v>308</v>
      </c>
    </row>
    <row r="288" spans="1:10" ht="110.4" x14ac:dyDescent="0.25">
      <c r="A288" s="4" t="s">
        <v>1</v>
      </c>
      <c r="B288" s="2" t="s">
        <v>285</v>
      </c>
      <c r="C288" s="5" t="s">
        <v>657</v>
      </c>
      <c r="D288" s="5" t="s">
        <v>659</v>
      </c>
      <c r="E288" s="5" t="s">
        <v>658</v>
      </c>
      <c r="F288" s="5">
        <f t="shared" si="12"/>
        <v>303</v>
      </c>
      <c r="G288" s="5">
        <f t="shared" si="13"/>
        <v>354</v>
      </c>
      <c r="H288" s="5">
        <f t="shared" si="14"/>
        <v>389</v>
      </c>
    </row>
    <row r="289" spans="1:8" ht="110.4" x14ac:dyDescent="0.25">
      <c r="A289" s="4" t="s">
        <v>1</v>
      </c>
      <c r="B289" s="2" t="s">
        <v>286</v>
      </c>
      <c r="C289" s="2" t="s">
        <v>660</v>
      </c>
      <c r="D289" s="5" t="s">
        <v>661</v>
      </c>
      <c r="F289" s="5">
        <f t="shared" si="12"/>
        <v>121</v>
      </c>
      <c r="G289" s="5">
        <f t="shared" si="13"/>
        <v>421</v>
      </c>
      <c r="H289" s="5">
        <f t="shared" si="14"/>
        <v>0</v>
      </c>
    </row>
    <row r="290" spans="1:8" ht="124.2" x14ac:dyDescent="0.25">
      <c r="A290" s="4" t="s">
        <v>1</v>
      </c>
      <c r="B290" s="2" t="s">
        <v>287</v>
      </c>
      <c r="C290" s="2" t="s">
        <v>949</v>
      </c>
      <c r="D290" s="5" t="s">
        <v>1033</v>
      </c>
      <c r="E290" s="5" t="s">
        <v>662</v>
      </c>
      <c r="F290" s="5">
        <f t="shared" si="12"/>
        <v>373</v>
      </c>
      <c r="G290" s="5">
        <f t="shared" si="13"/>
        <v>440</v>
      </c>
      <c r="H290" s="5">
        <f t="shared" si="14"/>
        <v>180</v>
      </c>
    </row>
    <row r="291" spans="1:8" ht="110.4" x14ac:dyDescent="0.25">
      <c r="A291" s="4" t="s">
        <v>1</v>
      </c>
      <c r="B291" s="2" t="s">
        <v>288</v>
      </c>
      <c r="C291" s="2" t="s">
        <v>1189</v>
      </c>
      <c r="D291" s="5" t="s">
        <v>663</v>
      </c>
      <c r="E291" s="5" t="s">
        <v>664</v>
      </c>
      <c r="F291" s="5">
        <f t="shared" si="12"/>
        <v>388</v>
      </c>
      <c r="G291" s="5">
        <f t="shared" si="13"/>
        <v>406</v>
      </c>
      <c r="H291" s="5">
        <f t="shared" si="14"/>
        <v>186</v>
      </c>
    </row>
    <row r="292" spans="1:8" ht="82.8" x14ac:dyDescent="0.25">
      <c r="A292" s="4" t="s">
        <v>1</v>
      </c>
      <c r="B292" s="2" t="s">
        <v>289</v>
      </c>
      <c r="C292" s="2" t="s">
        <v>1059</v>
      </c>
      <c r="D292" s="5" t="s">
        <v>665</v>
      </c>
      <c r="E292" s="5" t="s">
        <v>667</v>
      </c>
      <c r="F292" s="5">
        <f t="shared" si="12"/>
        <v>258</v>
      </c>
      <c r="G292" s="5">
        <f t="shared" si="13"/>
        <v>283</v>
      </c>
      <c r="H292" s="5">
        <f t="shared" si="14"/>
        <v>248</v>
      </c>
    </row>
    <row r="293" spans="1:8" ht="82.8" x14ac:dyDescent="0.25">
      <c r="A293" s="4" t="s">
        <v>1</v>
      </c>
      <c r="B293" s="2" t="s">
        <v>290</v>
      </c>
      <c r="C293" s="2" t="s">
        <v>668</v>
      </c>
      <c r="D293" s="5" t="s">
        <v>670</v>
      </c>
      <c r="E293" s="5" t="s">
        <v>671</v>
      </c>
      <c r="F293" s="5">
        <f t="shared" si="12"/>
        <v>302</v>
      </c>
      <c r="G293" s="5">
        <f t="shared" si="13"/>
        <v>226</v>
      </c>
      <c r="H293" s="5">
        <f t="shared" si="14"/>
        <v>185</v>
      </c>
    </row>
    <row r="294" spans="1:8" ht="96.6" x14ac:dyDescent="0.25">
      <c r="A294" s="4" t="s">
        <v>1</v>
      </c>
      <c r="B294" s="2" t="s">
        <v>291</v>
      </c>
      <c r="C294" s="5" t="s">
        <v>669</v>
      </c>
      <c r="D294" s="5" t="s">
        <v>672</v>
      </c>
      <c r="E294" s="5" t="s">
        <v>1253</v>
      </c>
      <c r="F294" s="5">
        <f t="shared" si="12"/>
        <v>282</v>
      </c>
      <c r="G294" s="5">
        <f t="shared" si="13"/>
        <v>325</v>
      </c>
      <c r="H294" s="5">
        <f t="shared" si="14"/>
        <v>203</v>
      </c>
    </row>
    <row r="295" spans="1:8" ht="124.2" x14ac:dyDescent="0.25">
      <c r="A295" s="4" t="s">
        <v>1</v>
      </c>
      <c r="B295" s="2" t="s">
        <v>292</v>
      </c>
      <c r="C295" s="5" t="s">
        <v>673</v>
      </c>
      <c r="D295" s="5" t="s">
        <v>1223</v>
      </c>
      <c r="E295" s="5" t="s">
        <v>666</v>
      </c>
      <c r="F295" s="5">
        <f t="shared" si="12"/>
        <v>252</v>
      </c>
      <c r="G295" s="5">
        <f t="shared" si="13"/>
        <v>366</v>
      </c>
      <c r="H295" s="5">
        <f t="shared" si="14"/>
        <v>460</v>
      </c>
    </row>
    <row r="296" spans="1:8" ht="82.8" x14ac:dyDescent="0.25">
      <c r="A296" s="4" t="s">
        <v>1</v>
      </c>
      <c r="B296" s="2" t="s">
        <v>293</v>
      </c>
      <c r="C296" s="2" t="s">
        <v>675</v>
      </c>
      <c r="D296" s="5" t="s">
        <v>676</v>
      </c>
      <c r="E296" s="5" t="s">
        <v>674</v>
      </c>
      <c r="F296" s="5">
        <f t="shared" si="12"/>
        <v>282</v>
      </c>
      <c r="G296" s="5">
        <f t="shared" si="13"/>
        <v>212</v>
      </c>
      <c r="H296" s="5">
        <f t="shared" si="14"/>
        <v>131</v>
      </c>
    </row>
    <row r="297" spans="1:8" ht="110.4" x14ac:dyDescent="0.25">
      <c r="A297" s="4" t="s">
        <v>1</v>
      </c>
      <c r="B297" s="2" t="s">
        <v>294</v>
      </c>
      <c r="C297" s="2" t="s">
        <v>1034</v>
      </c>
      <c r="D297" s="5" t="s">
        <v>677</v>
      </c>
      <c r="E297" s="5" t="s">
        <v>678</v>
      </c>
      <c r="F297" s="5">
        <f t="shared" si="12"/>
        <v>383</v>
      </c>
      <c r="G297" s="5">
        <f t="shared" si="13"/>
        <v>240</v>
      </c>
      <c r="H297" s="5">
        <f t="shared" si="14"/>
        <v>322</v>
      </c>
    </row>
    <row r="298" spans="1:8" ht="96.6" x14ac:dyDescent="0.25">
      <c r="A298" s="4" t="s">
        <v>1</v>
      </c>
      <c r="B298" s="2" t="s">
        <v>295</v>
      </c>
      <c r="C298" s="2" t="s">
        <v>679</v>
      </c>
      <c r="D298" s="5" t="s">
        <v>680</v>
      </c>
      <c r="F298" s="5">
        <f t="shared" si="12"/>
        <v>335</v>
      </c>
      <c r="G298" s="5">
        <f t="shared" si="13"/>
        <v>342</v>
      </c>
      <c r="H298" s="5">
        <f t="shared" si="14"/>
        <v>0</v>
      </c>
    </row>
    <row r="299" spans="1:8" ht="96.6" x14ac:dyDescent="0.25">
      <c r="A299" s="4" t="s">
        <v>1</v>
      </c>
      <c r="B299" s="2" t="s">
        <v>296</v>
      </c>
      <c r="C299" s="5" t="s">
        <v>576</v>
      </c>
      <c r="D299" s="5" t="s">
        <v>681</v>
      </c>
      <c r="E299" s="5" t="s">
        <v>1125</v>
      </c>
      <c r="F299" s="5">
        <f t="shared" si="12"/>
        <v>222</v>
      </c>
      <c r="G299" s="5">
        <f t="shared" si="13"/>
        <v>323</v>
      </c>
      <c r="H299" s="5">
        <f t="shared" si="14"/>
        <v>229</v>
      </c>
    </row>
    <row r="300" spans="1:8" ht="124.2" x14ac:dyDescent="0.25">
      <c r="A300" s="4" t="s">
        <v>1</v>
      </c>
      <c r="B300" s="2" t="s">
        <v>297</v>
      </c>
      <c r="C300" s="2" t="s">
        <v>682</v>
      </c>
      <c r="D300" s="5" t="s">
        <v>977</v>
      </c>
      <c r="E300" s="5" t="s">
        <v>683</v>
      </c>
      <c r="F300" s="5">
        <f t="shared" si="12"/>
        <v>161</v>
      </c>
      <c r="G300" s="5">
        <f t="shared" si="13"/>
        <v>431</v>
      </c>
      <c r="H300" s="5">
        <f t="shared" si="14"/>
        <v>168</v>
      </c>
    </row>
    <row r="301" spans="1:8" ht="96.6" x14ac:dyDescent="0.25">
      <c r="A301" s="4" t="s">
        <v>1</v>
      </c>
      <c r="B301" s="2" t="s">
        <v>298</v>
      </c>
      <c r="C301" s="2" t="s">
        <v>685</v>
      </c>
      <c r="D301" s="5" t="s">
        <v>686</v>
      </c>
      <c r="E301" s="5" t="s">
        <v>1060</v>
      </c>
      <c r="F301" s="5">
        <f t="shared" si="12"/>
        <v>218</v>
      </c>
      <c r="G301" s="5">
        <f t="shared" si="13"/>
        <v>328</v>
      </c>
      <c r="H301" s="5">
        <f t="shared" si="14"/>
        <v>376</v>
      </c>
    </row>
    <row r="302" spans="1:8" ht="124.2" x14ac:dyDescent="0.25">
      <c r="A302" s="4" t="s">
        <v>1</v>
      </c>
      <c r="B302" s="2" t="s">
        <v>299</v>
      </c>
      <c r="C302" s="2" t="s">
        <v>984</v>
      </c>
      <c r="D302" s="5" t="s">
        <v>1082</v>
      </c>
      <c r="E302" s="5" t="s">
        <v>687</v>
      </c>
      <c r="F302" s="5">
        <f t="shared" si="12"/>
        <v>338</v>
      </c>
      <c r="G302" s="5">
        <f t="shared" si="13"/>
        <v>434</v>
      </c>
      <c r="H302" s="5">
        <f t="shared" si="14"/>
        <v>354</v>
      </c>
    </row>
    <row r="303" spans="1:8" ht="124.2" x14ac:dyDescent="0.25">
      <c r="A303" s="4" t="s">
        <v>1</v>
      </c>
      <c r="B303" s="2" t="s">
        <v>300</v>
      </c>
      <c r="C303" s="5" t="s">
        <v>585</v>
      </c>
      <c r="D303" s="5" t="s">
        <v>1196</v>
      </c>
      <c r="E303" s="5" t="s">
        <v>1052</v>
      </c>
      <c r="F303" s="5">
        <f t="shared" si="12"/>
        <v>429</v>
      </c>
      <c r="G303" s="5">
        <f t="shared" si="13"/>
        <v>249</v>
      </c>
      <c r="H303" s="5">
        <f t="shared" si="14"/>
        <v>158</v>
      </c>
    </row>
    <row r="304" spans="1:8" ht="96.6" x14ac:dyDescent="0.25">
      <c r="A304" s="4" t="s">
        <v>1</v>
      </c>
      <c r="B304" s="2" t="s">
        <v>301</v>
      </c>
      <c r="C304" s="2" t="s">
        <v>691</v>
      </c>
      <c r="D304" s="5" t="s">
        <v>690</v>
      </c>
      <c r="E304" s="5" t="s">
        <v>689</v>
      </c>
      <c r="F304" s="5">
        <f t="shared" si="12"/>
        <v>361</v>
      </c>
      <c r="G304" s="5">
        <f t="shared" si="13"/>
        <v>187</v>
      </c>
      <c r="H304" s="5">
        <f t="shared" si="14"/>
        <v>363</v>
      </c>
    </row>
    <row r="305" spans="1:8" ht="124.2" x14ac:dyDescent="0.25">
      <c r="A305" s="4" t="s">
        <v>1</v>
      </c>
      <c r="B305" s="2" t="s">
        <v>302</v>
      </c>
      <c r="C305" s="5" t="s">
        <v>695</v>
      </c>
      <c r="D305" s="5" t="s">
        <v>693</v>
      </c>
      <c r="E305" s="2" t="s">
        <v>1224</v>
      </c>
      <c r="F305" s="5">
        <f>LEN(J306)</f>
        <v>0</v>
      </c>
      <c r="G305" s="5">
        <f t="shared" si="13"/>
        <v>435</v>
      </c>
      <c r="H305" s="5">
        <f t="shared" si="14"/>
        <v>248</v>
      </c>
    </row>
    <row r="306" spans="1:8" ht="110.4" x14ac:dyDescent="0.25">
      <c r="A306" s="4" t="s">
        <v>1</v>
      </c>
      <c r="B306" s="2" t="s">
        <v>303</v>
      </c>
      <c r="C306" s="2" t="s">
        <v>1197</v>
      </c>
      <c r="D306" s="5" t="s">
        <v>694</v>
      </c>
      <c r="E306" s="5" t="s">
        <v>996</v>
      </c>
      <c r="F306" s="5">
        <f t="shared" si="12"/>
        <v>404</v>
      </c>
      <c r="G306" s="5">
        <f t="shared" si="13"/>
        <v>413</v>
      </c>
      <c r="H306" s="5">
        <f t="shared" si="14"/>
        <v>321</v>
      </c>
    </row>
    <row r="307" spans="1:8" ht="110.4" x14ac:dyDescent="0.25">
      <c r="A307" s="4" t="s">
        <v>1</v>
      </c>
      <c r="B307" s="2" t="s">
        <v>304</v>
      </c>
      <c r="C307" s="5" t="s">
        <v>694</v>
      </c>
      <c r="D307" s="5" t="s">
        <v>696</v>
      </c>
      <c r="E307" s="5" t="s">
        <v>697</v>
      </c>
      <c r="F307" s="5">
        <f t="shared" si="12"/>
        <v>413</v>
      </c>
      <c r="G307" s="5">
        <f t="shared" si="13"/>
        <v>319</v>
      </c>
      <c r="H307" s="5">
        <f t="shared" si="14"/>
        <v>412</v>
      </c>
    </row>
    <row r="308" spans="1:8" ht="124.2" x14ac:dyDescent="0.25">
      <c r="A308" s="4" t="s">
        <v>1</v>
      </c>
      <c r="B308" s="2" t="s">
        <v>305</v>
      </c>
      <c r="C308" s="2" t="s">
        <v>700</v>
      </c>
      <c r="D308" s="5" t="s">
        <v>1170</v>
      </c>
      <c r="E308" s="5" t="s">
        <v>698</v>
      </c>
      <c r="F308" s="5">
        <f t="shared" si="12"/>
        <v>373</v>
      </c>
      <c r="G308" s="5">
        <f t="shared" si="13"/>
        <v>344</v>
      </c>
      <c r="H308" s="5">
        <f t="shared" si="14"/>
        <v>447</v>
      </c>
    </row>
    <row r="309" spans="1:8" ht="110.4" x14ac:dyDescent="0.25">
      <c r="A309" s="4" t="s">
        <v>1</v>
      </c>
      <c r="B309" s="2" t="s">
        <v>306</v>
      </c>
      <c r="C309" s="2" t="s">
        <v>1126</v>
      </c>
      <c r="D309" s="5" t="s">
        <v>1061</v>
      </c>
      <c r="E309" s="2" t="s">
        <v>699</v>
      </c>
      <c r="F309" s="5">
        <f t="shared" si="12"/>
        <v>407</v>
      </c>
      <c r="G309" s="5">
        <f t="shared" si="13"/>
        <v>418</v>
      </c>
      <c r="H309" s="5">
        <f t="shared" si="14"/>
        <v>339</v>
      </c>
    </row>
    <row r="310" spans="1:8" ht="96.6" x14ac:dyDescent="0.25">
      <c r="A310" s="4" t="s">
        <v>1</v>
      </c>
      <c r="B310" s="2" t="s">
        <v>307</v>
      </c>
      <c r="C310" s="2" t="s">
        <v>1146</v>
      </c>
      <c r="D310" s="5" t="s">
        <v>701</v>
      </c>
      <c r="E310" s="5" t="s">
        <v>702</v>
      </c>
      <c r="F310" s="5">
        <f t="shared" si="12"/>
        <v>244</v>
      </c>
      <c r="G310" s="5">
        <f t="shared" si="13"/>
        <v>333</v>
      </c>
      <c r="H310" s="5">
        <f t="shared" si="14"/>
        <v>340</v>
      </c>
    </row>
    <row r="311" spans="1:8" ht="96.6" x14ac:dyDescent="0.25">
      <c r="A311" s="4" t="s">
        <v>1</v>
      </c>
      <c r="B311" s="2" t="s">
        <v>308</v>
      </c>
      <c r="C311" s="5" t="s">
        <v>684</v>
      </c>
      <c r="D311" s="5" t="s">
        <v>703</v>
      </c>
      <c r="E311" s="5" t="s">
        <v>704</v>
      </c>
      <c r="F311" s="5">
        <f t="shared" si="12"/>
        <v>163</v>
      </c>
      <c r="G311" s="5">
        <f t="shared" si="13"/>
        <v>326</v>
      </c>
      <c r="H311" s="5">
        <f t="shared" si="14"/>
        <v>210</v>
      </c>
    </row>
    <row r="312" spans="1:8" ht="96.6" x14ac:dyDescent="0.25">
      <c r="A312" s="4" t="s">
        <v>1</v>
      </c>
      <c r="B312" s="2" t="s">
        <v>309</v>
      </c>
      <c r="C312" s="2" t="s">
        <v>1147</v>
      </c>
      <c r="D312" s="5" t="s">
        <v>705</v>
      </c>
      <c r="F312" s="5">
        <f t="shared" si="12"/>
        <v>322</v>
      </c>
      <c r="G312" s="5">
        <f t="shared" si="13"/>
        <v>344</v>
      </c>
      <c r="H312" s="5">
        <f t="shared" si="14"/>
        <v>0</v>
      </c>
    </row>
    <row r="313" spans="1:8" ht="124.2" x14ac:dyDescent="0.25">
      <c r="A313" s="4" t="s">
        <v>1</v>
      </c>
      <c r="B313" s="2" t="s">
        <v>310</v>
      </c>
      <c r="C313" s="2" t="s">
        <v>706</v>
      </c>
      <c r="D313" s="5" t="s">
        <v>707</v>
      </c>
      <c r="E313" s="5" t="s">
        <v>1148</v>
      </c>
      <c r="F313" s="5">
        <f t="shared" si="12"/>
        <v>404</v>
      </c>
      <c r="G313" s="5">
        <f t="shared" si="13"/>
        <v>425</v>
      </c>
      <c r="H313" s="5">
        <f t="shared" si="14"/>
        <v>214</v>
      </c>
    </row>
    <row r="314" spans="1:8" ht="124.2" x14ac:dyDescent="0.25">
      <c r="A314" s="4" t="s">
        <v>1</v>
      </c>
      <c r="B314" s="2" t="s">
        <v>311</v>
      </c>
      <c r="C314" s="2" t="s">
        <v>969</v>
      </c>
      <c r="D314" s="5" t="s">
        <v>709</v>
      </c>
      <c r="E314" s="5" t="s">
        <v>708</v>
      </c>
      <c r="F314" s="5">
        <f t="shared" si="12"/>
        <v>95</v>
      </c>
      <c r="G314" s="5">
        <f t="shared" si="13"/>
        <v>470</v>
      </c>
      <c r="H314" s="5">
        <f t="shared" si="14"/>
        <v>261</v>
      </c>
    </row>
    <row r="315" spans="1:8" ht="96.6" x14ac:dyDescent="0.25">
      <c r="A315" s="4" t="s">
        <v>1</v>
      </c>
      <c r="B315" s="2" t="s">
        <v>312</v>
      </c>
      <c r="C315" s="2" t="s">
        <v>1198</v>
      </c>
      <c r="D315" s="5" t="s">
        <v>711</v>
      </c>
      <c r="E315" s="5" t="s">
        <v>1035</v>
      </c>
      <c r="F315" s="5">
        <f t="shared" si="12"/>
        <v>144</v>
      </c>
      <c r="G315" s="5">
        <f t="shared" si="13"/>
        <v>339</v>
      </c>
      <c r="H315" s="5">
        <f t="shared" si="14"/>
        <v>323</v>
      </c>
    </row>
    <row r="316" spans="1:8" ht="96.6" x14ac:dyDescent="0.25">
      <c r="A316" s="4" t="s">
        <v>1</v>
      </c>
      <c r="B316" s="2" t="s">
        <v>313</v>
      </c>
      <c r="C316" s="2" t="s">
        <v>1254</v>
      </c>
      <c r="D316" s="5" t="s">
        <v>712</v>
      </c>
      <c r="E316" s="5" t="s">
        <v>713</v>
      </c>
      <c r="F316" s="5">
        <f t="shared" si="12"/>
        <v>316</v>
      </c>
      <c r="G316" s="5">
        <f t="shared" si="13"/>
        <v>293</v>
      </c>
      <c r="H316" s="5">
        <f t="shared" si="14"/>
        <v>226</v>
      </c>
    </row>
    <row r="317" spans="1:8" ht="138" x14ac:dyDescent="0.25">
      <c r="A317" s="4" t="s">
        <v>1</v>
      </c>
      <c r="B317" s="2" t="s">
        <v>314</v>
      </c>
      <c r="C317" s="2" t="s">
        <v>714</v>
      </c>
      <c r="D317" s="5" t="s">
        <v>715</v>
      </c>
      <c r="E317" s="5" t="s">
        <v>1083</v>
      </c>
      <c r="F317" s="5">
        <f t="shared" si="12"/>
        <v>399</v>
      </c>
      <c r="G317" s="5">
        <f t="shared" si="13"/>
        <v>496</v>
      </c>
      <c r="H317" s="5">
        <f t="shared" si="14"/>
        <v>481</v>
      </c>
    </row>
    <row r="318" spans="1:8" ht="110.4" x14ac:dyDescent="0.25">
      <c r="A318" s="4" t="s">
        <v>1</v>
      </c>
      <c r="B318" s="2" t="s">
        <v>315</v>
      </c>
      <c r="C318" s="2" t="s">
        <v>717</v>
      </c>
      <c r="D318" s="5" t="s">
        <v>716</v>
      </c>
      <c r="E318" s="5" t="s">
        <v>1199</v>
      </c>
      <c r="F318" s="5">
        <f t="shared" ref="F318:F381" si="15">LEN(C318)</f>
        <v>207</v>
      </c>
      <c r="G318" s="5">
        <f t="shared" ref="G318:G381" si="16">LEN(D318)</f>
        <v>340</v>
      </c>
      <c r="H318" s="5">
        <f t="shared" ref="H318:H381" si="17">LEN(E318)</f>
        <v>283</v>
      </c>
    </row>
    <row r="319" spans="1:8" ht="124.2" x14ac:dyDescent="0.25">
      <c r="A319" s="4" t="s">
        <v>1</v>
      </c>
      <c r="B319" s="2" t="s">
        <v>316</v>
      </c>
      <c r="C319" s="2" t="s">
        <v>1200</v>
      </c>
      <c r="D319" s="5" t="s">
        <v>718</v>
      </c>
      <c r="E319" s="5" t="s">
        <v>710</v>
      </c>
      <c r="F319" s="5">
        <f t="shared" si="15"/>
        <v>285</v>
      </c>
      <c r="G319" s="5">
        <f t="shared" si="16"/>
        <v>339</v>
      </c>
      <c r="H319" s="5">
        <f t="shared" si="17"/>
        <v>412</v>
      </c>
    </row>
    <row r="320" spans="1:8" ht="124.2" x14ac:dyDescent="0.25">
      <c r="A320" s="4" t="s">
        <v>1</v>
      </c>
      <c r="B320" s="2" t="s">
        <v>317</v>
      </c>
      <c r="C320" s="2" t="s">
        <v>719</v>
      </c>
      <c r="D320" s="5" t="s">
        <v>720</v>
      </c>
      <c r="E320" s="5" t="s">
        <v>1118</v>
      </c>
      <c r="F320" s="5">
        <f t="shared" si="15"/>
        <v>446</v>
      </c>
      <c r="G320" s="5">
        <f t="shared" si="16"/>
        <v>280</v>
      </c>
      <c r="H320" s="5">
        <f t="shared" si="17"/>
        <v>429</v>
      </c>
    </row>
    <row r="321" spans="1:8" ht="124.2" x14ac:dyDescent="0.25">
      <c r="A321" s="4" t="s">
        <v>1</v>
      </c>
      <c r="B321" s="2" t="s">
        <v>318</v>
      </c>
      <c r="C321" s="2" t="s">
        <v>1255</v>
      </c>
      <c r="D321" s="2" t="s">
        <v>936</v>
      </c>
      <c r="E321" s="5" t="s">
        <v>721</v>
      </c>
      <c r="F321" s="5">
        <f t="shared" si="15"/>
        <v>386</v>
      </c>
      <c r="G321" s="5">
        <f t="shared" si="16"/>
        <v>485</v>
      </c>
      <c r="H321" s="5">
        <f t="shared" si="17"/>
        <v>411</v>
      </c>
    </row>
    <row r="322" spans="1:8" ht="82.8" x14ac:dyDescent="0.25">
      <c r="A322" s="4" t="s">
        <v>1</v>
      </c>
      <c r="B322" s="2" t="s">
        <v>319</v>
      </c>
      <c r="C322" s="2" t="s">
        <v>1088</v>
      </c>
      <c r="D322" s="5" t="s">
        <v>722</v>
      </c>
      <c r="E322" s="5" t="s">
        <v>1053</v>
      </c>
      <c r="F322" s="5">
        <f t="shared" si="15"/>
        <v>107</v>
      </c>
      <c r="G322" s="5">
        <f t="shared" si="16"/>
        <v>234</v>
      </c>
      <c r="H322" s="5">
        <f t="shared" si="17"/>
        <v>288</v>
      </c>
    </row>
    <row r="323" spans="1:8" ht="55.2" x14ac:dyDescent="0.25">
      <c r="A323" s="4" t="s">
        <v>1</v>
      </c>
      <c r="B323" s="2" t="s">
        <v>320</v>
      </c>
      <c r="C323" s="2" t="s">
        <v>723</v>
      </c>
      <c r="D323" s="5" t="s">
        <v>978</v>
      </c>
      <c r="F323" s="5">
        <f t="shared" si="15"/>
        <v>158</v>
      </c>
      <c r="G323" s="5">
        <f t="shared" si="16"/>
        <v>188</v>
      </c>
      <c r="H323" s="5">
        <f t="shared" si="17"/>
        <v>0</v>
      </c>
    </row>
    <row r="324" spans="1:8" ht="96.6" x14ac:dyDescent="0.25">
      <c r="A324" s="4" t="s">
        <v>1</v>
      </c>
      <c r="B324" s="2" t="s">
        <v>321</v>
      </c>
      <c r="C324" s="2" t="s">
        <v>725</v>
      </c>
      <c r="D324" s="5" t="s">
        <v>1113</v>
      </c>
      <c r="E324" s="5" t="s">
        <v>724</v>
      </c>
      <c r="F324" s="5">
        <f t="shared" si="15"/>
        <v>351</v>
      </c>
      <c r="G324" s="5">
        <f t="shared" si="16"/>
        <v>201</v>
      </c>
      <c r="H324" s="5">
        <f t="shared" si="17"/>
        <v>201</v>
      </c>
    </row>
    <row r="325" spans="1:8" ht="138" x14ac:dyDescent="0.25">
      <c r="A325" s="4" t="s">
        <v>1</v>
      </c>
      <c r="B325" s="2" t="s">
        <v>322</v>
      </c>
      <c r="C325" s="2" t="s">
        <v>1084</v>
      </c>
      <c r="D325" s="5" t="s">
        <v>726</v>
      </c>
      <c r="E325" s="2" t="s">
        <v>1256</v>
      </c>
      <c r="F325" s="5">
        <f t="shared" si="15"/>
        <v>478</v>
      </c>
      <c r="G325" s="5">
        <f t="shared" si="16"/>
        <v>375</v>
      </c>
      <c r="H325" s="5">
        <f t="shared" si="17"/>
        <v>215</v>
      </c>
    </row>
    <row r="326" spans="1:8" ht="82.8" x14ac:dyDescent="0.25">
      <c r="A326" s="4" t="s">
        <v>1</v>
      </c>
      <c r="B326" s="2" t="s">
        <v>323</v>
      </c>
      <c r="C326" s="2" t="s">
        <v>729</v>
      </c>
      <c r="D326" s="5" t="s">
        <v>1225</v>
      </c>
      <c r="E326" s="5" t="s">
        <v>728</v>
      </c>
      <c r="F326" s="5">
        <f t="shared" si="15"/>
        <v>296</v>
      </c>
      <c r="G326" s="5">
        <f t="shared" si="16"/>
        <v>245</v>
      </c>
      <c r="H326" s="5">
        <f t="shared" si="17"/>
        <v>271</v>
      </c>
    </row>
    <row r="327" spans="1:8" ht="96.6" x14ac:dyDescent="0.25">
      <c r="A327" s="4" t="s">
        <v>1</v>
      </c>
      <c r="B327" s="2" t="s">
        <v>324</v>
      </c>
      <c r="C327" s="2" t="s">
        <v>997</v>
      </c>
      <c r="D327" s="5" t="s">
        <v>731</v>
      </c>
      <c r="E327" s="5" t="s">
        <v>730</v>
      </c>
      <c r="F327" s="5">
        <f t="shared" si="15"/>
        <v>314</v>
      </c>
      <c r="G327" s="5">
        <f t="shared" si="16"/>
        <v>352</v>
      </c>
      <c r="H327" s="5">
        <f t="shared" si="17"/>
        <v>286</v>
      </c>
    </row>
    <row r="328" spans="1:8" ht="96.6" x14ac:dyDescent="0.25">
      <c r="A328" s="4" t="s">
        <v>1</v>
      </c>
      <c r="B328" s="2" t="s">
        <v>325</v>
      </c>
      <c r="C328" s="5" t="s">
        <v>732</v>
      </c>
      <c r="F328" s="5">
        <f t="shared" si="15"/>
        <v>345</v>
      </c>
      <c r="G328" s="5">
        <f t="shared" si="16"/>
        <v>0</v>
      </c>
      <c r="H328" s="5">
        <f t="shared" si="17"/>
        <v>0</v>
      </c>
    </row>
    <row r="329" spans="1:8" ht="96.6" x14ac:dyDescent="0.25">
      <c r="A329" s="4" t="s">
        <v>1</v>
      </c>
      <c r="B329" s="2" t="s">
        <v>326</v>
      </c>
      <c r="C329" s="2" t="s">
        <v>1201</v>
      </c>
      <c r="D329" s="5" t="s">
        <v>733</v>
      </c>
      <c r="E329" s="5" t="s">
        <v>734</v>
      </c>
      <c r="F329" s="5">
        <f t="shared" si="15"/>
        <v>277</v>
      </c>
      <c r="G329" s="5">
        <f t="shared" si="16"/>
        <v>148</v>
      </c>
      <c r="H329" s="5">
        <f t="shared" si="17"/>
        <v>334</v>
      </c>
    </row>
    <row r="330" spans="1:8" ht="82.8" x14ac:dyDescent="0.25">
      <c r="A330" s="4" t="s">
        <v>1</v>
      </c>
      <c r="B330" s="2" t="s">
        <v>327</v>
      </c>
      <c r="C330" s="2" t="s">
        <v>1036</v>
      </c>
      <c r="F330" s="5">
        <f t="shared" si="15"/>
        <v>272</v>
      </c>
      <c r="G330" s="5">
        <f t="shared" si="16"/>
        <v>0</v>
      </c>
      <c r="H330" s="5">
        <f t="shared" si="17"/>
        <v>0</v>
      </c>
    </row>
    <row r="331" spans="1:8" ht="124.2" x14ac:dyDescent="0.25">
      <c r="A331" s="4" t="s">
        <v>1</v>
      </c>
      <c r="B331" s="2" t="s">
        <v>328</v>
      </c>
      <c r="C331" s="2" t="s">
        <v>1043</v>
      </c>
      <c r="D331" s="5" t="s">
        <v>735</v>
      </c>
      <c r="E331" s="5" t="s">
        <v>736</v>
      </c>
      <c r="F331" s="5">
        <f t="shared" si="15"/>
        <v>345</v>
      </c>
      <c r="G331" s="5">
        <f t="shared" si="16"/>
        <v>152</v>
      </c>
      <c r="H331" s="5">
        <f t="shared" si="17"/>
        <v>461</v>
      </c>
    </row>
    <row r="332" spans="1:8" ht="124.2" x14ac:dyDescent="0.25">
      <c r="A332" s="4" t="s">
        <v>1</v>
      </c>
      <c r="B332" s="2" t="s">
        <v>329</v>
      </c>
      <c r="C332" s="2" t="s">
        <v>737</v>
      </c>
      <c r="D332" s="5" t="s">
        <v>1099</v>
      </c>
      <c r="E332" s="5" t="s">
        <v>738</v>
      </c>
      <c r="F332" s="5">
        <f t="shared" si="15"/>
        <v>479</v>
      </c>
      <c r="G332" s="5">
        <f t="shared" si="16"/>
        <v>383</v>
      </c>
      <c r="H332" s="5">
        <f t="shared" si="17"/>
        <v>295</v>
      </c>
    </row>
    <row r="333" spans="1:8" x14ac:dyDescent="0.25">
      <c r="A333" s="4" t="s">
        <v>1</v>
      </c>
      <c r="B333" s="2" t="s">
        <v>330</v>
      </c>
      <c r="C333" s="2"/>
      <c r="F333" s="5">
        <f t="shared" si="15"/>
        <v>0</v>
      </c>
      <c r="G333" s="5">
        <f t="shared" si="16"/>
        <v>0</v>
      </c>
      <c r="H333" s="5">
        <f t="shared" si="17"/>
        <v>0</v>
      </c>
    </row>
    <row r="334" spans="1:8" x14ac:dyDescent="0.25">
      <c r="A334" s="4" t="s">
        <v>1</v>
      </c>
      <c r="B334" s="2" t="s">
        <v>331</v>
      </c>
      <c r="C334" s="2"/>
      <c r="F334" s="5">
        <f t="shared" si="15"/>
        <v>0</v>
      </c>
      <c r="G334" s="5">
        <f t="shared" si="16"/>
        <v>0</v>
      </c>
      <c r="H334" s="5">
        <f t="shared" si="17"/>
        <v>0</v>
      </c>
    </row>
    <row r="335" spans="1:8" ht="234.6" x14ac:dyDescent="0.25">
      <c r="A335" s="4" t="s">
        <v>1</v>
      </c>
      <c r="B335" s="2" t="s">
        <v>332</v>
      </c>
      <c r="C335" s="2" t="s">
        <v>883</v>
      </c>
      <c r="D335" s="5" t="s">
        <v>1226</v>
      </c>
      <c r="F335" s="5">
        <f t="shared" si="15"/>
        <v>292</v>
      </c>
      <c r="G335" s="5">
        <f t="shared" si="16"/>
        <v>843</v>
      </c>
      <c r="H335" s="5">
        <f t="shared" si="17"/>
        <v>0</v>
      </c>
    </row>
    <row r="336" spans="1:8" ht="82.8" x14ac:dyDescent="0.25">
      <c r="A336" s="4" t="s">
        <v>1</v>
      </c>
      <c r="B336" s="2" t="s">
        <v>333</v>
      </c>
      <c r="C336" s="2" t="s">
        <v>739</v>
      </c>
      <c r="F336" s="5">
        <f t="shared" si="15"/>
        <v>288</v>
      </c>
      <c r="G336" s="5">
        <f t="shared" si="16"/>
        <v>0</v>
      </c>
      <c r="H336" s="5">
        <f t="shared" si="17"/>
        <v>0</v>
      </c>
    </row>
    <row r="337" spans="1:8" ht="96.6" x14ac:dyDescent="0.25">
      <c r="A337" s="4" t="s">
        <v>1</v>
      </c>
      <c r="B337" s="2" t="s">
        <v>334</v>
      </c>
      <c r="C337" s="2" t="s">
        <v>1149</v>
      </c>
      <c r="F337" s="5">
        <f t="shared" si="15"/>
        <v>332</v>
      </c>
      <c r="G337" s="5">
        <f t="shared" si="16"/>
        <v>0</v>
      </c>
      <c r="H337" s="5">
        <f t="shared" si="17"/>
        <v>0</v>
      </c>
    </row>
    <row r="338" spans="1:8" ht="124.2" x14ac:dyDescent="0.25">
      <c r="A338" s="4" t="s">
        <v>1</v>
      </c>
      <c r="B338" s="2" t="s">
        <v>335</v>
      </c>
      <c r="C338" s="2" t="s">
        <v>740</v>
      </c>
      <c r="D338" s="5" t="s">
        <v>746</v>
      </c>
      <c r="E338" s="5" t="s">
        <v>741</v>
      </c>
      <c r="F338" s="5">
        <f t="shared" si="15"/>
        <v>190</v>
      </c>
      <c r="G338" s="5">
        <f t="shared" si="16"/>
        <v>241</v>
      </c>
      <c r="H338" s="5">
        <f t="shared" si="17"/>
        <v>463</v>
      </c>
    </row>
    <row r="339" spans="1:8" ht="124.2" x14ac:dyDescent="0.25">
      <c r="A339" s="4" t="s">
        <v>1</v>
      </c>
      <c r="B339" s="2" t="s">
        <v>336</v>
      </c>
      <c r="C339" s="2" t="s">
        <v>742</v>
      </c>
      <c r="D339" s="5" t="s">
        <v>743</v>
      </c>
      <c r="E339" s="5" t="s">
        <v>745</v>
      </c>
      <c r="F339" s="5">
        <f t="shared" si="15"/>
        <v>341</v>
      </c>
      <c r="G339" s="5">
        <f t="shared" si="16"/>
        <v>417</v>
      </c>
      <c r="H339" s="5">
        <f t="shared" si="17"/>
        <v>355</v>
      </c>
    </row>
    <row r="340" spans="1:8" ht="82.8" x14ac:dyDescent="0.25">
      <c r="A340" s="4" t="s">
        <v>1</v>
      </c>
      <c r="B340" s="2" t="s">
        <v>337</v>
      </c>
      <c r="C340" s="2" t="s">
        <v>1257</v>
      </c>
      <c r="D340" s="7" t="s">
        <v>1258</v>
      </c>
      <c r="F340" s="5">
        <f t="shared" si="15"/>
        <v>285</v>
      </c>
      <c r="G340" s="5">
        <f t="shared" si="16"/>
        <v>84</v>
      </c>
      <c r="H340" s="5">
        <f t="shared" si="17"/>
        <v>0</v>
      </c>
    </row>
    <row r="341" spans="1:8" ht="110.4" x14ac:dyDescent="0.25">
      <c r="A341" s="4" t="s">
        <v>1</v>
      </c>
      <c r="B341" s="2" t="s">
        <v>338</v>
      </c>
      <c r="C341" s="2" t="s">
        <v>747</v>
      </c>
      <c r="D341" s="5" t="s">
        <v>1227</v>
      </c>
      <c r="E341" s="5" t="s">
        <v>1011</v>
      </c>
      <c r="F341" s="5">
        <f t="shared" si="15"/>
        <v>404</v>
      </c>
      <c r="G341" s="5">
        <f t="shared" si="16"/>
        <v>336</v>
      </c>
      <c r="H341" s="5">
        <f t="shared" si="17"/>
        <v>236</v>
      </c>
    </row>
    <row r="342" spans="1:8" ht="110.4" x14ac:dyDescent="0.25">
      <c r="A342" s="4" t="s">
        <v>1</v>
      </c>
      <c r="B342" s="2" t="s">
        <v>339</v>
      </c>
      <c r="C342" s="2" t="s">
        <v>1054</v>
      </c>
      <c r="D342" s="5" t="s">
        <v>748</v>
      </c>
      <c r="F342" s="5">
        <f t="shared" si="15"/>
        <v>370</v>
      </c>
      <c r="G342" s="5">
        <f t="shared" si="16"/>
        <v>128</v>
      </c>
      <c r="H342" s="5">
        <f t="shared" si="17"/>
        <v>0</v>
      </c>
    </row>
    <row r="343" spans="1:8" ht="138" x14ac:dyDescent="0.25">
      <c r="A343" s="4" t="s">
        <v>1</v>
      </c>
      <c r="B343" s="2" t="s">
        <v>340</v>
      </c>
      <c r="C343" s="2" t="s">
        <v>750</v>
      </c>
      <c r="D343" s="5" t="s">
        <v>749</v>
      </c>
      <c r="E343" s="5" t="s">
        <v>1259</v>
      </c>
      <c r="F343" s="5">
        <f t="shared" si="15"/>
        <v>454</v>
      </c>
      <c r="G343" s="5">
        <f t="shared" si="16"/>
        <v>264</v>
      </c>
      <c r="H343" s="5">
        <f t="shared" si="17"/>
        <v>506</v>
      </c>
    </row>
    <row r="344" spans="1:8" ht="124.2" x14ac:dyDescent="0.25">
      <c r="A344" s="4" t="s">
        <v>1</v>
      </c>
      <c r="B344" s="2" t="s">
        <v>341</v>
      </c>
      <c r="C344" s="2" t="s">
        <v>751</v>
      </c>
      <c r="F344" s="5">
        <f t="shared" si="15"/>
        <v>484</v>
      </c>
      <c r="G344" s="5">
        <f t="shared" si="16"/>
        <v>0</v>
      </c>
      <c r="H344" s="5">
        <f t="shared" si="17"/>
        <v>0</v>
      </c>
    </row>
    <row r="345" spans="1:8" ht="124.2" x14ac:dyDescent="0.25">
      <c r="A345" s="4" t="s">
        <v>1</v>
      </c>
      <c r="B345" s="2" t="s">
        <v>342</v>
      </c>
      <c r="C345" s="2" t="s">
        <v>752</v>
      </c>
      <c r="D345" s="5" t="s">
        <v>753</v>
      </c>
      <c r="E345" s="5" t="s">
        <v>970</v>
      </c>
      <c r="F345" s="5">
        <f t="shared" si="15"/>
        <v>155</v>
      </c>
      <c r="G345" s="5">
        <f t="shared" si="16"/>
        <v>174</v>
      </c>
      <c r="H345" s="5">
        <f t="shared" si="17"/>
        <v>443</v>
      </c>
    </row>
    <row r="346" spans="1:8" ht="55.2" x14ac:dyDescent="0.25">
      <c r="A346" s="4" t="s">
        <v>1</v>
      </c>
      <c r="B346" s="2" t="s">
        <v>343</v>
      </c>
      <c r="C346" s="2" t="s">
        <v>755</v>
      </c>
      <c r="D346" s="5" t="s">
        <v>754</v>
      </c>
      <c r="E346" s="5" t="s">
        <v>756</v>
      </c>
      <c r="F346" s="5">
        <f t="shared" si="15"/>
        <v>192</v>
      </c>
      <c r="G346" s="5">
        <f t="shared" si="16"/>
        <v>161</v>
      </c>
      <c r="H346" s="5">
        <f t="shared" si="17"/>
        <v>166</v>
      </c>
    </row>
    <row r="347" spans="1:8" ht="124.2" x14ac:dyDescent="0.25">
      <c r="A347" s="4" t="s">
        <v>1</v>
      </c>
      <c r="B347" s="2" t="s">
        <v>344</v>
      </c>
      <c r="C347" s="2" t="s">
        <v>1055</v>
      </c>
      <c r="F347" s="5">
        <f t="shared" si="15"/>
        <v>441</v>
      </c>
      <c r="G347" s="5">
        <f t="shared" si="16"/>
        <v>0</v>
      </c>
      <c r="H347" s="5">
        <f t="shared" si="17"/>
        <v>0</v>
      </c>
    </row>
    <row r="348" spans="1:8" ht="96.6" x14ac:dyDescent="0.25">
      <c r="A348" s="4" t="s">
        <v>1</v>
      </c>
      <c r="B348" s="2" t="s">
        <v>345</v>
      </c>
      <c r="C348" s="2" t="s">
        <v>757</v>
      </c>
      <c r="D348" s="5" t="s">
        <v>759</v>
      </c>
      <c r="E348" s="5" t="s">
        <v>758</v>
      </c>
      <c r="F348" s="5">
        <f t="shared" si="15"/>
        <v>221</v>
      </c>
      <c r="G348" s="5">
        <f t="shared" si="16"/>
        <v>130</v>
      </c>
      <c r="H348" s="5">
        <f t="shared" si="17"/>
        <v>349</v>
      </c>
    </row>
    <row r="349" spans="1:8" ht="82.8" x14ac:dyDescent="0.25">
      <c r="A349" s="4" t="s">
        <v>1</v>
      </c>
      <c r="B349" s="2" t="s">
        <v>346</v>
      </c>
      <c r="C349" s="2" t="s">
        <v>761</v>
      </c>
      <c r="D349" s="5" t="s">
        <v>1012</v>
      </c>
      <c r="E349" s="5" t="s">
        <v>760</v>
      </c>
      <c r="F349" s="5">
        <f t="shared" si="15"/>
        <v>102</v>
      </c>
      <c r="G349" s="5">
        <f t="shared" si="16"/>
        <v>239</v>
      </c>
      <c r="H349" s="5">
        <f t="shared" si="17"/>
        <v>160</v>
      </c>
    </row>
    <row r="350" spans="1:8" x14ac:dyDescent="0.25">
      <c r="A350" s="4" t="s">
        <v>1</v>
      </c>
      <c r="B350" s="2" t="s">
        <v>347</v>
      </c>
      <c r="C350" s="2"/>
      <c r="F350" s="5">
        <f t="shared" si="15"/>
        <v>0</v>
      </c>
      <c r="G350" s="5">
        <f t="shared" si="16"/>
        <v>0</v>
      </c>
      <c r="H350" s="5">
        <f t="shared" si="17"/>
        <v>0</v>
      </c>
    </row>
    <row r="351" spans="1:8" ht="96.6" x14ac:dyDescent="0.25">
      <c r="A351" s="4" t="s">
        <v>1</v>
      </c>
      <c r="B351" s="2" t="s">
        <v>348</v>
      </c>
      <c r="C351" s="2" t="s">
        <v>762</v>
      </c>
      <c r="D351" s="5" t="s">
        <v>763</v>
      </c>
      <c r="E351" s="5" t="s">
        <v>979</v>
      </c>
      <c r="F351" s="5">
        <f t="shared" si="15"/>
        <v>259</v>
      </c>
      <c r="G351" s="5">
        <f t="shared" si="16"/>
        <v>316</v>
      </c>
      <c r="H351" s="5">
        <f t="shared" si="17"/>
        <v>348</v>
      </c>
    </row>
    <row r="352" spans="1:8" ht="82.8" x14ac:dyDescent="0.25">
      <c r="A352" s="4" t="s">
        <v>1</v>
      </c>
      <c r="B352" s="2" t="s">
        <v>349</v>
      </c>
      <c r="C352" s="2" t="s">
        <v>764</v>
      </c>
      <c r="F352" s="5">
        <f t="shared" si="15"/>
        <v>268</v>
      </c>
      <c r="G352" s="5">
        <f t="shared" si="16"/>
        <v>0</v>
      </c>
      <c r="H352" s="5">
        <f t="shared" si="17"/>
        <v>0</v>
      </c>
    </row>
    <row r="353" spans="1:8" ht="138" x14ac:dyDescent="0.25">
      <c r="A353" s="4" t="s">
        <v>1</v>
      </c>
      <c r="B353" s="2" t="s">
        <v>350</v>
      </c>
      <c r="C353" s="2" t="s">
        <v>765</v>
      </c>
      <c r="D353" s="5" t="s">
        <v>766</v>
      </c>
      <c r="F353" s="5">
        <f t="shared" si="15"/>
        <v>178</v>
      </c>
      <c r="G353" s="5">
        <f t="shared" si="16"/>
        <v>465</v>
      </c>
      <c r="H353" s="5">
        <f t="shared" si="17"/>
        <v>0</v>
      </c>
    </row>
    <row r="354" spans="1:8" ht="96.6" x14ac:dyDescent="0.25">
      <c r="A354" s="4" t="s">
        <v>1</v>
      </c>
      <c r="B354" s="2" t="s">
        <v>351</v>
      </c>
      <c r="C354" s="2" t="s">
        <v>950</v>
      </c>
      <c r="D354" s="5" t="s">
        <v>767</v>
      </c>
      <c r="E354" s="5" t="s">
        <v>768</v>
      </c>
      <c r="F354" s="5">
        <f t="shared" si="15"/>
        <v>329</v>
      </c>
      <c r="G354" s="5">
        <f t="shared" si="16"/>
        <v>138</v>
      </c>
      <c r="H354" s="5">
        <f t="shared" si="17"/>
        <v>216</v>
      </c>
    </row>
    <row r="355" spans="1:8" ht="96.6" x14ac:dyDescent="0.25">
      <c r="A355" s="4" t="s">
        <v>1</v>
      </c>
      <c r="B355" s="2" t="s">
        <v>352</v>
      </c>
      <c r="C355" s="2" t="s">
        <v>769</v>
      </c>
      <c r="D355" s="5" t="s">
        <v>1240</v>
      </c>
      <c r="F355" s="5">
        <f t="shared" si="15"/>
        <v>271</v>
      </c>
      <c r="G355" s="5">
        <f t="shared" si="16"/>
        <v>312</v>
      </c>
      <c r="H355" s="5">
        <f t="shared" si="17"/>
        <v>0</v>
      </c>
    </row>
    <row r="356" spans="1:8" ht="110.4" x14ac:dyDescent="0.25">
      <c r="A356" s="4" t="s">
        <v>1</v>
      </c>
      <c r="B356" s="2" t="s">
        <v>353</v>
      </c>
      <c r="C356" s="2" t="s">
        <v>1202</v>
      </c>
      <c r="D356" s="2" t="s">
        <v>770</v>
      </c>
      <c r="E356" s="2" t="s">
        <v>771</v>
      </c>
      <c r="F356" s="5">
        <f t="shared" si="15"/>
        <v>248</v>
      </c>
      <c r="G356" s="5">
        <f t="shared" si="16"/>
        <v>389</v>
      </c>
      <c r="H356" s="5">
        <f t="shared" si="17"/>
        <v>272</v>
      </c>
    </row>
    <row r="357" spans="1:8" ht="82.8" x14ac:dyDescent="0.25">
      <c r="A357" s="4" t="s">
        <v>1</v>
      </c>
      <c r="B357" s="2" t="s">
        <v>354</v>
      </c>
      <c r="C357" s="5" t="s">
        <v>772</v>
      </c>
      <c r="D357" s="5" t="s">
        <v>773</v>
      </c>
      <c r="F357" s="5">
        <f t="shared" si="15"/>
        <v>180</v>
      </c>
      <c r="G357" s="5">
        <f t="shared" si="16"/>
        <v>303</v>
      </c>
      <c r="H357" s="5">
        <f t="shared" si="17"/>
        <v>0</v>
      </c>
    </row>
    <row r="358" spans="1:8" ht="138" x14ac:dyDescent="0.25">
      <c r="A358" s="4" t="s">
        <v>1</v>
      </c>
      <c r="B358" s="2" t="s">
        <v>355</v>
      </c>
      <c r="C358" s="2" t="s">
        <v>1085</v>
      </c>
      <c r="D358" s="5" t="s">
        <v>774</v>
      </c>
      <c r="E358" s="2" t="s">
        <v>861</v>
      </c>
      <c r="F358" s="5">
        <f t="shared" si="15"/>
        <v>388</v>
      </c>
      <c r="G358" s="5">
        <f t="shared" si="16"/>
        <v>239</v>
      </c>
      <c r="H358" s="5">
        <f t="shared" si="17"/>
        <v>482</v>
      </c>
    </row>
    <row r="359" spans="1:8" ht="82.8" x14ac:dyDescent="0.25">
      <c r="A359" s="4" t="s">
        <v>1</v>
      </c>
      <c r="B359" s="2" t="s">
        <v>356</v>
      </c>
      <c r="C359" s="2" t="s">
        <v>1228</v>
      </c>
      <c r="D359" s="5" t="s">
        <v>1260</v>
      </c>
      <c r="E359" s="2" t="s">
        <v>769</v>
      </c>
      <c r="F359" s="5">
        <f t="shared" si="15"/>
        <v>163</v>
      </c>
      <c r="G359" s="5">
        <f t="shared" si="16"/>
        <v>218</v>
      </c>
      <c r="H359" s="5">
        <f t="shared" si="17"/>
        <v>271</v>
      </c>
    </row>
    <row r="360" spans="1:8" ht="55.2" x14ac:dyDescent="0.25">
      <c r="A360" s="4" t="s">
        <v>1</v>
      </c>
      <c r="B360" s="2" t="s">
        <v>357</v>
      </c>
      <c r="C360" s="5" t="s">
        <v>1119</v>
      </c>
      <c r="D360" s="5" t="s">
        <v>775</v>
      </c>
      <c r="E360" s="5" t="s">
        <v>1037</v>
      </c>
      <c r="F360" s="5">
        <f t="shared" si="15"/>
        <v>116</v>
      </c>
      <c r="G360" s="5">
        <f t="shared" si="16"/>
        <v>163</v>
      </c>
      <c r="H360" s="5">
        <f t="shared" si="17"/>
        <v>169</v>
      </c>
    </row>
    <row r="361" spans="1:8" ht="96.6" x14ac:dyDescent="0.25">
      <c r="A361" s="4" t="s">
        <v>1</v>
      </c>
      <c r="B361" s="2" t="s">
        <v>358</v>
      </c>
      <c r="C361" s="2" t="s">
        <v>776</v>
      </c>
      <c r="D361" s="5" t="s">
        <v>777</v>
      </c>
      <c r="E361" s="5" t="s">
        <v>778</v>
      </c>
      <c r="F361" s="5">
        <f t="shared" si="15"/>
        <v>355</v>
      </c>
      <c r="G361" s="5">
        <f t="shared" si="16"/>
        <v>333</v>
      </c>
      <c r="H361" s="5">
        <f t="shared" si="17"/>
        <v>191</v>
      </c>
    </row>
    <row r="362" spans="1:8" ht="110.4" x14ac:dyDescent="0.25">
      <c r="A362" s="4" t="s">
        <v>1</v>
      </c>
      <c r="B362" s="2" t="s">
        <v>359</v>
      </c>
      <c r="C362" s="2" t="s">
        <v>779</v>
      </c>
      <c r="D362" s="5" t="s">
        <v>1203</v>
      </c>
      <c r="F362" s="5">
        <f t="shared" si="15"/>
        <v>283</v>
      </c>
      <c r="G362" s="5">
        <f t="shared" si="16"/>
        <v>426</v>
      </c>
      <c r="H362" s="5">
        <f t="shared" si="17"/>
        <v>0</v>
      </c>
    </row>
    <row r="363" spans="1:8" ht="110.4" x14ac:dyDescent="0.25">
      <c r="A363" s="4" t="s">
        <v>1</v>
      </c>
      <c r="B363" s="2" t="s">
        <v>360</v>
      </c>
      <c r="C363" s="5" t="s">
        <v>781</v>
      </c>
      <c r="D363" s="5" t="s">
        <v>780</v>
      </c>
      <c r="E363" s="5" t="s">
        <v>782</v>
      </c>
      <c r="F363" s="5">
        <f t="shared" si="15"/>
        <v>194</v>
      </c>
      <c r="G363" s="5">
        <f t="shared" si="16"/>
        <v>262</v>
      </c>
      <c r="H363" s="5">
        <f t="shared" si="17"/>
        <v>372</v>
      </c>
    </row>
    <row r="364" spans="1:8" x14ac:dyDescent="0.25">
      <c r="A364" s="4" t="s">
        <v>1</v>
      </c>
      <c r="B364" s="2" t="s">
        <v>361</v>
      </c>
      <c r="C364" s="2"/>
      <c r="F364" s="5">
        <f t="shared" si="15"/>
        <v>0</v>
      </c>
      <c r="G364" s="5">
        <f t="shared" si="16"/>
        <v>0</v>
      </c>
      <c r="H364" s="5">
        <f t="shared" si="17"/>
        <v>0</v>
      </c>
    </row>
    <row r="365" spans="1:8" ht="82.8" x14ac:dyDescent="0.25">
      <c r="A365" s="4" t="s">
        <v>1</v>
      </c>
      <c r="B365" s="2" t="s">
        <v>362</v>
      </c>
      <c r="C365" s="2" t="s">
        <v>787</v>
      </c>
      <c r="D365" s="5" t="s">
        <v>1171</v>
      </c>
      <c r="E365" s="2" t="s">
        <v>786</v>
      </c>
      <c r="F365" s="5">
        <f t="shared" si="15"/>
        <v>291</v>
      </c>
      <c r="G365" s="5">
        <f t="shared" si="16"/>
        <v>276</v>
      </c>
      <c r="H365" s="5">
        <f t="shared" si="17"/>
        <v>263</v>
      </c>
    </row>
    <row r="366" spans="1:8" ht="110.4" x14ac:dyDescent="0.25">
      <c r="A366" s="4" t="s">
        <v>1</v>
      </c>
      <c r="B366" s="2" t="s">
        <v>363</v>
      </c>
      <c r="C366" s="2" t="s">
        <v>1194</v>
      </c>
      <c r="F366" s="5">
        <f t="shared" si="15"/>
        <v>363</v>
      </c>
      <c r="G366" s="5">
        <f t="shared" si="16"/>
        <v>0</v>
      </c>
      <c r="H366" s="5">
        <f t="shared" si="17"/>
        <v>0</v>
      </c>
    </row>
    <row r="367" spans="1:8" x14ac:dyDescent="0.25">
      <c r="A367" s="4" t="s">
        <v>1</v>
      </c>
      <c r="B367" s="2" t="s">
        <v>364</v>
      </c>
      <c r="C367" s="2"/>
      <c r="F367" s="5">
        <f t="shared" si="15"/>
        <v>0</v>
      </c>
      <c r="G367" s="5">
        <f t="shared" si="16"/>
        <v>0</v>
      </c>
      <c r="H367" s="5">
        <f t="shared" si="17"/>
        <v>0</v>
      </c>
    </row>
    <row r="368" spans="1:8" ht="82.8" x14ac:dyDescent="0.25">
      <c r="A368" s="4" t="s">
        <v>1</v>
      </c>
      <c r="B368" s="2" t="s">
        <v>365</v>
      </c>
      <c r="C368" s="2" t="s">
        <v>783</v>
      </c>
      <c r="D368" s="5" t="s">
        <v>784</v>
      </c>
      <c r="E368" s="5" t="s">
        <v>785</v>
      </c>
      <c r="F368" s="5">
        <f t="shared" si="15"/>
        <v>279</v>
      </c>
      <c r="G368" s="5">
        <f t="shared" si="16"/>
        <v>214</v>
      </c>
      <c r="H368" s="5">
        <f t="shared" si="17"/>
        <v>166</v>
      </c>
    </row>
    <row r="369" spans="1:8" x14ac:dyDescent="0.25">
      <c r="A369" s="4" t="s">
        <v>1</v>
      </c>
      <c r="B369" s="2" t="s">
        <v>366</v>
      </c>
      <c r="C369" s="2"/>
      <c r="F369" s="5">
        <f t="shared" si="15"/>
        <v>0</v>
      </c>
      <c r="G369" s="5">
        <f t="shared" si="16"/>
        <v>0</v>
      </c>
      <c r="H369" s="5">
        <f t="shared" si="17"/>
        <v>0</v>
      </c>
    </row>
    <row r="370" spans="1:8" ht="69" x14ac:dyDescent="0.25">
      <c r="A370" s="4" t="s">
        <v>1</v>
      </c>
      <c r="B370" s="2" t="s">
        <v>367</v>
      </c>
      <c r="C370" s="2" t="s">
        <v>788</v>
      </c>
      <c r="F370" s="5">
        <f t="shared" si="15"/>
        <v>224</v>
      </c>
      <c r="G370" s="5">
        <f t="shared" si="16"/>
        <v>0</v>
      </c>
      <c r="H370" s="5">
        <f t="shared" si="17"/>
        <v>0</v>
      </c>
    </row>
    <row r="371" spans="1:8" ht="96.6" x14ac:dyDescent="0.25">
      <c r="A371" s="4" t="s">
        <v>1</v>
      </c>
      <c r="B371" s="2" t="s">
        <v>368</v>
      </c>
      <c r="C371" s="2" t="s">
        <v>1229</v>
      </c>
      <c r="D371" s="5" t="s">
        <v>1261</v>
      </c>
      <c r="E371" s="5" t="s">
        <v>789</v>
      </c>
      <c r="F371" s="5">
        <f t="shared" si="15"/>
        <v>322</v>
      </c>
      <c r="G371" s="5">
        <f t="shared" si="16"/>
        <v>129</v>
      </c>
      <c r="H371" s="5">
        <f t="shared" si="17"/>
        <v>320</v>
      </c>
    </row>
    <row r="372" spans="1:8" ht="96.6" x14ac:dyDescent="0.25">
      <c r="A372" s="4" t="s">
        <v>1</v>
      </c>
      <c r="B372" s="2" t="s">
        <v>369</v>
      </c>
      <c r="C372" s="2" t="s">
        <v>1086</v>
      </c>
      <c r="D372" s="5" t="s">
        <v>1116</v>
      </c>
      <c r="E372" s="5" t="s">
        <v>790</v>
      </c>
      <c r="F372" s="5">
        <f t="shared" si="15"/>
        <v>255</v>
      </c>
      <c r="G372" s="5">
        <f t="shared" si="16"/>
        <v>273</v>
      </c>
      <c r="H372" s="5">
        <f t="shared" si="17"/>
        <v>344</v>
      </c>
    </row>
    <row r="373" spans="1:8" ht="82.8" x14ac:dyDescent="0.25">
      <c r="A373" s="4" t="s">
        <v>1</v>
      </c>
      <c r="B373" s="2" t="s">
        <v>370</v>
      </c>
      <c r="C373" s="2" t="s">
        <v>791</v>
      </c>
      <c r="D373" s="5" t="s">
        <v>1117</v>
      </c>
      <c r="E373" s="5" t="s">
        <v>792</v>
      </c>
      <c r="F373" s="5">
        <f t="shared" si="15"/>
        <v>278</v>
      </c>
      <c r="G373" s="5">
        <f t="shared" si="16"/>
        <v>269</v>
      </c>
      <c r="H373" s="5">
        <f t="shared" si="17"/>
        <v>303</v>
      </c>
    </row>
    <row r="374" spans="1:8" ht="110.4" x14ac:dyDescent="0.25">
      <c r="A374" s="4" t="s">
        <v>1</v>
      </c>
      <c r="B374" s="2" t="s">
        <v>371</v>
      </c>
      <c r="C374" s="2" t="s">
        <v>1127</v>
      </c>
      <c r="D374" s="5" t="s">
        <v>793</v>
      </c>
      <c r="E374" s="5" t="s">
        <v>794</v>
      </c>
      <c r="F374" s="5">
        <f t="shared" si="15"/>
        <v>348</v>
      </c>
      <c r="G374" s="5">
        <f t="shared" si="16"/>
        <v>397</v>
      </c>
      <c r="H374" s="5">
        <f t="shared" si="17"/>
        <v>284</v>
      </c>
    </row>
    <row r="375" spans="1:8" ht="82.8" x14ac:dyDescent="0.25">
      <c r="A375" s="4" t="s">
        <v>1</v>
      </c>
      <c r="B375" s="2" t="s">
        <v>372</v>
      </c>
      <c r="C375" s="2" t="s">
        <v>1100</v>
      </c>
      <c r="D375" s="5" t="s">
        <v>795</v>
      </c>
      <c r="E375" s="5" t="s">
        <v>1230</v>
      </c>
      <c r="F375" s="5">
        <f t="shared" si="15"/>
        <v>321</v>
      </c>
      <c r="G375" s="5">
        <f t="shared" si="16"/>
        <v>234</v>
      </c>
      <c r="H375" s="5">
        <f t="shared" si="17"/>
        <v>233</v>
      </c>
    </row>
    <row r="376" spans="1:8" ht="124.2" x14ac:dyDescent="0.25">
      <c r="A376" s="4" t="s">
        <v>1</v>
      </c>
      <c r="B376" s="2" t="s">
        <v>373</v>
      </c>
      <c r="C376" s="2" t="s">
        <v>796</v>
      </c>
      <c r="D376" s="5" t="s">
        <v>797</v>
      </c>
      <c r="E376" s="5" t="s">
        <v>798</v>
      </c>
      <c r="F376" s="5">
        <f t="shared" si="15"/>
        <v>452</v>
      </c>
      <c r="G376" s="5">
        <f t="shared" si="16"/>
        <v>202</v>
      </c>
      <c r="H376" s="5">
        <f t="shared" si="17"/>
        <v>393</v>
      </c>
    </row>
    <row r="377" spans="1:8" ht="110.4" x14ac:dyDescent="0.25">
      <c r="A377" s="4" t="s">
        <v>1</v>
      </c>
      <c r="B377" s="2" t="s">
        <v>374</v>
      </c>
      <c r="C377" s="2" t="s">
        <v>1022</v>
      </c>
      <c r="D377" s="5" t="s">
        <v>998</v>
      </c>
      <c r="E377" s="5" t="s">
        <v>1101</v>
      </c>
      <c r="F377" s="5">
        <f t="shared" si="15"/>
        <v>356</v>
      </c>
      <c r="G377" s="5">
        <f t="shared" si="16"/>
        <v>418</v>
      </c>
      <c r="H377" s="5">
        <f t="shared" si="17"/>
        <v>391</v>
      </c>
    </row>
    <row r="378" spans="1:8" ht="55.2" x14ac:dyDescent="0.25">
      <c r="A378" s="4" t="s">
        <v>1</v>
      </c>
      <c r="B378" s="2" t="s">
        <v>375</v>
      </c>
      <c r="C378" s="2" t="s">
        <v>1089</v>
      </c>
      <c r="D378" s="5" t="s">
        <v>801</v>
      </c>
      <c r="E378" s="5" t="s">
        <v>802</v>
      </c>
      <c r="F378" s="5">
        <f t="shared" si="15"/>
        <v>162</v>
      </c>
      <c r="G378" s="5">
        <f t="shared" si="16"/>
        <v>156</v>
      </c>
      <c r="H378" s="5">
        <f t="shared" si="17"/>
        <v>125</v>
      </c>
    </row>
    <row r="379" spans="1:8" ht="69" x14ac:dyDescent="0.25">
      <c r="A379" s="4" t="s">
        <v>1</v>
      </c>
      <c r="B379" s="2" t="s">
        <v>376</v>
      </c>
      <c r="C379" s="2" t="s">
        <v>804</v>
      </c>
      <c r="D379" s="5" t="s">
        <v>803</v>
      </c>
      <c r="E379" s="5" t="s">
        <v>805</v>
      </c>
      <c r="F379" s="5">
        <f t="shared" si="15"/>
        <v>89</v>
      </c>
      <c r="G379" s="5">
        <f t="shared" si="16"/>
        <v>231</v>
      </c>
      <c r="H379" s="5">
        <f t="shared" si="17"/>
        <v>95</v>
      </c>
    </row>
    <row r="380" spans="1:8" ht="82.8" x14ac:dyDescent="0.25">
      <c r="A380" s="4" t="s">
        <v>1</v>
      </c>
      <c r="B380" s="2" t="s">
        <v>377</v>
      </c>
      <c r="C380" s="2" t="s">
        <v>1150</v>
      </c>
      <c r="D380" s="5" t="s">
        <v>806</v>
      </c>
      <c r="E380" s="5" t="s">
        <v>807</v>
      </c>
      <c r="F380" s="5">
        <f t="shared" si="15"/>
        <v>292</v>
      </c>
      <c r="G380" s="5">
        <f t="shared" si="16"/>
        <v>143</v>
      </c>
      <c r="H380" s="5">
        <f t="shared" si="17"/>
        <v>244</v>
      </c>
    </row>
    <row r="381" spans="1:8" ht="69" x14ac:dyDescent="0.25">
      <c r="A381" s="4" t="s">
        <v>1</v>
      </c>
      <c r="B381" s="2" t="s">
        <v>378</v>
      </c>
      <c r="C381" s="2" t="s">
        <v>1144</v>
      </c>
      <c r="D381" s="5" t="s">
        <v>1048</v>
      </c>
      <c r="E381" s="5" t="s">
        <v>808</v>
      </c>
      <c r="F381" s="5">
        <f t="shared" si="15"/>
        <v>258</v>
      </c>
      <c r="G381" s="5">
        <f t="shared" si="16"/>
        <v>262</v>
      </c>
      <c r="H381" s="5">
        <f t="shared" si="17"/>
        <v>104</v>
      </c>
    </row>
    <row r="382" spans="1:8" ht="110.4" x14ac:dyDescent="0.25">
      <c r="A382" s="4" t="s">
        <v>1</v>
      </c>
      <c r="B382" s="2" t="s">
        <v>379</v>
      </c>
      <c r="C382" s="2" t="s">
        <v>809</v>
      </c>
      <c r="D382" s="5" t="s">
        <v>1069</v>
      </c>
      <c r="E382" s="5" t="s">
        <v>810</v>
      </c>
      <c r="F382" s="5">
        <f t="shared" ref="F382:F399" si="18">LEN(C382)</f>
        <v>405</v>
      </c>
      <c r="G382" s="5">
        <f t="shared" ref="G382:G399" si="19">LEN(D382)</f>
        <v>315</v>
      </c>
      <c r="H382" s="5">
        <f t="shared" ref="H382:H399" si="20">LEN(E382)</f>
        <v>111</v>
      </c>
    </row>
    <row r="383" spans="1:8" x14ac:dyDescent="0.25">
      <c r="A383" s="4" t="s">
        <v>1</v>
      </c>
      <c r="B383" s="2" t="s">
        <v>380</v>
      </c>
      <c r="C383" s="2"/>
      <c r="F383" s="5">
        <f t="shared" si="18"/>
        <v>0</v>
      </c>
      <c r="G383" s="5">
        <f t="shared" si="19"/>
        <v>0</v>
      </c>
      <c r="H383" s="5">
        <f t="shared" si="20"/>
        <v>0</v>
      </c>
    </row>
    <row r="384" spans="1:8" x14ac:dyDescent="0.25">
      <c r="A384" s="4" t="s">
        <v>1</v>
      </c>
      <c r="B384" s="2" t="s">
        <v>381</v>
      </c>
      <c r="C384" s="2"/>
      <c r="F384" s="5">
        <f t="shared" si="18"/>
        <v>0</v>
      </c>
      <c r="G384" s="5">
        <f t="shared" si="19"/>
        <v>0</v>
      </c>
      <c r="H384" s="5">
        <f t="shared" si="20"/>
        <v>0</v>
      </c>
    </row>
    <row r="385" spans="1:8" x14ac:dyDescent="0.25">
      <c r="A385" s="4" t="s">
        <v>1</v>
      </c>
      <c r="B385" s="2" t="s">
        <v>382</v>
      </c>
      <c r="C385" s="2"/>
      <c r="F385" s="5">
        <f t="shared" si="18"/>
        <v>0</v>
      </c>
      <c r="G385" s="5">
        <f t="shared" si="19"/>
        <v>0</v>
      </c>
      <c r="H385" s="5">
        <f t="shared" si="20"/>
        <v>0</v>
      </c>
    </row>
    <row r="386" spans="1:8" ht="124.2" x14ac:dyDescent="0.25">
      <c r="A386" s="4" t="s">
        <v>1</v>
      </c>
      <c r="B386" s="2" t="s">
        <v>383</v>
      </c>
      <c r="C386" s="2" t="s">
        <v>799</v>
      </c>
      <c r="D386" s="5" t="s">
        <v>800</v>
      </c>
      <c r="F386" s="5">
        <f t="shared" si="18"/>
        <v>256</v>
      </c>
      <c r="G386" s="5">
        <f t="shared" si="19"/>
        <v>429</v>
      </c>
      <c r="H386" s="5">
        <f t="shared" si="20"/>
        <v>0</v>
      </c>
    </row>
    <row r="387" spans="1:8" ht="41.4" x14ac:dyDescent="0.25">
      <c r="A387" s="4" t="s">
        <v>1</v>
      </c>
      <c r="B387" s="2" t="s">
        <v>384</v>
      </c>
      <c r="C387" s="2" t="s">
        <v>811</v>
      </c>
      <c r="F387" s="5">
        <f t="shared" si="18"/>
        <v>127</v>
      </c>
      <c r="G387" s="5">
        <f t="shared" si="19"/>
        <v>0</v>
      </c>
      <c r="H387" s="5">
        <f t="shared" si="20"/>
        <v>0</v>
      </c>
    </row>
    <row r="388" spans="1:8" x14ac:dyDescent="0.25">
      <c r="A388" s="4" t="s">
        <v>1</v>
      </c>
      <c r="B388" s="2" t="s">
        <v>385</v>
      </c>
      <c r="C388" s="2"/>
      <c r="F388" s="5">
        <f t="shared" si="18"/>
        <v>0</v>
      </c>
      <c r="G388" s="5">
        <f t="shared" si="19"/>
        <v>0</v>
      </c>
      <c r="H388" s="5">
        <f t="shared" si="20"/>
        <v>0</v>
      </c>
    </row>
    <row r="389" spans="1:8" ht="124.2" x14ac:dyDescent="0.25">
      <c r="A389" s="4" t="s">
        <v>1</v>
      </c>
      <c r="B389" s="2" t="s">
        <v>386</v>
      </c>
      <c r="C389" s="2" t="s">
        <v>812</v>
      </c>
      <c r="D389" s="5" t="s">
        <v>1151</v>
      </c>
      <c r="E389" s="5" t="s">
        <v>1107</v>
      </c>
      <c r="F389" s="5">
        <f t="shared" si="18"/>
        <v>376</v>
      </c>
      <c r="G389" s="5">
        <f t="shared" si="19"/>
        <v>423</v>
      </c>
      <c r="H389" s="5">
        <f t="shared" si="20"/>
        <v>357</v>
      </c>
    </row>
    <row r="390" spans="1:8" ht="82.8" x14ac:dyDescent="0.25">
      <c r="A390" s="4" t="s">
        <v>1</v>
      </c>
      <c r="B390" s="2" t="s">
        <v>387</v>
      </c>
      <c r="C390" s="2" t="s">
        <v>1087</v>
      </c>
      <c r="D390" s="5" t="s">
        <v>813</v>
      </c>
      <c r="E390" s="5" t="s">
        <v>814</v>
      </c>
      <c r="F390" s="5">
        <f t="shared" si="18"/>
        <v>185</v>
      </c>
      <c r="G390" s="5">
        <f t="shared" si="19"/>
        <v>307</v>
      </c>
      <c r="H390" s="5">
        <f t="shared" si="20"/>
        <v>314</v>
      </c>
    </row>
    <row r="391" spans="1:8" ht="138" x14ac:dyDescent="0.25">
      <c r="A391" s="4" t="s">
        <v>1</v>
      </c>
      <c r="B391" s="2" t="s">
        <v>388</v>
      </c>
      <c r="C391" s="2" t="s">
        <v>815</v>
      </c>
      <c r="D391" s="5" t="s">
        <v>1204</v>
      </c>
      <c r="E391" s="5" t="s">
        <v>816</v>
      </c>
      <c r="F391" s="5">
        <f t="shared" si="18"/>
        <v>258</v>
      </c>
      <c r="G391" s="5">
        <f t="shared" si="19"/>
        <v>227</v>
      </c>
      <c r="H391" s="5">
        <f t="shared" si="20"/>
        <v>475</v>
      </c>
    </row>
    <row r="392" spans="1:8" ht="110.4" x14ac:dyDescent="0.25">
      <c r="A392" s="4" t="s">
        <v>1</v>
      </c>
      <c r="B392" s="2" t="s">
        <v>389</v>
      </c>
      <c r="C392" s="2" t="s">
        <v>817</v>
      </c>
      <c r="D392" s="5" t="s">
        <v>1056</v>
      </c>
      <c r="E392" s="5" t="s">
        <v>818</v>
      </c>
      <c r="F392" s="5">
        <f t="shared" si="18"/>
        <v>360</v>
      </c>
      <c r="G392" s="5">
        <f t="shared" si="19"/>
        <v>360</v>
      </c>
      <c r="H392" s="5">
        <f t="shared" si="20"/>
        <v>106</v>
      </c>
    </row>
    <row r="393" spans="1:8" ht="110.4" x14ac:dyDescent="0.25">
      <c r="A393" s="4" t="s">
        <v>1</v>
      </c>
      <c r="B393" s="2" t="s">
        <v>390</v>
      </c>
      <c r="C393" s="2" t="s">
        <v>819</v>
      </c>
      <c r="D393" s="5" t="s">
        <v>820</v>
      </c>
      <c r="E393" s="5" t="s">
        <v>821</v>
      </c>
      <c r="F393" s="5">
        <f t="shared" si="18"/>
        <v>228</v>
      </c>
      <c r="G393" s="5">
        <f t="shared" si="19"/>
        <v>247</v>
      </c>
      <c r="H393" s="5">
        <f t="shared" si="20"/>
        <v>416</v>
      </c>
    </row>
    <row r="394" spans="1:8" ht="96.6" x14ac:dyDescent="0.25">
      <c r="A394" s="4" t="s">
        <v>1</v>
      </c>
      <c r="B394" s="2" t="s">
        <v>391</v>
      </c>
      <c r="C394" s="2" t="s">
        <v>822</v>
      </c>
      <c r="D394" s="5" t="s">
        <v>823</v>
      </c>
      <c r="E394" s="5" t="s">
        <v>824</v>
      </c>
      <c r="F394" s="5">
        <f t="shared" si="18"/>
        <v>270</v>
      </c>
      <c r="G394" s="5">
        <f t="shared" si="19"/>
        <v>378</v>
      </c>
      <c r="H394" s="5">
        <f t="shared" si="20"/>
        <v>353</v>
      </c>
    </row>
    <row r="395" spans="1:8" ht="82.8" x14ac:dyDescent="0.25">
      <c r="A395" s="4" t="s">
        <v>1</v>
      </c>
      <c r="B395" s="2" t="s">
        <v>392</v>
      </c>
      <c r="C395" s="2" t="s">
        <v>825</v>
      </c>
      <c r="D395" s="5" t="s">
        <v>1172</v>
      </c>
      <c r="E395" s="5" t="s">
        <v>826</v>
      </c>
      <c r="F395" s="5">
        <f t="shared" si="18"/>
        <v>205</v>
      </c>
      <c r="G395" s="5">
        <f t="shared" si="19"/>
        <v>318</v>
      </c>
      <c r="H395" s="5">
        <f t="shared" si="20"/>
        <v>243</v>
      </c>
    </row>
    <row r="396" spans="1:8" ht="138" x14ac:dyDescent="0.25">
      <c r="A396" s="4" t="s">
        <v>1</v>
      </c>
      <c r="B396" s="2" t="s">
        <v>393</v>
      </c>
      <c r="C396" s="2" t="s">
        <v>827</v>
      </c>
      <c r="D396" s="7" t="s">
        <v>1231</v>
      </c>
      <c r="E396" s="5" t="s">
        <v>951</v>
      </c>
      <c r="F396" s="5">
        <f t="shared" si="18"/>
        <v>488</v>
      </c>
      <c r="G396" s="5">
        <f t="shared" si="19"/>
        <v>309</v>
      </c>
      <c r="H396" s="5">
        <f t="shared" si="20"/>
        <v>169</v>
      </c>
    </row>
    <row r="397" spans="1:8" ht="110.4" x14ac:dyDescent="0.25">
      <c r="A397" s="4" t="s">
        <v>1</v>
      </c>
      <c r="B397" s="2" t="s">
        <v>394</v>
      </c>
      <c r="C397" s="2" t="s">
        <v>828</v>
      </c>
      <c r="D397" s="5" t="s">
        <v>830</v>
      </c>
      <c r="E397" s="5" t="s">
        <v>829</v>
      </c>
      <c r="F397" s="5">
        <f t="shared" si="18"/>
        <v>311</v>
      </c>
      <c r="G397" s="5">
        <f t="shared" si="19"/>
        <v>397</v>
      </c>
      <c r="H397" s="5">
        <f t="shared" si="20"/>
        <v>406</v>
      </c>
    </row>
    <row r="398" spans="1:8" ht="96.6" x14ac:dyDescent="0.25">
      <c r="A398" s="4" t="s">
        <v>1</v>
      </c>
      <c r="B398" s="2" t="s">
        <v>395</v>
      </c>
      <c r="C398" s="2" t="s">
        <v>1232</v>
      </c>
      <c r="D398" s="5" t="s">
        <v>835</v>
      </c>
      <c r="E398" s="5" t="s">
        <v>831</v>
      </c>
      <c r="F398" s="5">
        <f t="shared" si="18"/>
        <v>288</v>
      </c>
      <c r="G398" s="5">
        <f t="shared" si="19"/>
        <v>306</v>
      </c>
      <c r="H398" s="5">
        <f t="shared" si="20"/>
        <v>355</v>
      </c>
    </row>
    <row r="399" spans="1:8" ht="96.6" x14ac:dyDescent="0.25">
      <c r="A399" s="4" t="s">
        <v>1</v>
      </c>
      <c r="B399" s="2" t="s">
        <v>396</v>
      </c>
      <c r="C399" s="2" t="s">
        <v>832</v>
      </c>
      <c r="D399" s="5" t="s">
        <v>833</v>
      </c>
      <c r="E399" s="5" t="s">
        <v>834</v>
      </c>
      <c r="F399" s="5">
        <f t="shared" si="18"/>
        <v>288</v>
      </c>
      <c r="G399" s="5">
        <f t="shared" si="19"/>
        <v>366</v>
      </c>
      <c r="H399" s="5">
        <f t="shared" si="20"/>
        <v>300</v>
      </c>
    </row>
  </sheetData>
  <autoFilter ref="A1:H399" xr:uid="{00000000-0009-0000-0000-000000000000}"/>
  <pageMargins left="0.75" right="0.75" top="1" bottom="1" header="0.5" footer="0.5"/>
  <pageSetup scale="19"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308"/>
  <sheetViews>
    <sheetView workbookViewId="0">
      <selection activeCell="A32" sqref="A32:B32"/>
    </sheetView>
  </sheetViews>
  <sheetFormatPr baseColWidth="10" defaultRowHeight="13.8" x14ac:dyDescent="0.25"/>
  <cols>
    <col min="1" max="1" width="8.77734375" style="5"/>
    <col min="2" max="2" width="9.5546875" style="5" customWidth="1"/>
  </cols>
  <sheetData>
    <row r="2" spans="1:5" x14ac:dyDescent="0.25">
      <c r="A2" s="6">
        <v>1</v>
      </c>
      <c r="B2" s="6">
        <f>COUNTIF('Kode-Manager'!C:E,"*01-*")</f>
        <v>11</v>
      </c>
      <c r="C2" t="s">
        <v>837</v>
      </c>
      <c r="D2" s="5">
        <f>COUNTIF('Kode-Manager'!C:E,"*kath-*")</f>
        <v>206</v>
      </c>
      <c r="E2">
        <f>D2/($D$9/100)</f>
        <v>24.121779859484779</v>
      </c>
    </row>
    <row r="3" spans="1:5" x14ac:dyDescent="0.25">
      <c r="A3" s="6">
        <v>2</v>
      </c>
      <c r="B3" s="6">
        <f>COUNTIF('Kode-Manager'!C:E, "*02-*")</f>
        <v>13</v>
      </c>
      <c r="C3" t="s">
        <v>840</v>
      </c>
      <c r="D3" s="5">
        <f>COUNTIF('Kode-Manager'!C:E,"*jued-*")</f>
        <v>139</v>
      </c>
      <c r="E3">
        <f t="shared" ref="E3:E8" si="0">D3/($D$9/100)</f>
        <v>16.276346604215458</v>
      </c>
    </row>
    <row r="4" spans="1:5" x14ac:dyDescent="0.25">
      <c r="A4" s="6">
        <v>3</v>
      </c>
      <c r="B4" s="6">
        <f>COUNTIF('Kode-Manager'!C:E, "*03-*")</f>
        <v>31</v>
      </c>
      <c r="C4" t="s">
        <v>842</v>
      </c>
      <c r="D4" s="5">
        <f>COUNTIF('Kode-Manager'!C:E,"*musl-*")</f>
        <v>136</v>
      </c>
      <c r="E4">
        <f t="shared" si="0"/>
        <v>15.925058548009369</v>
      </c>
    </row>
    <row r="5" spans="1:5" x14ac:dyDescent="0.25">
      <c r="A5" s="6">
        <v>4</v>
      </c>
      <c r="B5" s="6">
        <f>COUNTIF('Kode-Manager'!C:E, "*04-*")</f>
        <v>21</v>
      </c>
      <c r="C5" t="s">
        <v>839</v>
      </c>
      <c r="D5" s="5">
        <f>COUNTIF('Kode-Manager'!C:E,"*sikh-*")</f>
        <v>104</v>
      </c>
      <c r="E5">
        <f t="shared" si="0"/>
        <v>12.177985948477753</v>
      </c>
    </row>
    <row r="6" spans="1:5" x14ac:dyDescent="0.25">
      <c r="A6" s="6">
        <v>5</v>
      </c>
      <c r="B6" s="6">
        <f>COUNTIF('Kode-Manager'!C:E, "*05-*")</f>
        <v>31</v>
      </c>
      <c r="C6" t="s">
        <v>841</v>
      </c>
      <c r="D6" s="5">
        <f>COUNTIF('Kode-Manager'!C:E,"*alev-*")</f>
        <v>109</v>
      </c>
      <c r="E6">
        <f t="shared" si="0"/>
        <v>12.763466042154567</v>
      </c>
    </row>
    <row r="7" spans="1:5" x14ac:dyDescent="0.25">
      <c r="A7" s="6">
        <v>6</v>
      </c>
      <c r="B7" s="6">
        <f>COUNTIF('Kode-Manager'!C:E, "*06-*")</f>
        <v>17</v>
      </c>
      <c r="C7" t="s">
        <v>838</v>
      </c>
      <c r="D7" s="5">
        <f>COUNTIF('Kode-Manager'!C:E,"*orth-*")</f>
        <v>86</v>
      </c>
      <c r="E7">
        <f t="shared" si="0"/>
        <v>10.070257611241219</v>
      </c>
    </row>
    <row r="8" spans="1:5" x14ac:dyDescent="0.25">
      <c r="A8" s="5">
        <v>7</v>
      </c>
      <c r="B8" s="5">
        <f>COUNTIF('Kode-Manager'!C:E, "*07-*")</f>
        <v>22</v>
      </c>
      <c r="C8" t="s">
        <v>836</v>
      </c>
      <c r="D8" s="5">
        <f>COUNTIF('Kode-Manager'!C:E,"*evan-*")</f>
        <v>74</v>
      </c>
      <c r="E8">
        <f t="shared" si="0"/>
        <v>8.6651053864168635</v>
      </c>
    </row>
    <row r="9" spans="1:5" x14ac:dyDescent="0.25">
      <c r="A9" s="6">
        <v>8</v>
      </c>
      <c r="B9" s="6">
        <f>COUNTIF('Kode-Manager'!C:E, "*08-*")</f>
        <v>16</v>
      </c>
      <c r="D9">
        <f>SUM(D2:D8)</f>
        <v>854</v>
      </c>
    </row>
    <row r="10" spans="1:5" x14ac:dyDescent="0.25">
      <c r="A10" s="5">
        <v>9</v>
      </c>
      <c r="B10" s="5">
        <f>COUNTIF('Kode-Manager'!C:E, "*09-*")</f>
        <v>0</v>
      </c>
    </row>
    <row r="11" spans="1:5" x14ac:dyDescent="0.25">
      <c r="A11" s="7">
        <v>10</v>
      </c>
      <c r="B11" s="7">
        <f>COUNTIF('Kode-Manager'!C:E, "*10-*")</f>
        <v>12</v>
      </c>
    </row>
    <row r="12" spans="1:5" x14ac:dyDescent="0.25">
      <c r="A12" s="5">
        <v>11</v>
      </c>
      <c r="B12" s="5">
        <f>COUNTIF('Kode-Manager'!C:E, "*11-*")</f>
        <v>16</v>
      </c>
    </row>
    <row r="13" spans="1:5" x14ac:dyDescent="0.25">
      <c r="A13" s="5">
        <v>12</v>
      </c>
      <c r="B13" s="5">
        <f>COUNTIF('Kode-Manager'!C:E, "*12-*")</f>
        <v>39</v>
      </c>
    </row>
    <row r="14" spans="1:5" x14ac:dyDescent="0.25">
      <c r="A14" s="5">
        <v>13</v>
      </c>
      <c r="B14" s="5">
        <f>COUNTIF('Kode-Manager'!C:E, "*13-*")</f>
        <v>31</v>
      </c>
    </row>
    <row r="15" spans="1:5" x14ac:dyDescent="0.25">
      <c r="A15" s="5">
        <v>14</v>
      </c>
      <c r="B15" s="5">
        <f>COUNTIF('Kode-Manager'!C:E, "*14-*")</f>
        <v>32</v>
      </c>
    </row>
    <row r="16" spans="1:5" x14ac:dyDescent="0.25">
      <c r="A16" s="5">
        <v>15</v>
      </c>
      <c r="B16" s="5">
        <f>COUNTIF('Kode-Manager'!C:E, "*15-*")</f>
        <v>22</v>
      </c>
    </row>
    <row r="17" spans="1:2" x14ac:dyDescent="0.25">
      <c r="A17" s="6">
        <v>16</v>
      </c>
      <c r="B17" s="6">
        <f>COUNTIF('Kode-Manager'!C:E, "*16-*")</f>
        <v>16</v>
      </c>
    </row>
    <row r="18" spans="1:2" x14ac:dyDescent="0.25">
      <c r="A18" s="5">
        <v>17</v>
      </c>
      <c r="B18" s="5">
        <f>COUNTIF('Kode-Manager'!C:E, "*17-*")</f>
        <v>19</v>
      </c>
    </row>
    <row r="19" spans="1:2" x14ac:dyDescent="0.25">
      <c r="A19" s="5">
        <v>18</v>
      </c>
      <c r="B19" s="5">
        <f>COUNTIF('Kode-Manager'!C:E, "*18-*")</f>
        <v>15</v>
      </c>
    </row>
    <row r="20" spans="1:2" x14ac:dyDescent="0.25">
      <c r="A20" s="6">
        <v>19</v>
      </c>
      <c r="B20" s="6">
        <f>COUNTIF('Kode-Manager'!C:E, "*19-*")</f>
        <v>12</v>
      </c>
    </row>
    <row r="21" spans="1:2" x14ac:dyDescent="0.25">
      <c r="A21" s="5">
        <v>20</v>
      </c>
      <c r="B21" s="5">
        <f>COUNTIF('Kode-Manager'!C:E, "*20-*")</f>
        <v>32</v>
      </c>
    </row>
    <row r="22" spans="1:2" x14ac:dyDescent="0.25">
      <c r="A22" s="6">
        <v>21</v>
      </c>
      <c r="B22" s="6">
        <f>COUNTIF('Kode-Manager'!C:E, "*21-*")</f>
        <v>34</v>
      </c>
    </row>
    <row r="23" spans="1:2" x14ac:dyDescent="0.25">
      <c r="A23" s="5">
        <v>22</v>
      </c>
      <c r="B23" s="5">
        <f>COUNTIF('Kode-Manager'!C:E, "*22-*")</f>
        <v>15</v>
      </c>
    </row>
    <row r="24" spans="1:2" x14ac:dyDescent="0.25">
      <c r="A24" s="6">
        <v>23</v>
      </c>
      <c r="B24" s="6">
        <f>COUNTIF('Kode-Manager'!C:E, "*23-*")</f>
        <v>25</v>
      </c>
    </row>
    <row r="25" spans="1:2" x14ac:dyDescent="0.25">
      <c r="A25" s="5">
        <v>24</v>
      </c>
      <c r="B25" s="5">
        <f>COUNTIF('Kode-Manager'!C:E, "*24-*")</f>
        <v>21</v>
      </c>
    </row>
    <row r="26" spans="1:2" x14ac:dyDescent="0.25">
      <c r="A26" s="6">
        <v>25</v>
      </c>
      <c r="B26" s="6">
        <f>COUNTIF('Kode-Manager'!C:E, "*25-*")</f>
        <v>14</v>
      </c>
    </row>
    <row r="27" spans="1:2" x14ac:dyDescent="0.25">
      <c r="A27" s="5">
        <v>26</v>
      </c>
      <c r="B27" s="5">
        <f>COUNTIF('Kode-Manager'!C:E, "*26-*")</f>
        <v>17</v>
      </c>
    </row>
    <row r="28" spans="1:2" x14ac:dyDescent="0.25">
      <c r="A28" s="6">
        <v>27</v>
      </c>
      <c r="B28" s="6">
        <f>COUNTIF('Kode-Manager'!C:E, "*27-*")</f>
        <v>23</v>
      </c>
    </row>
    <row r="29" spans="1:2" x14ac:dyDescent="0.25">
      <c r="A29" s="8">
        <v>28</v>
      </c>
      <c r="B29" s="8">
        <f>COUNTIF('Kode-Manager'!C:E, "*28-*")</f>
        <v>19</v>
      </c>
    </row>
    <row r="30" spans="1:2" x14ac:dyDescent="0.25">
      <c r="A30" s="6">
        <v>29</v>
      </c>
      <c r="B30" s="6">
        <f>COUNTIF('Kode-Manager'!C:E, "*29-*")</f>
        <v>26</v>
      </c>
    </row>
    <row r="31" spans="1:2" x14ac:dyDescent="0.25">
      <c r="A31" s="5">
        <v>30</v>
      </c>
      <c r="B31" s="5">
        <f>COUNTIF('Kode-Manager'!C:E, "*30-*")</f>
        <v>22</v>
      </c>
    </row>
    <row r="32" spans="1:2" x14ac:dyDescent="0.25">
      <c r="A32" s="6">
        <v>31</v>
      </c>
      <c r="B32" s="6">
        <f>COUNTIF('Kode-Manager'!C:E, "*31-*")</f>
        <v>18</v>
      </c>
    </row>
    <row r="33" spans="1:2" x14ac:dyDescent="0.25">
      <c r="A33" s="5">
        <v>32</v>
      </c>
      <c r="B33" s="5">
        <f>COUNTIF('Kode-Manager'!C:E, "*32-*")</f>
        <v>14</v>
      </c>
    </row>
    <row r="34" spans="1:2" x14ac:dyDescent="0.25">
      <c r="A34" s="6">
        <v>33</v>
      </c>
      <c r="B34" s="6">
        <f>COUNTIF('Kode-Manager'!C:E, "*33-*")</f>
        <v>31</v>
      </c>
    </row>
    <row r="35" spans="1:2" x14ac:dyDescent="0.25">
      <c r="A35" s="6">
        <v>34</v>
      </c>
      <c r="B35" s="6">
        <f>COUNTIF('Kode-Manager'!C:E, "*34-*")</f>
        <v>10</v>
      </c>
    </row>
    <row r="36" spans="1:2" x14ac:dyDescent="0.25">
      <c r="A36" s="5">
        <v>35</v>
      </c>
      <c r="B36" s="5">
        <f>COUNTIF('Kode-Manager'!C:E, "*35-*")</f>
        <v>23</v>
      </c>
    </row>
    <row r="37" spans="1:2" x14ac:dyDescent="0.25">
      <c r="A37" s="6">
        <v>36</v>
      </c>
      <c r="B37" s="6">
        <f>COUNTIF('Kode-Manager'!C:E, "*36-*")</f>
        <v>10</v>
      </c>
    </row>
    <row r="38" spans="1:2" x14ac:dyDescent="0.25">
      <c r="A38" s="5">
        <v>37</v>
      </c>
      <c r="B38" s="5">
        <f>COUNTIF('Kode-Manager'!C:E, "*37-*")</f>
        <v>20</v>
      </c>
    </row>
    <row r="39" spans="1:2" x14ac:dyDescent="0.25">
      <c r="A39" s="5">
        <v>38</v>
      </c>
      <c r="B39" s="5">
        <f>COUNTIF('Kode-Manager'!C:E, "*38-*")</f>
        <v>15</v>
      </c>
    </row>
    <row r="40" spans="1:2" x14ac:dyDescent="0.25">
      <c r="A40" s="6">
        <v>39</v>
      </c>
      <c r="B40" s="6">
        <f>COUNTIF('Kode-Manager'!C:E, "*39-*")</f>
        <v>17</v>
      </c>
    </row>
    <row r="41" spans="1:2" x14ac:dyDescent="0.25">
      <c r="A41" s="5">
        <v>40</v>
      </c>
      <c r="B41" s="5">
        <f>COUNTIF('Kode-Manager'!C:E, "*40-*")</f>
        <v>24</v>
      </c>
    </row>
    <row r="42" spans="1:2" x14ac:dyDescent="0.25">
      <c r="A42" s="5">
        <v>41</v>
      </c>
      <c r="B42" s="5">
        <f>COUNTIF('Kode-Manager'!C:E, "*42-*")</f>
        <v>29</v>
      </c>
    </row>
    <row r="43" spans="1:2" x14ac:dyDescent="0.25">
      <c r="A43" s="6">
        <v>42</v>
      </c>
      <c r="B43" s="6">
        <f>COUNTIF('Kode-Manager'!C:E, "*41-*")</f>
        <v>21</v>
      </c>
    </row>
    <row r="246" spans="2:2" x14ac:dyDescent="0.25">
      <c r="B246" s="2"/>
    </row>
    <row r="284" spans="2:2" x14ac:dyDescent="0.25">
      <c r="B284" s="2"/>
    </row>
    <row r="308" spans="2:2" ht="409.6" x14ac:dyDescent="0.25">
      <c r="B308" s="5" t="s">
        <v>692</v>
      </c>
    </row>
  </sheetData>
  <sortState ref="C2:D8">
    <sortCondition descending="1" ref="D2:D8"/>
  </sortState>
  <conditionalFormatting sqref="B308">
    <cfRule type="expression" priority="14">
      <formula>LÄNGE&gt;500</formula>
    </cfRule>
    <cfRule type="expression" priority="15">
      <formula>LEN&gt;500</formula>
    </cfRule>
  </conditionalFormatting>
  <conditionalFormatting sqref="A1:A1048576">
    <cfRule type="cellIs" dxfId="0" priority="13" operator="greaterThan">
      <formula>499</formula>
    </cfRule>
  </conditionalFormatting>
  <conditionalFormatting sqref="B227">
    <cfRule type="expression" priority="11">
      <formula>LÄNGE&gt;500</formula>
    </cfRule>
    <cfRule type="expression" priority="12">
      <formula>LEN&gt;500</formula>
    </cfRule>
  </conditionalFormatting>
  <conditionalFormatting sqref="B241">
    <cfRule type="expression" priority="9">
      <formula>LÄNGE&gt;500</formula>
    </cfRule>
    <cfRule type="expression" priority="10">
      <formula>LEN&gt;500</formula>
    </cfRule>
  </conditionalFormatting>
  <conditionalFormatting sqref="B284">
    <cfRule type="expression" priority="7">
      <formula>LÄNGE&gt;500</formula>
    </cfRule>
    <cfRule type="expression" priority="8">
      <formula>LEN&gt;500</formula>
    </cfRule>
  </conditionalFormatting>
  <conditionalFormatting sqref="B246">
    <cfRule type="expression" priority="5">
      <formula>LÄNGE&gt;500</formula>
    </cfRule>
    <cfRule type="expression" priority="6">
      <formula>LEN&gt;500</formula>
    </cfRule>
  </conditionalFormatting>
  <conditionalFormatting sqref="B365">
    <cfRule type="expression" priority="3">
      <formula>LÄNGE&gt;500</formula>
    </cfRule>
    <cfRule type="expression" priority="4">
      <formula>LEN&gt;500</formula>
    </cfRule>
  </conditionalFormatting>
  <conditionalFormatting sqref="B376">
    <cfRule type="expression" priority="1">
      <formula>LÄNGE&gt;500</formula>
    </cfRule>
    <cfRule type="expression" priority="2">
      <formula>LEN&gt;500</formula>
    </cfRule>
  </conditionalFormatting>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workbookViewId="0"/>
  </sheetViews>
  <sheetFormatPr baseColWidth="10" defaultColWidth="8.77734375" defaultRowHeight="13.2" x14ac:dyDescent="0.25"/>
  <cols>
    <col min="1" max="1" width="33.5546875" customWidth="1"/>
    <col min="2" max="2" width="44.5546875" customWidth="1"/>
  </cols>
  <sheetData>
    <row r="1" spans="1:2" ht="13.8" x14ac:dyDescent="0.25">
      <c r="A1" s="1" t="s">
        <v>397</v>
      </c>
      <c r="B1" s="3" t="s">
        <v>398</v>
      </c>
    </row>
    <row r="2" spans="1:2" ht="13.8" x14ac:dyDescent="0.25">
      <c r="A2" s="1" t="s">
        <v>399</v>
      </c>
      <c r="B2" s="3" t="s">
        <v>400</v>
      </c>
    </row>
    <row r="3" spans="1:2" ht="13.8" x14ac:dyDescent="0.25">
      <c r="A3" s="1" t="s">
        <v>401</v>
      </c>
      <c r="B3" s="3" t="s">
        <v>402</v>
      </c>
    </row>
    <row r="4" spans="1:2" ht="13.8" x14ac:dyDescent="0.25">
      <c r="A4" s="1" t="s">
        <v>403</v>
      </c>
      <c r="B4" s="3" t="s">
        <v>404</v>
      </c>
    </row>
    <row r="5" spans="1:2" ht="13.8" x14ac:dyDescent="0.25">
      <c r="A5" s="1" t="s">
        <v>405</v>
      </c>
      <c r="B5" s="3" t="s">
        <v>406</v>
      </c>
    </row>
  </sheetData>
  <pageMargins left="0.75" right="0.75" top="1" bottom="1" header="0.5" footer="0.5"/>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B20503A9E85A9A4D8704AD6DAB1F1010" ma:contentTypeVersion="11" ma:contentTypeDescription="Ein neues Dokument erstellen." ma:contentTypeScope="" ma:versionID="e440d241f576dea698e2ea8cd237ea82">
  <xsd:schema xmlns:xsd="http://www.w3.org/2001/XMLSchema" xmlns:xs="http://www.w3.org/2001/XMLSchema" xmlns:p="http://schemas.microsoft.com/office/2006/metadata/properties" xmlns:ns2="05450bd9-eec5-42a8-85cc-afca79094646" xmlns:ns3="803a0e2a-20b6-4dfc-b857-1f30c27242b3" targetNamespace="http://schemas.microsoft.com/office/2006/metadata/properties" ma:root="true" ma:fieldsID="860fbdfbabf09ed8a19e786fdd27c92d" ns2:_="" ns3:_="">
    <xsd:import namespace="05450bd9-eec5-42a8-85cc-afca79094646"/>
    <xsd:import namespace="803a0e2a-20b6-4dfc-b857-1f30c27242b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450bd9-eec5-42a8-85cc-afca790946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3a0e2a-20b6-4dfc-b857-1f30c27242b3" elementFormDefault="qualified">
    <xsd:import namespace="http://schemas.microsoft.com/office/2006/documentManagement/types"/>
    <xsd:import namespace="http://schemas.microsoft.com/office/infopath/2007/PartnerControls"/>
    <xsd:element name="SharedWithUsers" ma:index="17"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B94A43E-CCE1-4102-A52D-0ABFEEB618C3}"/>
</file>

<file path=customXml/itemProps2.xml><?xml version="1.0" encoding="utf-8"?>
<ds:datastoreItem xmlns:ds="http://schemas.openxmlformats.org/officeDocument/2006/customXml" ds:itemID="{4EFCA1C3-1572-44EB-8F50-A1DAE843BEC8}"/>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Kode-Manager</vt:lpstr>
      <vt:lpstr>Tabelle1</vt:lpstr>
      <vt:lpstr>Info</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Novak, Christoph</dc:creator>
  <cp:keywords/>
  <dc:description/>
  <cp:lastModifiedBy>Novak, Christoph</cp:lastModifiedBy>
  <cp:lastPrinted>2022-10-24T13:34:06Z</cp:lastPrinted>
  <dcterms:created xsi:type="dcterms:W3CDTF">2022-05-09T10:25:15Z</dcterms:created>
  <dcterms:modified xsi:type="dcterms:W3CDTF">2022-11-09T13:59:45Z</dcterms:modified>
  <cp:category/>
</cp:coreProperties>
</file>