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Alex/OneDrive - University of Toronto/School/Grad School/Cariboo/Analysis/Sediment/LOI/"/>
    </mc:Choice>
  </mc:AlternateContent>
  <xr:revisionPtr revIDLastSave="10" documentId="6_{97808EA0-99C9-7341-B747-976230AA6A85}" xr6:coauthVersionLast="34" xr6:coauthVersionMax="34" xr10:uidLastSave="{013A66DE-EEA5-6242-B657-E2F2518ABF0C}"/>
  <bookViews>
    <workbookView xWindow="38400" yWindow="10820" windowWidth="25600" windowHeight="15540" activeTab="5" xr2:uid="{00000000-000D-0000-FFFF-FFFF00000000}"/>
  </bookViews>
  <sheets>
    <sheet name="224A" sheetId="1" r:id="rId1"/>
    <sheet name="224B" sheetId="2" r:id="rId2"/>
    <sheet name="224C" sheetId="4" r:id="rId3"/>
    <sheet name="REDOs" sheetId="5" r:id="rId4"/>
    <sheet name="Graphed" sheetId="3" r:id="rId5"/>
    <sheet name="Graphed OutliersRemoved" sheetId="6" r:id="rId6"/>
    <sheet name="t-test" sheetId="7" r:id="rId7"/>
    <sheet name="ANOVA" sheetId="8" r:id="rId8"/>
  </sheets>
  <calcPr calcId="179017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2" i="8" l="1"/>
  <c r="D73" i="8"/>
  <c r="D74" i="8"/>
  <c r="C72" i="8"/>
  <c r="C73" i="8"/>
  <c r="C74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2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2" i="8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F45" i="5"/>
  <c r="G45" i="5"/>
  <c r="K45" i="5"/>
  <c r="L45" i="5"/>
  <c r="I45" i="5"/>
  <c r="F46" i="5"/>
  <c r="G46" i="5"/>
  <c r="I46" i="5"/>
  <c r="K46" i="5"/>
  <c r="L46" i="5"/>
  <c r="F47" i="5"/>
  <c r="G47" i="5"/>
  <c r="I47" i="5"/>
  <c r="K47" i="5"/>
  <c r="L47" i="5"/>
  <c r="F48" i="5"/>
  <c r="G48" i="5"/>
  <c r="K48" i="5"/>
  <c r="L48" i="5"/>
  <c r="I48" i="5"/>
  <c r="K44" i="5"/>
  <c r="G44" i="5"/>
  <c r="L44" i="5"/>
  <c r="I44" i="5"/>
  <c r="F44" i="5"/>
  <c r="B1" i="6"/>
  <c r="B3" i="6"/>
  <c r="F72" i="6"/>
  <c r="H4" i="3"/>
  <c r="H6" i="3"/>
  <c r="E2" i="3"/>
  <c r="E4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E5" i="3"/>
  <c r="E9" i="3"/>
  <c r="E13" i="3"/>
  <c r="E17" i="3"/>
  <c r="E21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K39" i="5"/>
  <c r="G39" i="5"/>
  <c r="L39" i="5"/>
  <c r="I39" i="5"/>
  <c r="F39" i="5"/>
  <c r="K38" i="5"/>
  <c r="G38" i="5"/>
  <c r="L38" i="5"/>
  <c r="I38" i="5"/>
  <c r="F38" i="5"/>
  <c r="K37" i="5"/>
  <c r="G37" i="5"/>
  <c r="L37" i="5"/>
  <c r="I37" i="5"/>
  <c r="F37" i="5"/>
  <c r="K36" i="5"/>
  <c r="G36" i="5"/>
  <c r="I36" i="5"/>
  <c r="F36" i="5"/>
  <c r="K35" i="5"/>
  <c r="G35" i="5"/>
  <c r="L35" i="5"/>
  <c r="I35" i="5"/>
  <c r="F35" i="5"/>
  <c r="K34" i="5"/>
  <c r="G34" i="5"/>
  <c r="L34" i="5"/>
  <c r="I34" i="5"/>
  <c r="F34" i="5"/>
  <c r="K33" i="5"/>
  <c r="G33" i="5"/>
  <c r="L33" i="5"/>
  <c r="I33" i="5"/>
  <c r="F33" i="5"/>
  <c r="K32" i="5"/>
  <c r="G32" i="5"/>
  <c r="I32" i="5"/>
  <c r="F32" i="5"/>
  <c r="K31" i="5"/>
  <c r="G31" i="5"/>
  <c r="L31" i="5"/>
  <c r="I31" i="5"/>
  <c r="F31" i="5"/>
  <c r="K30" i="5"/>
  <c r="G30" i="5"/>
  <c r="L30" i="5"/>
  <c r="I30" i="5"/>
  <c r="F30" i="5"/>
  <c r="K29" i="5"/>
  <c r="G29" i="5"/>
  <c r="L29" i="5"/>
  <c r="I29" i="5"/>
  <c r="F29" i="5"/>
  <c r="K28" i="5"/>
  <c r="G28" i="5"/>
  <c r="I28" i="5"/>
  <c r="F28" i="5"/>
  <c r="K27" i="5"/>
  <c r="G27" i="5"/>
  <c r="L27" i="5"/>
  <c r="I27" i="5"/>
  <c r="F27" i="5"/>
  <c r="K26" i="5"/>
  <c r="G26" i="5"/>
  <c r="L26" i="5"/>
  <c r="I26" i="5"/>
  <c r="F26" i="5"/>
  <c r="K25" i="5"/>
  <c r="G25" i="5"/>
  <c r="L25" i="5"/>
  <c r="I25" i="5"/>
  <c r="F25" i="5"/>
  <c r="K24" i="5"/>
  <c r="G24" i="5"/>
  <c r="I24" i="5"/>
  <c r="F24" i="5"/>
  <c r="K23" i="5"/>
  <c r="G23" i="5"/>
  <c r="L23" i="5"/>
  <c r="I23" i="5"/>
  <c r="F23" i="5"/>
  <c r="K22" i="5"/>
  <c r="G22" i="5"/>
  <c r="L22" i="5"/>
  <c r="I22" i="5"/>
  <c r="F22" i="5"/>
  <c r="K21" i="5"/>
  <c r="G21" i="5"/>
  <c r="L21" i="5"/>
  <c r="I21" i="5"/>
  <c r="F21" i="5"/>
  <c r="K20" i="5"/>
  <c r="G20" i="5"/>
  <c r="I20" i="5"/>
  <c r="F20" i="5"/>
  <c r="C80" i="3"/>
  <c r="C81" i="3"/>
  <c r="C82" i="3"/>
  <c r="C83" i="3"/>
  <c r="C84" i="3"/>
  <c r="C85" i="3"/>
  <c r="C86" i="3"/>
  <c r="C87" i="3"/>
  <c r="C34" i="3"/>
  <c r="G4" i="4"/>
  <c r="H4" i="4"/>
  <c r="G5" i="4"/>
  <c r="H5" i="4"/>
  <c r="G6" i="4"/>
  <c r="H6" i="4"/>
  <c r="G7" i="4"/>
  <c r="H7" i="4"/>
  <c r="E8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3" i="4"/>
  <c r="H3" i="4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3" i="2"/>
  <c r="H3" i="2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I3" i="1"/>
  <c r="G3" i="1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2" i="3"/>
  <c r="E44" i="3"/>
  <c r="E45" i="3"/>
  <c r="E46" i="3"/>
  <c r="E47" i="3"/>
  <c r="E49" i="3"/>
  <c r="E51" i="3"/>
  <c r="E52" i="3"/>
  <c r="E53" i="3"/>
  <c r="E54" i="3"/>
  <c r="E55" i="3"/>
  <c r="E56" i="3"/>
  <c r="E57" i="3"/>
  <c r="E58" i="3"/>
  <c r="E59" i="3"/>
  <c r="E60" i="3"/>
  <c r="E61" i="3"/>
  <c r="E63" i="3"/>
  <c r="E64" i="3"/>
  <c r="E65" i="3"/>
  <c r="E67" i="3"/>
  <c r="E69" i="3"/>
  <c r="E71" i="3"/>
  <c r="E72" i="3"/>
  <c r="E73" i="3"/>
  <c r="E74" i="3"/>
  <c r="E75" i="3"/>
  <c r="E76" i="3"/>
  <c r="E78" i="3"/>
  <c r="E80" i="3"/>
  <c r="E81" i="3"/>
  <c r="E82" i="3"/>
  <c r="E83" i="3"/>
  <c r="E84" i="3"/>
  <c r="E85" i="3"/>
  <c r="E86" i="3"/>
  <c r="E87" i="3"/>
  <c r="K15" i="5"/>
  <c r="G15" i="5"/>
  <c r="L15" i="5"/>
  <c r="I15" i="5"/>
  <c r="F15" i="5"/>
  <c r="K14" i="5"/>
  <c r="G14" i="5"/>
  <c r="L14" i="5"/>
  <c r="I14" i="5"/>
  <c r="F14" i="5"/>
  <c r="K13" i="5"/>
  <c r="G13" i="5"/>
  <c r="L13" i="5"/>
  <c r="I13" i="5"/>
  <c r="F13" i="5"/>
  <c r="K12" i="5"/>
  <c r="G12" i="5"/>
  <c r="L12" i="5"/>
  <c r="I12" i="5"/>
  <c r="F12" i="5"/>
  <c r="K11" i="5"/>
  <c r="G11" i="5"/>
  <c r="L11" i="5"/>
  <c r="I11" i="5"/>
  <c r="F11" i="5"/>
  <c r="K10" i="5"/>
  <c r="G10" i="5"/>
  <c r="L10" i="5"/>
  <c r="I10" i="5"/>
  <c r="F10" i="5"/>
  <c r="K9" i="5"/>
  <c r="G9" i="5"/>
  <c r="L9" i="5"/>
  <c r="I9" i="5"/>
  <c r="F9" i="5"/>
  <c r="K7" i="5"/>
  <c r="G7" i="5"/>
  <c r="L7" i="5"/>
  <c r="I7" i="5"/>
  <c r="F7" i="5"/>
  <c r="K6" i="5"/>
  <c r="G6" i="5"/>
  <c r="L6" i="5"/>
  <c r="I6" i="5"/>
  <c r="F6" i="5"/>
  <c r="K5" i="5"/>
  <c r="G5" i="5"/>
  <c r="L5" i="5"/>
  <c r="I5" i="5"/>
  <c r="F5" i="5"/>
  <c r="K4" i="5"/>
  <c r="G4" i="5"/>
  <c r="L4" i="5"/>
  <c r="I4" i="5"/>
  <c r="F4" i="5"/>
  <c r="K3" i="5"/>
  <c r="G3" i="5"/>
  <c r="L3" i="5"/>
  <c r="I3" i="5"/>
  <c r="F3" i="5"/>
  <c r="F12" i="4"/>
  <c r="J12" i="4"/>
  <c r="L12" i="4"/>
  <c r="M12" i="4"/>
  <c r="J11" i="4"/>
  <c r="J13" i="4"/>
  <c r="L3" i="2"/>
  <c r="M3" i="2"/>
  <c r="F3" i="4"/>
  <c r="F21" i="4"/>
  <c r="L27" i="4"/>
  <c r="L13" i="4"/>
  <c r="M13" i="4"/>
  <c r="F27" i="4"/>
  <c r="J27" i="4"/>
  <c r="F13" i="4"/>
  <c r="F11" i="4"/>
  <c r="L26" i="4"/>
  <c r="M26" i="4"/>
  <c r="J26" i="4"/>
  <c r="F26" i="4"/>
  <c r="L25" i="4"/>
  <c r="M25" i="4"/>
  <c r="J25" i="4"/>
  <c r="F25" i="4"/>
  <c r="L24" i="4"/>
  <c r="M24" i="4"/>
  <c r="J24" i="4"/>
  <c r="F24" i="4"/>
  <c r="L23" i="4"/>
  <c r="M23" i="4"/>
  <c r="J23" i="4"/>
  <c r="F23" i="4"/>
  <c r="L22" i="4"/>
  <c r="M22" i="4"/>
  <c r="J22" i="4"/>
  <c r="F22" i="4"/>
  <c r="L21" i="4"/>
  <c r="M21" i="4"/>
  <c r="J21" i="4"/>
  <c r="L20" i="4"/>
  <c r="M20" i="4"/>
  <c r="J20" i="4"/>
  <c r="F20" i="4"/>
  <c r="L19" i="4"/>
  <c r="M19" i="4"/>
  <c r="J19" i="4"/>
  <c r="F19" i="4"/>
  <c r="L18" i="4"/>
  <c r="M18" i="4"/>
  <c r="J18" i="4"/>
  <c r="F18" i="4"/>
  <c r="L17" i="4"/>
  <c r="M17" i="4"/>
  <c r="J17" i="4"/>
  <c r="F17" i="4"/>
  <c r="L16" i="4"/>
  <c r="M16" i="4"/>
  <c r="J16" i="4"/>
  <c r="F16" i="4"/>
  <c r="L15" i="4"/>
  <c r="M15" i="4"/>
  <c r="J15" i="4"/>
  <c r="F15" i="4"/>
  <c r="L14" i="4"/>
  <c r="M14" i="4"/>
  <c r="J14" i="4"/>
  <c r="F14" i="4"/>
  <c r="L11" i="4"/>
  <c r="M11" i="4"/>
  <c r="L10" i="4"/>
  <c r="M10" i="4"/>
  <c r="J10" i="4"/>
  <c r="F10" i="4"/>
  <c r="L9" i="4"/>
  <c r="M9" i="4"/>
  <c r="J9" i="4"/>
  <c r="F9" i="4"/>
  <c r="L8" i="4"/>
  <c r="M8" i="4"/>
  <c r="J8" i="4"/>
  <c r="F8" i="4"/>
  <c r="L7" i="4"/>
  <c r="M7" i="4"/>
  <c r="J7" i="4"/>
  <c r="F7" i="4"/>
  <c r="L6" i="4"/>
  <c r="M6" i="4"/>
  <c r="J6" i="4"/>
  <c r="F6" i="4"/>
  <c r="L5" i="4"/>
  <c r="M5" i="4"/>
  <c r="J5" i="4"/>
  <c r="F5" i="4"/>
  <c r="L4" i="4"/>
  <c r="M4" i="4"/>
  <c r="J4" i="4"/>
  <c r="F4" i="4"/>
  <c r="L3" i="4"/>
  <c r="M3" i="4"/>
  <c r="J3" i="4"/>
  <c r="L11" i="2"/>
  <c r="M11" i="2"/>
  <c r="L28" i="2"/>
  <c r="G28" i="2"/>
  <c r="M28" i="2"/>
  <c r="L29" i="2"/>
  <c r="G29" i="2"/>
  <c r="M29" i="2"/>
  <c r="J28" i="2"/>
  <c r="J29" i="2"/>
  <c r="J27" i="2"/>
  <c r="G27" i="2"/>
  <c r="L27" i="2"/>
  <c r="M27" i="2"/>
  <c r="L24" i="2"/>
  <c r="M24" i="2"/>
  <c r="L23" i="2"/>
  <c r="M23" i="2"/>
  <c r="L22" i="2"/>
  <c r="M2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3" i="2"/>
  <c r="L21" i="2"/>
  <c r="M21" i="2"/>
  <c r="L20" i="2"/>
  <c r="M20" i="2"/>
  <c r="L19" i="2"/>
  <c r="M19" i="2"/>
  <c r="L18" i="2"/>
  <c r="M18" i="2"/>
  <c r="L17" i="2"/>
  <c r="M17" i="2"/>
  <c r="L16" i="2"/>
  <c r="M16" i="2"/>
  <c r="L15" i="2"/>
  <c r="M15" i="2"/>
  <c r="L14" i="2"/>
  <c r="M14" i="2"/>
  <c r="L13" i="2"/>
  <c r="M13" i="2"/>
  <c r="L12" i="2"/>
  <c r="M12" i="2"/>
  <c r="L10" i="2"/>
  <c r="M10" i="2"/>
  <c r="L9" i="2"/>
  <c r="M9" i="2"/>
  <c r="L8" i="2"/>
  <c r="M8" i="2"/>
  <c r="L7" i="2"/>
  <c r="M7" i="2"/>
  <c r="L6" i="2"/>
  <c r="M6" i="2"/>
  <c r="L5" i="2"/>
  <c r="M5" i="2"/>
  <c r="L4" i="2"/>
  <c r="M4" i="2"/>
  <c r="L21" i="1"/>
  <c r="L20" i="1"/>
  <c r="L19" i="1"/>
  <c r="M19" i="1"/>
  <c r="L18" i="1"/>
  <c r="L17" i="1"/>
  <c r="L16" i="1"/>
  <c r="L15" i="1"/>
  <c r="M15" i="1"/>
  <c r="L14" i="1"/>
  <c r="L13" i="1"/>
  <c r="M13" i="1"/>
  <c r="L12" i="1"/>
  <c r="L11" i="1"/>
  <c r="M11" i="1"/>
  <c r="L10" i="1"/>
  <c r="M10" i="1"/>
  <c r="M12" i="1"/>
  <c r="M14" i="1"/>
  <c r="M16" i="1"/>
  <c r="M17" i="1"/>
  <c r="M18" i="1"/>
  <c r="M20" i="1"/>
  <c r="M21" i="1"/>
  <c r="L4" i="1"/>
  <c r="M4" i="1"/>
  <c r="L5" i="1"/>
  <c r="M5" i="1"/>
  <c r="L6" i="1"/>
  <c r="M6" i="1"/>
  <c r="L7" i="1"/>
  <c r="M7" i="1"/>
  <c r="L8" i="1"/>
  <c r="M8" i="1"/>
  <c r="L9" i="1"/>
  <c r="M9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7" i="2"/>
  <c r="F28" i="2"/>
  <c r="F29" i="2"/>
  <c r="F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F15" i="6"/>
  <c r="F82" i="6"/>
  <c r="F21" i="6"/>
  <c r="F37" i="6"/>
  <c r="F51" i="6"/>
  <c r="F68" i="6"/>
  <c r="F47" i="6"/>
  <c r="F25" i="6"/>
  <c r="F41" i="6"/>
  <c r="F80" i="6"/>
  <c r="F64" i="6"/>
  <c r="F17" i="6"/>
  <c r="F16" i="6"/>
  <c r="F33" i="6"/>
  <c r="F55" i="6"/>
  <c r="F29" i="6"/>
  <c r="F59" i="6"/>
  <c r="F76" i="6"/>
  <c r="H3" i="1"/>
  <c r="M3" i="1"/>
  <c r="M27" i="4"/>
  <c r="L24" i="5"/>
  <c r="L32" i="5"/>
  <c r="L20" i="5"/>
  <c r="L28" i="5"/>
  <c r="L36" i="5"/>
  <c r="E24" i="3"/>
  <c r="E20" i="3"/>
  <c r="E16" i="3"/>
  <c r="E12" i="3"/>
  <c r="E8" i="3"/>
  <c r="F18" i="6"/>
  <c r="F22" i="6"/>
  <c r="F26" i="6"/>
  <c r="F30" i="6"/>
  <c r="F34" i="6"/>
  <c r="F38" i="6"/>
  <c r="F42" i="6"/>
  <c r="F83" i="6"/>
  <c r="F58" i="6"/>
  <c r="F54" i="6"/>
  <c r="F50" i="6"/>
  <c r="F79" i="6"/>
  <c r="F75" i="6"/>
  <c r="F71" i="6"/>
  <c r="F67" i="6"/>
  <c r="F63" i="6"/>
  <c r="F46" i="6"/>
  <c r="F11" i="6"/>
  <c r="E23" i="3"/>
  <c r="E19" i="3"/>
  <c r="E15" i="3"/>
  <c r="E11" i="3"/>
  <c r="E7" i="3"/>
  <c r="E3" i="3"/>
  <c r="F13" i="6"/>
  <c r="F19" i="6"/>
  <c r="F23" i="6"/>
  <c r="F27" i="6"/>
  <c r="F31" i="6"/>
  <c r="F35" i="6"/>
  <c r="F39" i="6"/>
  <c r="F43" i="6"/>
  <c r="F61" i="6"/>
  <c r="F57" i="6"/>
  <c r="F53" i="6"/>
  <c r="F45" i="6"/>
  <c r="F78" i="6"/>
  <c r="F74" i="6"/>
  <c r="F70" i="6"/>
  <c r="F66" i="6"/>
  <c r="F62" i="6"/>
  <c r="F49" i="6"/>
  <c r="F12" i="6"/>
  <c r="F10" i="6"/>
  <c r="E22" i="3"/>
  <c r="E18" i="3"/>
  <c r="E14" i="3"/>
  <c r="E10" i="3"/>
  <c r="E6" i="3"/>
  <c r="F14" i="6"/>
  <c r="F20" i="6"/>
  <c r="F24" i="6"/>
  <c r="F28" i="6"/>
  <c r="F32" i="6"/>
  <c r="F36" i="6"/>
  <c r="F40" i="6"/>
  <c r="F81" i="6"/>
  <c r="F60" i="6"/>
  <c r="F56" i="6"/>
  <c r="F52" i="6"/>
  <c r="F44" i="6"/>
  <c r="F77" i="6"/>
  <c r="F73" i="6"/>
  <c r="F69" i="6"/>
  <c r="F65" i="6"/>
  <c r="F48" i="6"/>
</calcChain>
</file>

<file path=xl/sharedStrings.xml><?xml version="1.0" encoding="utf-8"?>
<sst xmlns="http://schemas.openxmlformats.org/spreadsheetml/2006/main" count="565" uniqueCount="72">
  <si>
    <t>Pre-Oven Dry</t>
  </si>
  <si>
    <t>Post-Oven Dry</t>
  </si>
  <si>
    <t>Post-Burn</t>
  </si>
  <si>
    <t>Core #</t>
  </si>
  <si>
    <t>Depth (cm)</t>
  </si>
  <si>
    <t>Crucible #</t>
  </si>
  <si>
    <t>Crucible Weight (g)</t>
  </si>
  <si>
    <t>Sediment (g)</t>
  </si>
  <si>
    <t>Crucible + Sediment (g)</t>
  </si>
  <si>
    <t>100 °C Sediment (g)</t>
  </si>
  <si>
    <t>Crucible + 100 °C Sediment (g)</t>
  </si>
  <si>
    <t>550 °C Sediment (g)</t>
  </si>
  <si>
    <t>crucible + 550 °C Sediment (g)</t>
  </si>
  <si>
    <t>Burnt Material (g)</t>
  </si>
  <si>
    <t>LOI (%)</t>
  </si>
  <si>
    <t>notes</t>
  </si>
  <si>
    <t>224A</t>
  </si>
  <si>
    <t>disturbed</t>
  </si>
  <si>
    <t>3 mm summer layer</t>
  </si>
  <si>
    <t>6 varves</t>
  </si>
  <si>
    <t>5 varves</t>
  </si>
  <si>
    <t>224B</t>
  </si>
  <si>
    <t>Coloured Crucible may have had affect?</t>
  </si>
  <si>
    <t>Ekman Redo</t>
  </si>
  <si>
    <t>Lei</t>
  </si>
  <si>
    <t>Top of flood (40.5 - 42.5 cm))</t>
  </si>
  <si>
    <t>Bottom of flood (44.5-46 cm)</t>
  </si>
  <si>
    <t>85 cm redo</t>
  </si>
  <si>
    <t>Nov 14 Redos</t>
  </si>
  <si>
    <t>224C</t>
  </si>
  <si>
    <t>Nov 17 Redo</t>
  </si>
  <si>
    <t>Original Depth (cm)</t>
  </si>
  <si>
    <t>LOI %</t>
  </si>
  <si>
    <t>Std Departure</t>
  </si>
  <si>
    <t>Notes</t>
  </si>
  <si>
    <t>Summary</t>
  </si>
  <si>
    <t>Mean</t>
  </si>
  <si>
    <t>Standard Deviation</t>
  </si>
  <si>
    <t>Legend</t>
  </si>
  <si>
    <t>REDO</t>
  </si>
  <si>
    <t>DELETE</t>
  </si>
  <si>
    <t>Second run value. First run value: 2.6499302649928</t>
  </si>
  <si>
    <t>Second run value. First run value: 3.31010452961645</t>
  </si>
  <si>
    <t>Redo Value : 4.92239</t>
  </si>
  <si>
    <t>Removed Flood @ 20 / 115 cm (3.91566265060256 % LOI)</t>
  </si>
  <si>
    <t>Removed Flood @30 / 125 cm (3.39805825242719 % LOI)</t>
  </si>
  <si>
    <t>Minimal layering, dense compacted seds (~180 - 190 cm)</t>
  </si>
  <si>
    <t>Second run value. First run value: 6.29629629629672</t>
  </si>
  <si>
    <t>REDO VALUE: 5.01505</t>
  </si>
  <si>
    <t>Year (AD)</t>
  </si>
  <si>
    <t>1400-2017</t>
  </si>
  <si>
    <t>150 - 1380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</si>
  <si>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</si>
  <si>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</si>
  <si>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</si>
  <si>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</si>
  <si>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</si>
  <si>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</si>
  <si>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</si>
  <si>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</si>
  <si>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</si>
  <si>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</si>
  <si>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Group</t>
  </si>
  <si>
    <t>LOI</t>
  </si>
  <si>
    <t>lnLOI</t>
  </si>
  <si>
    <t>150-750</t>
  </si>
  <si>
    <t>751-1250</t>
  </si>
  <si>
    <t>1251-1750</t>
  </si>
  <si>
    <t>1751-1950</t>
  </si>
  <si>
    <t>150-1950</t>
  </si>
  <si>
    <t>expLOI</t>
  </si>
  <si>
    <t>1951-2017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</si>
</sst>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/>
    <xf numFmtId="0" fontId="0" fillId="0" borderId="6" xfId="0" applyBorder="1"/>
    <xf numFmtId="0" fontId="0" fillId="0" borderId="0" xfId="0" applyFill="1" applyBorder="1"/>
    <xf numFmtId="0" fontId="0" fillId="0" borderId="0" xfId="0" applyBorder="1"/>
    <xf numFmtId="164" fontId="0" fillId="0" borderId="1" xfId="0" applyNumberFormat="1" applyBorder="1"/>
    <xf numFmtId="164" fontId="0" fillId="0" borderId="0" xfId="0" applyNumberFormat="1"/>
    <xf numFmtId="164" fontId="0" fillId="0" borderId="6" xfId="0" applyNumberFormat="1" applyBorder="1"/>
    <xf numFmtId="164" fontId="0" fillId="0" borderId="2" xfId="0" applyNumberFormat="1" applyBorder="1"/>
    <xf numFmtId="164" fontId="0" fillId="0" borderId="7" xfId="0" applyNumberFormat="1" applyFill="1" applyBorder="1"/>
    <xf numFmtId="164" fontId="0" fillId="0" borderId="0" xfId="0" applyNumberFormat="1" applyFill="1" applyBorder="1"/>
    <xf numFmtId="0" fontId="0" fillId="0" borderId="7" xfId="0" applyFill="1" applyBorder="1"/>
    <xf numFmtId="164" fontId="0" fillId="0" borderId="5" xfId="0" applyNumberFormat="1" applyFill="1" applyBorder="1"/>
    <xf numFmtId="164" fontId="0" fillId="0" borderId="0" xfId="0" applyNumberFormat="1" applyBorder="1"/>
    <xf numFmtId="0" fontId="4" fillId="0" borderId="1" xfId="0" applyFont="1" applyBorder="1"/>
    <xf numFmtId="0" fontId="4" fillId="0" borderId="8" xfId="0" applyFont="1" applyBorder="1"/>
    <xf numFmtId="0" fontId="4" fillId="0" borderId="7" xfId="0" applyFont="1" applyFill="1" applyBorder="1"/>
    <xf numFmtId="165" fontId="0" fillId="0" borderId="0" xfId="0" applyNumberFormat="1"/>
    <xf numFmtId="165" fontId="0" fillId="0" borderId="2" xfId="0" applyNumberFormat="1" applyBorder="1"/>
    <xf numFmtId="165" fontId="0" fillId="0" borderId="1" xfId="0" applyNumberFormat="1" applyBorder="1"/>
    <xf numFmtId="165" fontId="0" fillId="0" borderId="7" xfId="0" applyNumberFormat="1" applyFill="1" applyBorder="1"/>
    <xf numFmtId="0" fontId="0" fillId="0" borderId="0" xfId="0" applyBorder="1" applyAlignment="1"/>
    <xf numFmtId="164" fontId="0" fillId="0" borderId="7" xfId="0" applyNumberFormat="1" applyBorder="1"/>
    <xf numFmtId="0" fontId="0" fillId="0" borderId="1" xfId="0" applyFill="1" applyBorder="1"/>
    <xf numFmtId="0" fontId="4" fillId="5" borderId="8" xfId="0" applyFont="1" applyFill="1" applyBorder="1"/>
    <xf numFmtId="0" fontId="0" fillId="5" borderId="1" xfId="0" applyFill="1" applyBorder="1"/>
    <xf numFmtId="165" fontId="5" fillId="5" borderId="1" xfId="0" applyNumberFormat="1" applyFont="1" applyFill="1" applyBorder="1"/>
    <xf numFmtId="0" fontId="0" fillId="5" borderId="0" xfId="0" applyFill="1"/>
    <xf numFmtId="0" fontId="0" fillId="5" borderId="0" xfId="0" applyFill="1" applyBorder="1"/>
    <xf numFmtId="0" fontId="0" fillId="6" borderId="0" xfId="0" applyFill="1"/>
    <xf numFmtId="0" fontId="0" fillId="6" borderId="0" xfId="0" applyFill="1" applyBorder="1"/>
    <xf numFmtId="0" fontId="4" fillId="5" borderId="7" xfId="0" applyFont="1" applyFill="1" applyBorder="1"/>
    <xf numFmtId="0" fontId="4" fillId="4" borderId="7" xfId="0" applyFont="1" applyFill="1" applyBorder="1"/>
    <xf numFmtId="0" fontId="0" fillId="4" borderId="1" xfId="0" applyFill="1" applyBorder="1"/>
    <xf numFmtId="0" fontId="0" fillId="4" borderId="0" xfId="0" applyFill="1"/>
    <xf numFmtId="165" fontId="0" fillId="0" borderId="6" xfId="0" applyNumberFormat="1" applyBorder="1"/>
    <xf numFmtId="165" fontId="0" fillId="0" borderId="9" xfId="0" applyNumberFormat="1" applyBorder="1"/>
    <xf numFmtId="165" fontId="0" fillId="0" borderId="0" xfId="0" applyNumberFormat="1" applyBorder="1"/>
    <xf numFmtId="0" fontId="0" fillId="0" borderId="0" xfId="0" applyFill="1" applyBorder="1" applyAlignment="1"/>
    <xf numFmtId="0" fontId="0" fillId="0" borderId="10" xfId="0" applyFill="1" applyBorder="1" applyAlignment="1"/>
    <xf numFmtId="0" fontId="6" fillId="0" borderId="1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</cellXfs>
  <cellStyles count="17">
    <cellStyle name="Followed Hyperlink" xfId="16" builtinId="9" hidden="1"/>
    <cellStyle name="Followed Hyperlink" xfId="14" builtinId="9" hidden="1"/>
    <cellStyle name="Followed Hyperlink" xfId="10" builtinId="9" hidden="1"/>
    <cellStyle name="Followed Hyperlink" xfId="12" builtinId="9" hidden="1"/>
    <cellStyle name="Followed Hyperlink" xfId="2" builtinId="9" hidden="1"/>
    <cellStyle name="Followed Hyperlink" xfId="4" builtinId="9" hidden="1"/>
    <cellStyle name="Followed Hyperlink" xfId="8" builtinId="9" hidden="1"/>
    <cellStyle name="Followed Hyperlink" xfId="6" builtinId="9" hidden="1"/>
    <cellStyle name="Hyperlink" xfId="7" builtinId="8" hidden="1"/>
    <cellStyle name="Hyperlink" xfId="13" builtinId="8" hidden="1"/>
    <cellStyle name="Hyperlink" xfId="11" builtinId="8" hidden="1"/>
    <cellStyle name="Hyperlink" xfId="3" builtinId="8" hidden="1"/>
    <cellStyle name="Hyperlink" xfId="15" builtinId="8" hidden="1"/>
    <cellStyle name="Hyperlink" xfId="1" builtinId="8" hidden="1"/>
    <cellStyle name="Hyperlink" xfId="9" builtinId="8" hidden="1"/>
    <cellStyle name="Hyperlink" xfId="5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Graphed!$F$1</c:f>
              <c:strCache>
                <c:ptCount val="1"/>
                <c:pt idx="0">
                  <c:v>Notes</c:v>
                </c:pt>
              </c:strCache>
            </c:strRef>
          </c:tx>
          <c:spPr>
            <a:ln w="254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Graphed!$E$2:$E$87</c:f>
              <c:numCache>
                <c:formatCode>General</c:formatCode>
                <c:ptCount val="86"/>
                <c:pt idx="0">
                  <c:v>-3.19071034542266</c:v>
                </c:pt>
                <c:pt idx="1">
                  <c:v>-0.7407334874044077</c:v>
                </c:pt>
                <c:pt idx="2">
                  <c:v>-0.89952873123852095</c:v>
                </c:pt>
                <c:pt idx="3">
                  <c:v>-0.26205623858913091</c:v>
                </c:pt>
                <c:pt idx="4">
                  <c:v>-0.88756693388652719</c:v>
                </c:pt>
                <c:pt idx="5">
                  <c:v>0.31378086841464808</c:v>
                </c:pt>
                <c:pt idx="6">
                  <c:v>-9.6737094922398459E-2</c:v>
                </c:pt>
                <c:pt idx="7">
                  <c:v>-0.29620562654476484</c:v>
                </c:pt>
                <c:pt idx="8">
                  <c:v>0.57925842129392502</c:v>
                </c:pt>
                <c:pt idx="9">
                  <c:v>0.14453022796686907</c:v>
                </c:pt>
                <c:pt idx="10">
                  <c:v>1.1155971228132711</c:v>
                </c:pt>
                <c:pt idx="11">
                  <c:v>-3.486099541788424E-2</c:v>
                </c:pt>
                <c:pt idx="12">
                  <c:v>0.23272472565511634</c:v>
                </c:pt>
                <c:pt idx="13">
                  <c:v>0.31672762799430521</c:v>
                </c:pt>
                <c:pt idx="14">
                  <c:v>-1.4452411307964548</c:v>
                </c:pt>
                <c:pt idx="15">
                  <c:v>4.030129409309894E-2</c:v>
                </c:pt>
                <c:pt idx="16">
                  <c:v>0.25780731793681005</c:v>
                </c:pt>
                <c:pt idx="17">
                  <c:v>-1.6032769035944983E-3</c:v>
                </c:pt>
                <c:pt idx="18">
                  <c:v>-1.9323634781540093</c:v>
                </c:pt>
                <c:pt idx="19">
                  <c:v>-0.58398689920985192</c:v>
                </c:pt>
                <c:pt idx="20">
                  <c:v>-0.18093786550456437</c:v>
                </c:pt>
                <c:pt idx="21">
                  <c:v>-0.1356574981176005</c:v>
                </c:pt>
                <c:pt idx="22">
                  <c:v>8.6837219763597484E-2</c:v>
                </c:pt>
                <c:pt idx="23">
                  <c:v>-0.70004350730483611</c:v>
                </c:pt>
                <c:pt idx="24">
                  <c:v>-1.2183048876941611</c:v>
                </c:pt>
                <c:pt idx="25">
                  <c:v>-0.90929395103264832</c:v>
                </c:pt>
                <c:pt idx="26">
                  <c:v>-0.49183080482499036</c:v>
                </c:pt>
                <c:pt idx="27">
                  <c:v>-1.3333916354275042</c:v>
                </c:pt>
                <c:pt idx="28">
                  <c:v>-0.53176619136420145</c:v>
                </c:pt>
                <c:pt idx="29">
                  <c:v>-0.54984233475736799</c:v>
                </c:pt>
                <c:pt idx="30">
                  <c:v>0.38438186575633304</c:v>
                </c:pt>
                <c:pt idx="31">
                  <c:v>-1.4091511392555485</c:v>
                </c:pt>
                <c:pt idx="32">
                  <c:v>-0.49790755297752715</c:v>
                </c:pt>
                <c:pt idx="33">
                  <c:v>0.4924441053880505</c:v>
                </c:pt>
                <c:pt idx="34">
                  <c:v>-0.54592142080428974</c:v>
                </c:pt>
                <c:pt idx="35">
                  <c:v>0.57898573603292824</c:v>
                </c:pt>
                <c:pt idx="36">
                  <c:v>-0.12691853365454187</c:v>
                </c:pt>
                <c:pt idx="37">
                  <c:v>0.27398016506172995</c:v>
                </c:pt>
                <c:pt idx="38">
                  <c:v>0.22327135810561405</c:v>
                </c:pt>
                <c:pt idx="40">
                  <c:v>-2.4864322748438719</c:v>
                </c:pt>
                <c:pt idx="42">
                  <c:v>-0.92462953640929813</c:v>
                </c:pt>
                <c:pt idx="43">
                  <c:v>-0.57616791371975784</c:v>
                </c:pt>
                <c:pt idx="44">
                  <c:v>2.3731697865540559E-2</c:v>
                </c:pt>
                <c:pt idx="45">
                  <c:v>-7.3606417549299405E-2</c:v>
                </c:pt>
                <c:pt idx="47">
                  <c:v>2.0061763031850615</c:v>
                </c:pt>
                <c:pt idx="49">
                  <c:v>-9.4861771210653714E-2</c:v>
                </c:pt>
                <c:pt idx="50">
                  <c:v>-0.13756103409031506</c:v>
                </c:pt>
                <c:pt idx="51">
                  <c:v>0.20671559966018499</c:v>
                </c:pt>
                <c:pt idx="52">
                  <c:v>0.62728632204371304</c:v>
                </c:pt>
                <c:pt idx="53">
                  <c:v>4.1196212365279372E-2</c:v>
                </c:pt>
                <c:pt idx="54">
                  <c:v>-0.3580490504461854</c:v>
                </c:pt>
                <c:pt idx="55">
                  <c:v>1.3371157589210338</c:v>
                </c:pt>
                <c:pt idx="56">
                  <c:v>1.442757970652025</c:v>
                </c:pt>
                <c:pt idx="57">
                  <c:v>1.331227536582607</c:v>
                </c:pt>
                <c:pt idx="58">
                  <c:v>-0.70004350730483611</c:v>
                </c:pt>
                <c:pt idx="59">
                  <c:v>-0.36065842850029228</c:v>
                </c:pt>
                <c:pt idx="61">
                  <c:v>-2.0895659218524125</c:v>
                </c:pt>
                <c:pt idx="62">
                  <c:v>-0.13339006282807847</c:v>
                </c:pt>
                <c:pt idx="63">
                  <c:v>0.90327798994611663</c:v>
                </c:pt>
                <c:pt idx="65">
                  <c:v>2.1246159574538823</c:v>
                </c:pt>
                <c:pt idx="67">
                  <c:v>2.2554089009571099</c:v>
                </c:pt>
                <c:pt idx="69">
                  <c:v>0.8687996242916608</c:v>
                </c:pt>
                <c:pt idx="70">
                  <c:v>0.43518263592738232</c:v>
                </c:pt>
                <c:pt idx="71">
                  <c:v>1.2486340272352694</c:v>
                </c:pt>
                <c:pt idx="72">
                  <c:v>1.4577065523920423</c:v>
                </c:pt>
                <c:pt idx="73">
                  <c:v>1.1106812758778872</c:v>
                </c:pt>
                <c:pt idx="74">
                  <c:v>2.3839608373146972</c:v>
                </c:pt>
                <c:pt idx="76">
                  <c:v>-1.6299875160641613</c:v>
                </c:pt>
                <c:pt idx="78">
                  <c:v>-0.71697742090410488</c:v>
                </c:pt>
                <c:pt idx="79">
                  <c:v>-9.3648269869848186E-2</c:v>
                </c:pt>
                <c:pt idx="80">
                  <c:v>0.5698607104903598</c:v>
                </c:pt>
                <c:pt idx="81">
                  <c:v>1.1878846520007216</c:v>
                </c:pt>
                <c:pt idx="82">
                  <c:v>-0.80035896535408058</c:v>
                </c:pt>
                <c:pt idx="83">
                  <c:v>0.63083298667913934</c:v>
                </c:pt>
                <c:pt idx="84">
                  <c:v>0.14850391547815026</c:v>
                </c:pt>
                <c:pt idx="85">
                  <c:v>-1.6435406511032906</c:v>
                </c:pt>
              </c:numCache>
            </c:numRef>
          </c:xVal>
          <c:yVal>
            <c:numRef>
              <c:f>Graphed!$C$2:$C$89</c:f>
              <c:numCache>
                <c:formatCode>General</c:formatCode>
                <c:ptCount val="8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80</c:v>
                </c:pt>
                <c:pt idx="28">
                  <c:v>82.5</c:v>
                </c:pt>
                <c:pt idx="29">
                  <c:v>85</c:v>
                </c:pt>
                <c:pt idx="30">
                  <c:v>90</c:v>
                </c:pt>
                <c:pt idx="31">
                  <c:v>91</c:v>
                </c:pt>
                <c:pt idx="32">
                  <c:v>93.5</c:v>
                </c:pt>
                <c:pt idx="33">
                  <c:v>96</c:v>
                </c:pt>
                <c:pt idx="34">
                  <c:v>101</c:v>
                </c:pt>
                <c:pt idx="35">
                  <c:v>106</c:v>
                </c:pt>
                <c:pt idx="36">
                  <c:v>116</c:v>
                </c:pt>
                <c:pt idx="37">
                  <c:v>126</c:v>
                </c:pt>
                <c:pt idx="38">
                  <c:v>131</c:v>
                </c:pt>
                <c:pt idx="39">
                  <c:v>133.5</c:v>
                </c:pt>
                <c:pt idx="40">
                  <c:v>136</c:v>
                </c:pt>
                <c:pt idx="41">
                  <c:v>138.5</c:v>
                </c:pt>
                <c:pt idx="42">
                  <c:v>141</c:v>
                </c:pt>
                <c:pt idx="43">
                  <c:v>146</c:v>
                </c:pt>
                <c:pt idx="44">
                  <c:v>151</c:v>
                </c:pt>
                <c:pt idx="45">
                  <c:v>156</c:v>
                </c:pt>
                <c:pt idx="46">
                  <c:v>158.5</c:v>
                </c:pt>
                <c:pt idx="47">
                  <c:v>161</c:v>
                </c:pt>
                <c:pt idx="48">
                  <c:v>163.5</c:v>
                </c:pt>
                <c:pt idx="49">
                  <c:v>166</c:v>
                </c:pt>
                <c:pt idx="50">
                  <c:v>171</c:v>
                </c:pt>
                <c:pt idx="51">
                  <c:v>173.5</c:v>
                </c:pt>
                <c:pt idx="52">
                  <c:v>176</c:v>
                </c:pt>
                <c:pt idx="53">
                  <c:v>178.5</c:v>
                </c:pt>
                <c:pt idx="54">
                  <c:v>181</c:v>
                </c:pt>
                <c:pt idx="55">
                  <c:v>186</c:v>
                </c:pt>
                <c:pt idx="56">
                  <c:v>191</c:v>
                </c:pt>
                <c:pt idx="57">
                  <c:v>196</c:v>
                </c:pt>
                <c:pt idx="58">
                  <c:v>197</c:v>
                </c:pt>
                <c:pt idx="59">
                  <c:v>202</c:v>
                </c:pt>
                <c:pt idx="60">
                  <c:v>205</c:v>
                </c:pt>
                <c:pt idx="61">
                  <c:v>207</c:v>
                </c:pt>
                <c:pt idx="62">
                  <c:v>212</c:v>
                </c:pt>
                <c:pt idx="63">
                  <c:v>217</c:v>
                </c:pt>
                <c:pt idx="64">
                  <c:v>219.5</c:v>
                </c:pt>
                <c:pt idx="65">
                  <c:v>222</c:v>
                </c:pt>
                <c:pt idx="66">
                  <c:v>224.5</c:v>
                </c:pt>
                <c:pt idx="67">
                  <c:v>227</c:v>
                </c:pt>
                <c:pt idx="68">
                  <c:v>229.5</c:v>
                </c:pt>
                <c:pt idx="69">
                  <c:v>232</c:v>
                </c:pt>
                <c:pt idx="70">
                  <c:v>237</c:v>
                </c:pt>
                <c:pt idx="71">
                  <c:v>242</c:v>
                </c:pt>
                <c:pt idx="72">
                  <c:v>247</c:v>
                </c:pt>
                <c:pt idx="73">
                  <c:v>252</c:v>
                </c:pt>
                <c:pt idx="74">
                  <c:v>257</c:v>
                </c:pt>
                <c:pt idx="75">
                  <c:v>259.5</c:v>
                </c:pt>
                <c:pt idx="76">
                  <c:v>262</c:v>
                </c:pt>
                <c:pt idx="77">
                  <c:v>264.5</c:v>
                </c:pt>
                <c:pt idx="78">
                  <c:v>267</c:v>
                </c:pt>
                <c:pt idx="79">
                  <c:v>272</c:v>
                </c:pt>
                <c:pt idx="80">
                  <c:v>277</c:v>
                </c:pt>
                <c:pt idx="81">
                  <c:v>282</c:v>
                </c:pt>
                <c:pt idx="82">
                  <c:v>287</c:v>
                </c:pt>
                <c:pt idx="83">
                  <c:v>292</c:v>
                </c:pt>
                <c:pt idx="84">
                  <c:v>297</c:v>
                </c:pt>
                <c:pt idx="85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9-4651-BEE7-8C01ACE19738}"/>
            </c:ext>
          </c:extLst>
        </c:ser>
        <c:ser>
          <c:idx val="5"/>
          <c:order val="1"/>
          <c:tx>
            <c:strRef>
              <c:f>Graphed!$F$1</c:f>
              <c:strCache>
                <c:ptCount val="1"/>
                <c:pt idx="0">
                  <c:v>Notes</c:v>
                </c:pt>
              </c:strCache>
            </c:strRef>
          </c:tx>
          <c:spPr>
            <a:ln w="254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Graphed!$E$2:$E$87</c:f>
              <c:numCache>
                <c:formatCode>General</c:formatCode>
                <c:ptCount val="86"/>
                <c:pt idx="0">
                  <c:v>-3.19071034542266</c:v>
                </c:pt>
                <c:pt idx="1">
                  <c:v>-0.7407334874044077</c:v>
                </c:pt>
                <c:pt idx="2">
                  <c:v>-0.89952873123852095</c:v>
                </c:pt>
                <c:pt idx="3">
                  <c:v>-0.26205623858913091</c:v>
                </c:pt>
                <c:pt idx="4">
                  <c:v>-0.88756693388652719</c:v>
                </c:pt>
                <c:pt idx="5">
                  <c:v>0.31378086841464808</c:v>
                </c:pt>
                <c:pt idx="6">
                  <c:v>-9.6737094922398459E-2</c:v>
                </c:pt>
                <c:pt idx="7">
                  <c:v>-0.29620562654476484</c:v>
                </c:pt>
                <c:pt idx="8">
                  <c:v>0.57925842129392502</c:v>
                </c:pt>
                <c:pt idx="9">
                  <c:v>0.14453022796686907</c:v>
                </c:pt>
                <c:pt idx="10">
                  <c:v>1.1155971228132711</c:v>
                </c:pt>
                <c:pt idx="11">
                  <c:v>-3.486099541788424E-2</c:v>
                </c:pt>
                <c:pt idx="12">
                  <c:v>0.23272472565511634</c:v>
                </c:pt>
                <c:pt idx="13">
                  <c:v>0.31672762799430521</c:v>
                </c:pt>
                <c:pt idx="14">
                  <c:v>-1.4452411307964548</c:v>
                </c:pt>
                <c:pt idx="15">
                  <c:v>4.030129409309894E-2</c:v>
                </c:pt>
                <c:pt idx="16">
                  <c:v>0.25780731793681005</c:v>
                </c:pt>
                <c:pt idx="17">
                  <c:v>-1.6032769035944983E-3</c:v>
                </c:pt>
                <c:pt idx="18">
                  <c:v>-1.9323634781540093</c:v>
                </c:pt>
                <c:pt idx="19">
                  <c:v>-0.58398689920985192</c:v>
                </c:pt>
                <c:pt idx="20">
                  <c:v>-0.18093786550456437</c:v>
                </c:pt>
                <c:pt idx="21">
                  <c:v>-0.1356574981176005</c:v>
                </c:pt>
                <c:pt idx="22">
                  <c:v>8.6837219763597484E-2</c:v>
                </c:pt>
                <c:pt idx="23">
                  <c:v>-0.70004350730483611</c:v>
                </c:pt>
                <c:pt idx="24">
                  <c:v>-1.2183048876941611</c:v>
                </c:pt>
                <c:pt idx="25">
                  <c:v>-0.90929395103264832</c:v>
                </c:pt>
                <c:pt idx="26">
                  <c:v>-0.49183080482499036</c:v>
                </c:pt>
                <c:pt idx="27">
                  <c:v>-1.3333916354275042</c:v>
                </c:pt>
                <c:pt idx="28">
                  <c:v>-0.53176619136420145</c:v>
                </c:pt>
                <c:pt idx="29">
                  <c:v>-0.54984233475736799</c:v>
                </c:pt>
                <c:pt idx="30">
                  <c:v>0.38438186575633304</c:v>
                </c:pt>
                <c:pt idx="31">
                  <c:v>-1.4091511392555485</c:v>
                </c:pt>
                <c:pt idx="32">
                  <c:v>-0.49790755297752715</c:v>
                </c:pt>
                <c:pt idx="33">
                  <c:v>0.4924441053880505</c:v>
                </c:pt>
                <c:pt idx="34">
                  <c:v>-0.54592142080428974</c:v>
                </c:pt>
                <c:pt idx="35">
                  <c:v>0.57898573603292824</c:v>
                </c:pt>
                <c:pt idx="36">
                  <c:v>-0.12691853365454187</c:v>
                </c:pt>
                <c:pt idx="37">
                  <c:v>0.27398016506172995</c:v>
                </c:pt>
                <c:pt idx="38">
                  <c:v>0.22327135810561405</c:v>
                </c:pt>
                <c:pt idx="40">
                  <c:v>-2.4864322748438719</c:v>
                </c:pt>
                <c:pt idx="42">
                  <c:v>-0.92462953640929813</c:v>
                </c:pt>
                <c:pt idx="43">
                  <c:v>-0.57616791371975784</c:v>
                </c:pt>
                <c:pt idx="44">
                  <c:v>2.3731697865540559E-2</c:v>
                </c:pt>
                <c:pt idx="45">
                  <c:v>-7.3606417549299405E-2</c:v>
                </c:pt>
                <c:pt idx="47">
                  <c:v>2.0061763031850615</c:v>
                </c:pt>
                <c:pt idx="49">
                  <c:v>-9.4861771210653714E-2</c:v>
                </c:pt>
                <c:pt idx="50">
                  <c:v>-0.13756103409031506</c:v>
                </c:pt>
                <c:pt idx="51">
                  <c:v>0.20671559966018499</c:v>
                </c:pt>
                <c:pt idx="52">
                  <c:v>0.62728632204371304</c:v>
                </c:pt>
                <c:pt idx="53">
                  <c:v>4.1196212365279372E-2</c:v>
                </c:pt>
                <c:pt idx="54">
                  <c:v>-0.3580490504461854</c:v>
                </c:pt>
                <c:pt idx="55">
                  <c:v>1.3371157589210338</c:v>
                </c:pt>
                <c:pt idx="56">
                  <c:v>1.442757970652025</c:v>
                </c:pt>
                <c:pt idx="57">
                  <c:v>1.331227536582607</c:v>
                </c:pt>
                <c:pt idx="58">
                  <c:v>-0.70004350730483611</c:v>
                </c:pt>
                <c:pt idx="59">
                  <c:v>-0.36065842850029228</c:v>
                </c:pt>
                <c:pt idx="61">
                  <c:v>-2.0895659218524125</c:v>
                </c:pt>
                <c:pt idx="62">
                  <c:v>-0.13339006282807847</c:v>
                </c:pt>
                <c:pt idx="63">
                  <c:v>0.90327798994611663</c:v>
                </c:pt>
                <c:pt idx="65">
                  <c:v>2.1246159574538823</c:v>
                </c:pt>
                <c:pt idx="67">
                  <c:v>2.2554089009571099</c:v>
                </c:pt>
                <c:pt idx="69">
                  <c:v>0.8687996242916608</c:v>
                </c:pt>
                <c:pt idx="70">
                  <c:v>0.43518263592738232</c:v>
                </c:pt>
                <c:pt idx="71">
                  <c:v>1.2486340272352694</c:v>
                </c:pt>
                <c:pt idx="72">
                  <c:v>1.4577065523920423</c:v>
                </c:pt>
                <c:pt idx="73">
                  <c:v>1.1106812758778872</c:v>
                </c:pt>
                <c:pt idx="74">
                  <c:v>2.3839608373146972</c:v>
                </c:pt>
                <c:pt idx="76">
                  <c:v>-1.6299875160641613</c:v>
                </c:pt>
                <c:pt idx="78">
                  <c:v>-0.71697742090410488</c:v>
                </c:pt>
                <c:pt idx="79">
                  <c:v>-9.3648269869848186E-2</c:v>
                </c:pt>
                <c:pt idx="80">
                  <c:v>0.5698607104903598</c:v>
                </c:pt>
                <c:pt idx="81">
                  <c:v>1.1878846520007216</c:v>
                </c:pt>
                <c:pt idx="82">
                  <c:v>-0.80035896535408058</c:v>
                </c:pt>
                <c:pt idx="83">
                  <c:v>0.63083298667913934</c:v>
                </c:pt>
                <c:pt idx="84">
                  <c:v>0.14850391547815026</c:v>
                </c:pt>
                <c:pt idx="85">
                  <c:v>-1.6435406511032906</c:v>
                </c:pt>
              </c:numCache>
            </c:numRef>
          </c:xVal>
          <c:yVal>
            <c:numRef>
              <c:f>Graphed!$C$2:$C$89</c:f>
              <c:numCache>
                <c:formatCode>General</c:formatCode>
                <c:ptCount val="8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80</c:v>
                </c:pt>
                <c:pt idx="28">
                  <c:v>82.5</c:v>
                </c:pt>
                <c:pt idx="29">
                  <c:v>85</c:v>
                </c:pt>
                <c:pt idx="30">
                  <c:v>90</c:v>
                </c:pt>
                <c:pt idx="31">
                  <c:v>91</c:v>
                </c:pt>
                <c:pt idx="32">
                  <c:v>93.5</c:v>
                </c:pt>
                <c:pt idx="33">
                  <c:v>96</c:v>
                </c:pt>
                <c:pt idx="34">
                  <c:v>101</c:v>
                </c:pt>
                <c:pt idx="35">
                  <c:v>106</c:v>
                </c:pt>
                <c:pt idx="36">
                  <c:v>116</c:v>
                </c:pt>
                <c:pt idx="37">
                  <c:v>126</c:v>
                </c:pt>
                <c:pt idx="38">
                  <c:v>131</c:v>
                </c:pt>
                <c:pt idx="39">
                  <c:v>133.5</c:v>
                </c:pt>
                <c:pt idx="40">
                  <c:v>136</c:v>
                </c:pt>
                <c:pt idx="41">
                  <c:v>138.5</c:v>
                </c:pt>
                <c:pt idx="42">
                  <c:v>141</c:v>
                </c:pt>
                <c:pt idx="43">
                  <c:v>146</c:v>
                </c:pt>
                <c:pt idx="44">
                  <c:v>151</c:v>
                </c:pt>
                <c:pt idx="45">
                  <c:v>156</c:v>
                </c:pt>
                <c:pt idx="46">
                  <c:v>158.5</c:v>
                </c:pt>
                <c:pt idx="47">
                  <c:v>161</c:v>
                </c:pt>
                <c:pt idx="48">
                  <c:v>163.5</c:v>
                </c:pt>
                <c:pt idx="49">
                  <c:v>166</c:v>
                </c:pt>
                <c:pt idx="50">
                  <c:v>171</c:v>
                </c:pt>
                <c:pt idx="51">
                  <c:v>173.5</c:v>
                </c:pt>
                <c:pt idx="52">
                  <c:v>176</c:v>
                </c:pt>
                <c:pt idx="53">
                  <c:v>178.5</c:v>
                </c:pt>
                <c:pt idx="54">
                  <c:v>181</c:v>
                </c:pt>
                <c:pt idx="55">
                  <c:v>186</c:v>
                </c:pt>
                <c:pt idx="56">
                  <c:v>191</c:v>
                </c:pt>
                <c:pt idx="57">
                  <c:v>196</c:v>
                </c:pt>
                <c:pt idx="58">
                  <c:v>197</c:v>
                </c:pt>
                <c:pt idx="59">
                  <c:v>202</c:v>
                </c:pt>
                <c:pt idx="60">
                  <c:v>205</c:v>
                </c:pt>
                <c:pt idx="61">
                  <c:v>207</c:v>
                </c:pt>
                <c:pt idx="62">
                  <c:v>212</c:v>
                </c:pt>
                <c:pt idx="63">
                  <c:v>217</c:v>
                </c:pt>
                <c:pt idx="64">
                  <c:v>219.5</c:v>
                </c:pt>
                <c:pt idx="65">
                  <c:v>222</c:v>
                </c:pt>
                <c:pt idx="66">
                  <c:v>224.5</c:v>
                </c:pt>
                <c:pt idx="67">
                  <c:v>227</c:v>
                </c:pt>
                <c:pt idx="68">
                  <c:v>229.5</c:v>
                </c:pt>
                <c:pt idx="69">
                  <c:v>232</c:v>
                </c:pt>
                <c:pt idx="70">
                  <c:v>237</c:v>
                </c:pt>
                <c:pt idx="71">
                  <c:v>242</c:v>
                </c:pt>
                <c:pt idx="72">
                  <c:v>247</c:v>
                </c:pt>
                <c:pt idx="73">
                  <c:v>252</c:v>
                </c:pt>
                <c:pt idx="74">
                  <c:v>257</c:v>
                </c:pt>
                <c:pt idx="75">
                  <c:v>259.5</c:v>
                </c:pt>
                <c:pt idx="76">
                  <c:v>262</c:v>
                </c:pt>
                <c:pt idx="77">
                  <c:v>264.5</c:v>
                </c:pt>
                <c:pt idx="78">
                  <c:v>267</c:v>
                </c:pt>
                <c:pt idx="79">
                  <c:v>272</c:v>
                </c:pt>
                <c:pt idx="80">
                  <c:v>277</c:v>
                </c:pt>
                <c:pt idx="81">
                  <c:v>282</c:v>
                </c:pt>
                <c:pt idx="82">
                  <c:v>287</c:v>
                </c:pt>
                <c:pt idx="83">
                  <c:v>292</c:v>
                </c:pt>
                <c:pt idx="84">
                  <c:v>297</c:v>
                </c:pt>
                <c:pt idx="85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79-4651-BEE7-8C01ACE19738}"/>
            </c:ext>
          </c:extLst>
        </c:ser>
        <c:ser>
          <c:idx val="6"/>
          <c:order val="2"/>
          <c:tx>
            <c:strRef>
              <c:f>Graphed!$F$1</c:f>
              <c:strCache>
                <c:ptCount val="1"/>
                <c:pt idx="0">
                  <c:v>Notes</c:v>
                </c:pt>
              </c:strCache>
            </c:strRef>
          </c:tx>
          <c:spPr>
            <a:ln w="254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Graphed!$E$2:$E$87</c:f>
              <c:numCache>
                <c:formatCode>General</c:formatCode>
                <c:ptCount val="86"/>
                <c:pt idx="0">
                  <c:v>-3.19071034542266</c:v>
                </c:pt>
                <c:pt idx="1">
                  <c:v>-0.7407334874044077</c:v>
                </c:pt>
                <c:pt idx="2">
                  <c:v>-0.89952873123852095</c:v>
                </c:pt>
                <c:pt idx="3">
                  <c:v>-0.26205623858913091</c:v>
                </c:pt>
                <c:pt idx="4">
                  <c:v>-0.88756693388652719</c:v>
                </c:pt>
                <c:pt idx="5">
                  <c:v>0.31378086841464808</c:v>
                </c:pt>
                <c:pt idx="6">
                  <c:v>-9.6737094922398459E-2</c:v>
                </c:pt>
                <c:pt idx="7">
                  <c:v>-0.29620562654476484</c:v>
                </c:pt>
                <c:pt idx="8">
                  <c:v>0.57925842129392502</c:v>
                </c:pt>
                <c:pt idx="9">
                  <c:v>0.14453022796686907</c:v>
                </c:pt>
                <c:pt idx="10">
                  <c:v>1.1155971228132711</c:v>
                </c:pt>
                <c:pt idx="11">
                  <c:v>-3.486099541788424E-2</c:v>
                </c:pt>
                <c:pt idx="12">
                  <c:v>0.23272472565511634</c:v>
                </c:pt>
                <c:pt idx="13">
                  <c:v>0.31672762799430521</c:v>
                </c:pt>
                <c:pt idx="14">
                  <c:v>-1.4452411307964548</c:v>
                </c:pt>
                <c:pt idx="15">
                  <c:v>4.030129409309894E-2</c:v>
                </c:pt>
                <c:pt idx="16">
                  <c:v>0.25780731793681005</c:v>
                </c:pt>
                <c:pt idx="17">
                  <c:v>-1.6032769035944983E-3</c:v>
                </c:pt>
                <c:pt idx="18">
                  <c:v>-1.9323634781540093</c:v>
                </c:pt>
                <c:pt idx="19">
                  <c:v>-0.58398689920985192</c:v>
                </c:pt>
                <c:pt idx="20">
                  <c:v>-0.18093786550456437</c:v>
                </c:pt>
                <c:pt idx="21">
                  <c:v>-0.1356574981176005</c:v>
                </c:pt>
                <c:pt idx="22">
                  <c:v>8.6837219763597484E-2</c:v>
                </c:pt>
                <c:pt idx="23">
                  <c:v>-0.70004350730483611</c:v>
                </c:pt>
                <c:pt idx="24">
                  <c:v>-1.2183048876941611</c:v>
                </c:pt>
                <c:pt idx="25">
                  <c:v>-0.90929395103264832</c:v>
                </c:pt>
                <c:pt idx="26">
                  <c:v>-0.49183080482499036</c:v>
                </c:pt>
                <c:pt idx="27">
                  <c:v>-1.3333916354275042</c:v>
                </c:pt>
                <c:pt idx="28">
                  <c:v>-0.53176619136420145</c:v>
                </c:pt>
                <c:pt idx="29">
                  <c:v>-0.54984233475736799</c:v>
                </c:pt>
                <c:pt idx="30">
                  <c:v>0.38438186575633304</c:v>
                </c:pt>
                <c:pt idx="31">
                  <c:v>-1.4091511392555485</c:v>
                </c:pt>
                <c:pt idx="32">
                  <c:v>-0.49790755297752715</c:v>
                </c:pt>
                <c:pt idx="33">
                  <c:v>0.4924441053880505</c:v>
                </c:pt>
                <c:pt idx="34">
                  <c:v>-0.54592142080428974</c:v>
                </c:pt>
                <c:pt idx="35">
                  <c:v>0.57898573603292824</c:v>
                </c:pt>
                <c:pt idx="36">
                  <c:v>-0.12691853365454187</c:v>
                </c:pt>
                <c:pt idx="37">
                  <c:v>0.27398016506172995</c:v>
                </c:pt>
                <c:pt idx="38">
                  <c:v>0.22327135810561405</c:v>
                </c:pt>
                <c:pt idx="40">
                  <c:v>-2.4864322748438719</c:v>
                </c:pt>
                <c:pt idx="42">
                  <c:v>-0.92462953640929813</c:v>
                </c:pt>
                <c:pt idx="43">
                  <c:v>-0.57616791371975784</c:v>
                </c:pt>
                <c:pt idx="44">
                  <c:v>2.3731697865540559E-2</c:v>
                </c:pt>
                <c:pt idx="45">
                  <c:v>-7.3606417549299405E-2</c:v>
                </c:pt>
                <c:pt idx="47">
                  <c:v>2.0061763031850615</c:v>
                </c:pt>
                <c:pt idx="49">
                  <c:v>-9.4861771210653714E-2</c:v>
                </c:pt>
                <c:pt idx="50">
                  <c:v>-0.13756103409031506</c:v>
                </c:pt>
                <c:pt idx="51">
                  <c:v>0.20671559966018499</c:v>
                </c:pt>
                <c:pt idx="52">
                  <c:v>0.62728632204371304</c:v>
                </c:pt>
                <c:pt idx="53">
                  <c:v>4.1196212365279372E-2</c:v>
                </c:pt>
                <c:pt idx="54">
                  <c:v>-0.3580490504461854</c:v>
                </c:pt>
                <c:pt idx="55">
                  <c:v>1.3371157589210338</c:v>
                </c:pt>
                <c:pt idx="56">
                  <c:v>1.442757970652025</c:v>
                </c:pt>
                <c:pt idx="57">
                  <c:v>1.331227536582607</c:v>
                </c:pt>
                <c:pt idx="58">
                  <c:v>-0.70004350730483611</c:v>
                </c:pt>
                <c:pt idx="59">
                  <c:v>-0.36065842850029228</c:v>
                </c:pt>
                <c:pt idx="61">
                  <c:v>-2.0895659218524125</c:v>
                </c:pt>
                <c:pt idx="62">
                  <c:v>-0.13339006282807847</c:v>
                </c:pt>
                <c:pt idx="63">
                  <c:v>0.90327798994611663</c:v>
                </c:pt>
                <c:pt idx="65">
                  <c:v>2.1246159574538823</c:v>
                </c:pt>
                <c:pt idx="67">
                  <c:v>2.2554089009571099</c:v>
                </c:pt>
                <c:pt idx="69">
                  <c:v>0.8687996242916608</c:v>
                </c:pt>
                <c:pt idx="70">
                  <c:v>0.43518263592738232</c:v>
                </c:pt>
                <c:pt idx="71">
                  <c:v>1.2486340272352694</c:v>
                </c:pt>
                <c:pt idx="72">
                  <c:v>1.4577065523920423</c:v>
                </c:pt>
                <c:pt idx="73">
                  <c:v>1.1106812758778872</c:v>
                </c:pt>
                <c:pt idx="74">
                  <c:v>2.3839608373146972</c:v>
                </c:pt>
                <c:pt idx="76">
                  <c:v>-1.6299875160641613</c:v>
                </c:pt>
                <c:pt idx="78">
                  <c:v>-0.71697742090410488</c:v>
                </c:pt>
                <c:pt idx="79">
                  <c:v>-9.3648269869848186E-2</c:v>
                </c:pt>
                <c:pt idx="80">
                  <c:v>0.5698607104903598</c:v>
                </c:pt>
                <c:pt idx="81">
                  <c:v>1.1878846520007216</c:v>
                </c:pt>
                <c:pt idx="82">
                  <c:v>-0.80035896535408058</c:v>
                </c:pt>
                <c:pt idx="83">
                  <c:v>0.63083298667913934</c:v>
                </c:pt>
                <c:pt idx="84">
                  <c:v>0.14850391547815026</c:v>
                </c:pt>
                <c:pt idx="85">
                  <c:v>-1.6435406511032906</c:v>
                </c:pt>
              </c:numCache>
            </c:numRef>
          </c:xVal>
          <c:yVal>
            <c:numRef>
              <c:f>Graphed!$C$2:$C$89</c:f>
              <c:numCache>
                <c:formatCode>General</c:formatCode>
                <c:ptCount val="8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80</c:v>
                </c:pt>
                <c:pt idx="28">
                  <c:v>82.5</c:v>
                </c:pt>
                <c:pt idx="29">
                  <c:v>85</c:v>
                </c:pt>
                <c:pt idx="30">
                  <c:v>90</c:v>
                </c:pt>
                <c:pt idx="31">
                  <c:v>91</c:v>
                </c:pt>
                <c:pt idx="32">
                  <c:v>93.5</c:v>
                </c:pt>
                <c:pt idx="33">
                  <c:v>96</c:v>
                </c:pt>
                <c:pt idx="34">
                  <c:v>101</c:v>
                </c:pt>
                <c:pt idx="35">
                  <c:v>106</c:v>
                </c:pt>
                <c:pt idx="36">
                  <c:v>116</c:v>
                </c:pt>
                <c:pt idx="37">
                  <c:v>126</c:v>
                </c:pt>
                <c:pt idx="38">
                  <c:v>131</c:v>
                </c:pt>
                <c:pt idx="39">
                  <c:v>133.5</c:v>
                </c:pt>
                <c:pt idx="40">
                  <c:v>136</c:v>
                </c:pt>
                <c:pt idx="41">
                  <c:v>138.5</c:v>
                </c:pt>
                <c:pt idx="42">
                  <c:v>141</c:v>
                </c:pt>
                <c:pt idx="43">
                  <c:v>146</c:v>
                </c:pt>
                <c:pt idx="44">
                  <c:v>151</c:v>
                </c:pt>
                <c:pt idx="45">
                  <c:v>156</c:v>
                </c:pt>
                <c:pt idx="46">
                  <c:v>158.5</c:v>
                </c:pt>
                <c:pt idx="47">
                  <c:v>161</c:v>
                </c:pt>
                <c:pt idx="48">
                  <c:v>163.5</c:v>
                </c:pt>
                <c:pt idx="49">
                  <c:v>166</c:v>
                </c:pt>
                <c:pt idx="50">
                  <c:v>171</c:v>
                </c:pt>
                <c:pt idx="51">
                  <c:v>173.5</c:v>
                </c:pt>
                <c:pt idx="52">
                  <c:v>176</c:v>
                </c:pt>
                <c:pt idx="53">
                  <c:v>178.5</c:v>
                </c:pt>
                <c:pt idx="54">
                  <c:v>181</c:v>
                </c:pt>
                <c:pt idx="55">
                  <c:v>186</c:v>
                </c:pt>
                <c:pt idx="56">
                  <c:v>191</c:v>
                </c:pt>
                <c:pt idx="57">
                  <c:v>196</c:v>
                </c:pt>
                <c:pt idx="58">
                  <c:v>197</c:v>
                </c:pt>
                <c:pt idx="59">
                  <c:v>202</c:v>
                </c:pt>
                <c:pt idx="60">
                  <c:v>205</c:v>
                </c:pt>
                <c:pt idx="61">
                  <c:v>207</c:v>
                </c:pt>
                <c:pt idx="62">
                  <c:v>212</c:v>
                </c:pt>
                <c:pt idx="63">
                  <c:v>217</c:v>
                </c:pt>
                <c:pt idx="64">
                  <c:v>219.5</c:v>
                </c:pt>
                <c:pt idx="65">
                  <c:v>222</c:v>
                </c:pt>
                <c:pt idx="66">
                  <c:v>224.5</c:v>
                </c:pt>
                <c:pt idx="67">
                  <c:v>227</c:v>
                </c:pt>
                <c:pt idx="68">
                  <c:v>229.5</c:v>
                </c:pt>
                <c:pt idx="69">
                  <c:v>232</c:v>
                </c:pt>
                <c:pt idx="70">
                  <c:v>237</c:v>
                </c:pt>
                <c:pt idx="71">
                  <c:v>242</c:v>
                </c:pt>
                <c:pt idx="72">
                  <c:v>247</c:v>
                </c:pt>
                <c:pt idx="73">
                  <c:v>252</c:v>
                </c:pt>
                <c:pt idx="74">
                  <c:v>257</c:v>
                </c:pt>
                <c:pt idx="75">
                  <c:v>259.5</c:v>
                </c:pt>
                <c:pt idx="76">
                  <c:v>262</c:v>
                </c:pt>
                <c:pt idx="77">
                  <c:v>264.5</c:v>
                </c:pt>
                <c:pt idx="78">
                  <c:v>267</c:v>
                </c:pt>
                <c:pt idx="79">
                  <c:v>272</c:v>
                </c:pt>
                <c:pt idx="80">
                  <c:v>277</c:v>
                </c:pt>
                <c:pt idx="81">
                  <c:v>282</c:v>
                </c:pt>
                <c:pt idx="82">
                  <c:v>287</c:v>
                </c:pt>
                <c:pt idx="83">
                  <c:v>292</c:v>
                </c:pt>
                <c:pt idx="84">
                  <c:v>297</c:v>
                </c:pt>
                <c:pt idx="85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79-4651-BEE7-8C01ACE19738}"/>
            </c:ext>
          </c:extLst>
        </c:ser>
        <c:ser>
          <c:idx val="7"/>
          <c:order val="3"/>
          <c:tx>
            <c:strRef>
              <c:f>Graphed!$F$1</c:f>
              <c:strCache>
                <c:ptCount val="1"/>
                <c:pt idx="0">
                  <c:v>Notes</c:v>
                </c:pt>
              </c:strCache>
            </c:strRef>
          </c:tx>
          <c:spPr>
            <a:ln w="254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Graphed!$E$2:$E$87</c:f>
              <c:numCache>
                <c:formatCode>General</c:formatCode>
                <c:ptCount val="86"/>
                <c:pt idx="0">
                  <c:v>-3.19071034542266</c:v>
                </c:pt>
                <c:pt idx="1">
                  <c:v>-0.7407334874044077</c:v>
                </c:pt>
                <c:pt idx="2">
                  <c:v>-0.89952873123852095</c:v>
                </c:pt>
                <c:pt idx="3">
                  <c:v>-0.26205623858913091</c:v>
                </c:pt>
                <c:pt idx="4">
                  <c:v>-0.88756693388652719</c:v>
                </c:pt>
                <c:pt idx="5">
                  <c:v>0.31378086841464808</c:v>
                </c:pt>
                <c:pt idx="6">
                  <c:v>-9.6737094922398459E-2</c:v>
                </c:pt>
                <c:pt idx="7">
                  <c:v>-0.29620562654476484</c:v>
                </c:pt>
                <c:pt idx="8">
                  <c:v>0.57925842129392502</c:v>
                </c:pt>
                <c:pt idx="9">
                  <c:v>0.14453022796686907</c:v>
                </c:pt>
                <c:pt idx="10">
                  <c:v>1.1155971228132711</c:v>
                </c:pt>
                <c:pt idx="11">
                  <c:v>-3.486099541788424E-2</c:v>
                </c:pt>
                <c:pt idx="12">
                  <c:v>0.23272472565511634</c:v>
                </c:pt>
                <c:pt idx="13">
                  <c:v>0.31672762799430521</c:v>
                </c:pt>
                <c:pt idx="14">
                  <c:v>-1.4452411307964548</c:v>
                </c:pt>
                <c:pt idx="15">
                  <c:v>4.030129409309894E-2</c:v>
                </c:pt>
                <c:pt idx="16">
                  <c:v>0.25780731793681005</c:v>
                </c:pt>
                <c:pt idx="17">
                  <c:v>-1.6032769035944983E-3</c:v>
                </c:pt>
                <c:pt idx="18">
                  <c:v>-1.9323634781540093</c:v>
                </c:pt>
                <c:pt idx="19">
                  <c:v>-0.58398689920985192</c:v>
                </c:pt>
                <c:pt idx="20">
                  <c:v>-0.18093786550456437</c:v>
                </c:pt>
                <c:pt idx="21">
                  <c:v>-0.1356574981176005</c:v>
                </c:pt>
                <c:pt idx="22">
                  <c:v>8.6837219763597484E-2</c:v>
                </c:pt>
                <c:pt idx="23">
                  <c:v>-0.70004350730483611</c:v>
                </c:pt>
                <c:pt idx="24">
                  <c:v>-1.2183048876941611</c:v>
                </c:pt>
                <c:pt idx="25">
                  <c:v>-0.90929395103264832</c:v>
                </c:pt>
                <c:pt idx="26">
                  <c:v>-0.49183080482499036</c:v>
                </c:pt>
                <c:pt idx="27">
                  <c:v>-1.3333916354275042</c:v>
                </c:pt>
                <c:pt idx="28">
                  <c:v>-0.53176619136420145</c:v>
                </c:pt>
                <c:pt idx="29">
                  <c:v>-0.54984233475736799</c:v>
                </c:pt>
                <c:pt idx="30">
                  <c:v>0.38438186575633304</c:v>
                </c:pt>
                <c:pt idx="31">
                  <c:v>-1.4091511392555485</c:v>
                </c:pt>
                <c:pt idx="32">
                  <c:v>-0.49790755297752715</c:v>
                </c:pt>
                <c:pt idx="33">
                  <c:v>0.4924441053880505</c:v>
                </c:pt>
                <c:pt idx="34">
                  <c:v>-0.54592142080428974</c:v>
                </c:pt>
                <c:pt idx="35">
                  <c:v>0.57898573603292824</c:v>
                </c:pt>
                <c:pt idx="36">
                  <c:v>-0.12691853365454187</c:v>
                </c:pt>
                <c:pt idx="37">
                  <c:v>0.27398016506172995</c:v>
                </c:pt>
                <c:pt idx="38">
                  <c:v>0.22327135810561405</c:v>
                </c:pt>
                <c:pt idx="40">
                  <c:v>-2.4864322748438719</c:v>
                </c:pt>
                <c:pt idx="42">
                  <c:v>-0.92462953640929813</c:v>
                </c:pt>
                <c:pt idx="43">
                  <c:v>-0.57616791371975784</c:v>
                </c:pt>
                <c:pt idx="44">
                  <c:v>2.3731697865540559E-2</c:v>
                </c:pt>
                <c:pt idx="45">
                  <c:v>-7.3606417549299405E-2</c:v>
                </c:pt>
                <c:pt idx="47">
                  <c:v>2.0061763031850615</c:v>
                </c:pt>
                <c:pt idx="49">
                  <c:v>-9.4861771210653714E-2</c:v>
                </c:pt>
                <c:pt idx="50">
                  <c:v>-0.13756103409031506</c:v>
                </c:pt>
                <c:pt idx="51">
                  <c:v>0.20671559966018499</c:v>
                </c:pt>
                <c:pt idx="52">
                  <c:v>0.62728632204371304</c:v>
                </c:pt>
                <c:pt idx="53">
                  <c:v>4.1196212365279372E-2</c:v>
                </c:pt>
                <c:pt idx="54">
                  <c:v>-0.3580490504461854</c:v>
                </c:pt>
                <c:pt idx="55">
                  <c:v>1.3371157589210338</c:v>
                </c:pt>
                <c:pt idx="56">
                  <c:v>1.442757970652025</c:v>
                </c:pt>
                <c:pt idx="57">
                  <c:v>1.331227536582607</c:v>
                </c:pt>
                <c:pt idx="58">
                  <c:v>-0.70004350730483611</c:v>
                </c:pt>
                <c:pt idx="59">
                  <c:v>-0.36065842850029228</c:v>
                </c:pt>
                <c:pt idx="61">
                  <c:v>-2.0895659218524125</c:v>
                </c:pt>
                <c:pt idx="62">
                  <c:v>-0.13339006282807847</c:v>
                </c:pt>
                <c:pt idx="63">
                  <c:v>0.90327798994611663</c:v>
                </c:pt>
                <c:pt idx="65">
                  <c:v>2.1246159574538823</c:v>
                </c:pt>
                <c:pt idx="67">
                  <c:v>2.2554089009571099</c:v>
                </c:pt>
                <c:pt idx="69">
                  <c:v>0.8687996242916608</c:v>
                </c:pt>
                <c:pt idx="70">
                  <c:v>0.43518263592738232</c:v>
                </c:pt>
                <c:pt idx="71">
                  <c:v>1.2486340272352694</c:v>
                </c:pt>
                <c:pt idx="72">
                  <c:v>1.4577065523920423</c:v>
                </c:pt>
                <c:pt idx="73">
                  <c:v>1.1106812758778872</c:v>
                </c:pt>
                <c:pt idx="74">
                  <c:v>2.3839608373146972</c:v>
                </c:pt>
                <c:pt idx="76">
                  <c:v>-1.6299875160641613</c:v>
                </c:pt>
                <c:pt idx="78">
                  <c:v>-0.71697742090410488</c:v>
                </c:pt>
                <c:pt idx="79">
                  <c:v>-9.3648269869848186E-2</c:v>
                </c:pt>
                <c:pt idx="80">
                  <c:v>0.5698607104903598</c:v>
                </c:pt>
                <c:pt idx="81">
                  <c:v>1.1878846520007216</c:v>
                </c:pt>
                <c:pt idx="82">
                  <c:v>-0.80035896535408058</c:v>
                </c:pt>
                <c:pt idx="83">
                  <c:v>0.63083298667913934</c:v>
                </c:pt>
                <c:pt idx="84">
                  <c:v>0.14850391547815026</c:v>
                </c:pt>
                <c:pt idx="85">
                  <c:v>-1.6435406511032906</c:v>
                </c:pt>
              </c:numCache>
            </c:numRef>
          </c:xVal>
          <c:yVal>
            <c:numRef>
              <c:f>Graphed!$C$2:$C$89</c:f>
              <c:numCache>
                <c:formatCode>General</c:formatCode>
                <c:ptCount val="8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80</c:v>
                </c:pt>
                <c:pt idx="28">
                  <c:v>82.5</c:v>
                </c:pt>
                <c:pt idx="29">
                  <c:v>85</c:v>
                </c:pt>
                <c:pt idx="30">
                  <c:v>90</c:v>
                </c:pt>
                <c:pt idx="31">
                  <c:v>91</c:v>
                </c:pt>
                <c:pt idx="32">
                  <c:v>93.5</c:v>
                </c:pt>
                <c:pt idx="33">
                  <c:v>96</c:v>
                </c:pt>
                <c:pt idx="34">
                  <c:v>101</c:v>
                </c:pt>
                <c:pt idx="35">
                  <c:v>106</c:v>
                </c:pt>
                <c:pt idx="36">
                  <c:v>116</c:v>
                </c:pt>
                <c:pt idx="37">
                  <c:v>126</c:v>
                </c:pt>
                <c:pt idx="38">
                  <c:v>131</c:v>
                </c:pt>
                <c:pt idx="39">
                  <c:v>133.5</c:v>
                </c:pt>
                <c:pt idx="40">
                  <c:v>136</c:v>
                </c:pt>
                <c:pt idx="41">
                  <c:v>138.5</c:v>
                </c:pt>
                <c:pt idx="42">
                  <c:v>141</c:v>
                </c:pt>
                <c:pt idx="43">
                  <c:v>146</c:v>
                </c:pt>
                <c:pt idx="44">
                  <c:v>151</c:v>
                </c:pt>
                <c:pt idx="45">
                  <c:v>156</c:v>
                </c:pt>
                <c:pt idx="46">
                  <c:v>158.5</c:v>
                </c:pt>
                <c:pt idx="47">
                  <c:v>161</c:v>
                </c:pt>
                <c:pt idx="48">
                  <c:v>163.5</c:v>
                </c:pt>
                <c:pt idx="49">
                  <c:v>166</c:v>
                </c:pt>
                <c:pt idx="50">
                  <c:v>171</c:v>
                </c:pt>
                <c:pt idx="51">
                  <c:v>173.5</c:v>
                </c:pt>
                <c:pt idx="52">
                  <c:v>176</c:v>
                </c:pt>
                <c:pt idx="53">
                  <c:v>178.5</c:v>
                </c:pt>
                <c:pt idx="54">
                  <c:v>181</c:v>
                </c:pt>
                <c:pt idx="55">
                  <c:v>186</c:v>
                </c:pt>
                <c:pt idx="56">
                  <c:v>191</c:v>
                </c:pt>
                <c:pt idx="57">
                  <c:v>196</c:v>
                </c:pt>
                <c:pt idx="58">
                  <c:v>197</c:v>
                </c:pt>
                <c:pt idx="59">
                  <c:v>202</c:v>
                </c:pt>
                <c:pt idx="60">
                  <c:v>205</c:v>
                </c:pt>
                <c:pt idx="61">
                  <c:v>207</c:v>
                </c:pt>
                <c:pt idx="62">
                  <c:v>212</c:v>
                </c:pt>
                <c:pt idx="63">
                  <c:v>217</c:v>
                </c:pt>
                <c:pt idx="64">
                  <c:v>219.5</c:v>
                </c:pt>
                <c:pt idx="65">
                  <c:v>222</c:v>
                </c:pt>
                <c:pt idx="66">
                  <c:v>224.5</c:v>
                </c:pt>
                <c:pt idx="67">
                  <c:v>227</c:v>
                </c:pt>
                <c:pt idx="68">
                  <c:v>229.5</c:v>
                </c:pt>
                <c:pt idx="69">
                  <c:v>232</c:v>
                </c:pt>
                <c:pt idx="70">
                  <c:v>237</c:v>
                </c:pt>
                <c:pt idx="71">
                  <c:v>242</c:v>
                </c:pt>
                <c:pt idx="72">
                  <c:v>247</c:v>
                </c:pt>
                <c:pt idx="73">
                  <c:v>252</c:v>
                </c:pt>
                <c:pt idx="74">
                  <c:v>257</c:v>
                </c:pt>
                <c:pt idx="75">
                  <c:v>259.5</c:v>
                </c:pt>
                <c:pt idx="76">
                  <c:v>262</c:v>
                </c:pt>
                <c:pt idx="77">
                  <c:v>264.5</c:v>
                </c:pt>
                <c:pt idx="78">
                  <c:v>267</c:v>
                </c:pt>
                <c:pt idx="79">
                  <c:v>272</c:v>
                </c:pt>
                <c:pt idx="80">
                  <c:v>277</c:v>
                </c:pt>
                <c:pt idx="81">
                  <c:v>282</c:v>
                </c:pt>
                <c:pt idx="82">
                  <c:v>287</c:v>
                </c:pt>
                <c:pt idx="83">
                  <c:v>292</c:v>
                </c:pt>
                <c:pt idx="84">
                  <c:v>297</c:v>
                </c:pt>
                <c:pt idx="85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79-4651-BEE7-8C01ACE19738}"/>
            </c:ext>
          </c:extLst>
        </c:ser>
        <c:ser>
          <c:idx val="2"/>
          <c:order val="4"/>
          <c:tx>
            <c:strRef>
              <c:f>Graphed!$F$1</c:f>
              <c:strCache>
                <c:ptCount val="1"/>
                <c:pt idx="0">
                  <c:v>Notes</c:v>
                </c:pt>
              </c:strCache>
            </c:strRef>
          </c:tx>
          <c:spPr>
            <a:ln w="254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Graphed!$E$2:$E$87</c:f>
              <c:numCache>
                <c:formatCode>General</c:formatCode>
                <c:ptCount val="86"/>
                <c:pt idx="0">
                  <c:v>-3.19071034542266</c:v>
                </c:pt>
                <c:pt idx="1">
                  <c:v>-0.7407334874044077</c:v>
                </c:pt>
                <c:pt idx="2">
                  <c:v>-0.89952873123852095</c:v>
                </c:pt>
                <c:pt idx="3">
                  <c:v>-0.26205623858913091</c:v>
                </c:pt>
                <c:pt idx="4">
                  <c:v>-0.88756693388652719</c:v>
                </c:pt>
                <c:pt idx="5">
                  <c:v>0.31378086841464808</c:v>
                </c:pt>
                <c:pt idx="6">
                  <c:v>-9.6737094922398459E-2</c:v>
                </c:pt>
                <c:pt idx="7">
                  <c:v>-0.29620562654476484</c:v>
                </c:pt>
                <c:pt idx="8">
                  <c:v>0.57925842129392502</c:v>
                </c:pt>
                <c:pt idx="9">
                  <c:v>0.14453022796686907</c:v>
                </c:pt>
                <c:pt idx="10">
                  <c:v>1.1155971228132711</c:v>
                </c:pt>
                <c:pt idx="11">
                  <c:v>-3.486099541788424E-2</c:v>
                </c:pt>
                <c:pt idx="12">
                  <c:v>0.23272472565511634</c:v>
                </c:pt>
                <c:pt idx="13">
                  <c:v>0.31672762799430521</c:v>
                </c:pt>
                <c:pt idx="14">
                  <c:v>-1.4452411307964548</c:v>
                </c:pt>
                <c:pt idx="15">
                  <c:v>4.030129409309894E-2</c:v>
                </c:pt>
                <c:pt idx="16">
                  <c:v>0.25780731793681005</c:v>
                </c:pt>
                <c:pt idx="17">
                  <c:v>-1.6032769035944983E-3</c:v>
                </c:pt>
                <c:pt idx="18">
                  <c:v>-1.9323634781540093</c:v>
                </c:pt>
                <c:pt idx="19">
                  <c:v>-0.58398689920985192</c:v>
                </c:pt>
                <c:pt idx="20">
                  <c:v>-0.18093786550456437</c:v>
                </c:pt>
                <c:pt idx="21">
                  <c:v>-0.1356574981176005</c:v>
                </c:pt>
                <c:pt idx="22">
                  <c:v>8.6837219763597484E-2</c:v>
                </c:pt>
                <c:pt idx="23">
                  <c:v>-0.70004350730483611</c:v>
                </c:pt>
                <c:pt idx="24">
                  <c:v>-1.2183048876941611</c:v>
                </c:pt>
                <c:pt idx="25">
                  <c:v>-0.90929395103264832</c:v>
                </c:pt>
                <c:pt idx="26">
                  <c:v>-0.49183080482499036</c:v>
                </c:pt>
                <c:pt idx="27">
                  <c:v>-1.3333916354275042</c:v>
                </c:pt>
                <c:pt idx="28">
                  <c:v>-0.53176619136420145</c:v>
                </c:pt>
                <c:pt idx="29">
                  <c:v>-0.54984233475736799</c:v>
                </c:pt>
                <c:pt idx="30">
                  <c:v>0.38438186575633304</c:v>
                </c:pt>
                <c:pt idx="31">
                  <c:v>-1.4091511392555485</c:v>
                </c:pt>
                <c:pt idx="32">
                  <c:v>-0.49790755297752715</c:v>
                </c:pt>
                <c:pt idx="33">
                  <c:v>0.4924441053880505</c:v>
                </c:pt>
                <c:pt idx="34">
                  <c:v>-0.54592142080428974</c:v>
                </c:pt>
                <c:pt idx="35">
                  <c:v>0.57898573603292824</c:v>
                </c:pt>
                <c:pt idx="36">
                  <c:v>-0.12691853365454187</c:v>
                </c:pt>
                <c:pt idx="37">
                  <c:v>0.27398016506172995</c:v>
                </c:pt>
                <c:pt idx="38">
                  <c:v>0.22327135810561405</c:v>
                </c:pt>
                <c:pt idx="40">
                  <c:v>-2.4864322748438719</c:v>
                </c:pt>
                <c:pt idx="42">
                  <c:v>-0.92462953640929813</c:v>
                </c:pt>
                <c:pt idx="43">
                  <c:v>-0.57616791371975784</c:v>
                </c:pt>
                <c:pt idx="44">
                  <c:v>2.3731697865540559E-2</c:v>
                </c:pt>
                <c:pt idx="45">
                  <c:v>-7.3606417549299405E-2</c:v>
                </c:pt>
                <c:pt idx="47">
                  <c:v>2.0061763031850615</c:v>
                </c:pt>
                <c:pt idx="49">
                  <c:v>-9.4861771210653714E-2</c:v>
                </c:pt>
                <c:pt idx="50">
                  <c:v>-0.13756103409031506</c:v>
                </c:pt>
                <c:pt idx="51">
                  <c:v>0.20671559966018499</c:v>
                </c:pt>
                <c:pt idx="52">
                  <c:v>0.62728632204371304</c:v>
                </c:pt>
                <c:pt idx="53">
                  <c:v>4.1196212365279372E-2</c:v>
                </c:pt>
                <c:pt idx="54">
                  <c:v>-0.3580490504461854</c:v>
                </c:pt>
                <c:pt idx="55">
                  <c:v>1.3371157589210338</c:v>
                </c:pt>
                <c:pt idx="56">
                  <c:v>1.442757970652025</c:v>
                </c:pt>
                <c:pt idx="57">
                  <c:v>1.331227536582607</c:v>
                </c:pt>
                <c:pt idx="58">
                  <c:v>-0.70004350730483611</c:v>
                </c:pt>
                <c:pt idx="59">
                  <c:v>-0.36065842850029228</c:v>
                </c:pt>
                <c:pt idx="61">
                  <c:v>-2.0895659218524125</c:v>
                </c:pt>
                <c:pt idx="62">
                  <c:v>-0.13339006282807847</c:v>
                </c:pt>
                <c:pt idx="63">
                  <c:v>0.90327798994611663</c:v>
                </c:pt>
                <c:pt idx="65">
                  <c:v>2.1246159574538823</c:v>
                </c:pt>
                <c:pt idx="67">
                  <c:v>2.2554089009571099</c:v>
                </c:pt>
                <c:pt idx="69">
                  <c:v>0.8687996242916608</c:v>
                </c:pt>
                <c:pt idx="70">
                  <c:v>0.43518263592738232</c:v>
                </c:pt>
                <c:pt idx="71">
                  <c:v>1.2486340272352694</c:v>
                </c:pt>
                <c:pt idx="72">
                  <c:v>1.4577065523920423</c:v>
                </c:pt>
                <c:pt idx="73">
                  <c:v>1.1106812758778872</c:v>
                </c:pt>
                <c:pt idx="74">
                  <c:v>2.3839608373146972</c:v>
                </c:pt>
                <c:pt idx="76">
                  <c:v>-1.6299875160641613</c:v>
                </c:pt>
                <c:pt idx="78">
                  <c:v>-0.71697742090410488</c:v>
                </c:pt>
                <c:pt idx="79">
                  <c:v>-9.3648269869848186E-2</c:v>
                </c:pt>
                <c:pt idx="80">
                  <c:v>0.5698607104903598</c:v>
                </c:pt>
                <c:pt idx="81">
                  <c:v>1.1878846520007216</c:v>
                </c:pt>
                <c:pt idx="82">
                  <c:v>-0.80035896535408058</c:v>
                </c:pt>
                <c:pt idx="83">
                  <c:v>0.63083298667913934</c:v>
                </c:pt>
                <c:pt idx="84">
                  <c:v>0.14850391547815026</c:v>
                </c:pt>
                <c:pt idx="85">
                  <c:v>-1.6435406511032906</c:v>
                </c:pt>
              </c:numCache>
            </c:numRef>
          </c:xVal>
          <c:yVal>
            <c:numRef>
              <c:f>Graphed!$C$2:$C$89</c:f>
              <c:numCache>
                <c:formatCode>General</c:formatCode>
                <c:ptCount val="8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80</c:v>
                </c:pt>
                <c:pt idx="28">
                  <c:v>82.5</c:v>
                </c:pt>
                <c:pt idx="29">
                  <c:v>85</c:v>
                </c:pt>
                <c:pt idx="30">
                  <c:v>90</c:v>
                </c:pt>
                <c:pt idx="31">
                  <c:v>91</c:v>
                </c:pt>
                <c:pt idx="32">
                  <c:v>93.5</c:v>
                </c:pt>
                <c:pt idx="33">
                  <c:v>96</c:v>
                </c:pt>
                <c:pt idx="34">
                  <c:v>101</c:v>
                </c:pt>
                <c:pt idx="35">
                  <c:v>106</c:v>
                </c:pt>
                <c:pt idx="36">
                  <c:v>116</c:v>
                </c:pt>
                <c:pt idx="37">
                  <c:v>126</c:v>
                </c:pt>
                <c:pt idx="38">
                  <c:v>131</c:v>
                </c:pt>
                <c:pt idx="39">
                  <c:v>133.5</c:v>
                </c:pt>
                <c:pt idx="40">
                  <c:v>136</c:v>
                </c:pt>
                <c:pt idx="41">
                  <c:v>138.5</c:v>
                </c:pt>
                <c:pt idx="42">
                  <c:v>141</c:v>
                </c:pt>
                <c:pt idx="43">
                  <c:v>146</c:v>
                </c:pt>
                <c:pt idx="44">
                  <c:v>151</c:v>
                </c:pt>
                <c:pt idx="45">
                  <c:v>156</c:v>
                </c:pt>
                <c:pt idx="46">
                  <c:v>158.5</c:v>
                </c:pt>
                <c:pt idx="47">
                  <c:v>161</c:v>
                </c:pt>
                <c:pt idx="48">
                  <c:v>163.5</c:v>
                </c:pt>
                <c:pt idx="49">
                  <c:v>166</c:v>
                </c:pt>
                <c:pt idx="50">
                  <c:v>171</c:v>
                </c:pt>
                <c:pt idx="51">
                  <c:v>173.5</c:v>
                </c:pt>
                <c:pt idx="52">
                  <c:v>176</c:v>
                </c:pt>
                <c:pt idx="53">
                  <c:v>178.5</c:v>
                </c:pt>
                <c:pt idx="54">
                  <c:v>181</c:v>
                </c:pt>
                <c:pt idx="55">
                  <c:v>186</c:v>
                </c:pt>
                <c:pt idx="56">
                  <c:v>191</c:v>
                </c:pt>
                <c:pt idx="57">
                  <c:v>196</c:v>
                </c:pt>
                <c:pt idx="58">
                  <c:v>197</c:v>
                </c:pt>
                <c:pt idx="59">
                  <c:v>202</c:v>
                </c:pt>
                <c:pt idx="60">
                  <c:v>205</c:v>
                </c:pt>
                <c:pt idx="61">
                  <c:v>207</c:v>
                </c:pt>
                <c:pt idx="62">
                  <c:v>212</c:v>
                </c:pt>
                <c:pt idx="63">
                  <c:v>217</c:v>
                </c:pt>
                <c:pt idx="64">
                  <c:v>219.5</c:v>
                </c:pt>
                <c:pt idx="65">
                  <c:v>222</c:v>
                </c:pt>
                <c:pt idx="66">
                  <c:v>224.5</c:v>
                </c:pt>
                <c:pt idx="67">
                  <c:v>227</c:v>
                </c:pt>
                <c:pt idx="68">
                  <c:v>229.5</c:v>
                </c:pt>
                <c:pt idx="69">
                  <c:v>232</c:v>
                </c:pt>
                <c:pt idx="70">
                  <c:v>237</c:v>
                </c:pt>
                <c:pt idx="71">
                  <c:v>242</c:v>
                </c:pt>
                <c:pt idx="72">
                  <c:v>247</c:v>
                </c:pt>
                <c:pt idx="73">
                  <c:v>252</c:v>
                </c:pt>
                <c:pt idx="74">
                  <c:v>257</c:v>
                </c:pt>
                <c:pt idx="75">
                  <c:v>259.5</c:v>
                </c:pt>
                <c:pt idx="76">
                  <c:v>262</c:v>
                </c:pt>
                <c:pt idx="77">
                  <c:v>264.5</c:v>
                </c:pt>
                <c:pt idx="78">
                  <c:v>267</c:v>
                </c:pt>
                <c:pt idx="79">
                  <c:v>272</c:v>
                </c:pt>
                <c:pt idx="80">
                  <c:v>277</c:v>
                </c:pt>
                <c:pt idx="81">
                  <c:v>282</c:v>
                </c:pt>
                <c:pt idx="82">
                  <c:v>287</c:v>
                </c:pt>
                <c:pt idx="83">
                  <c:v>292</c:v>
                </c:pt>
                <c:pt idx="84">
                  <c:v>297</c:v>
                </c:pt>
                <c:pt idx="85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79-4651-BEE7-8C01ACE19738}"/>
            </c:ext>
          </c:extLst>
        </c:ser>
        <c:ser>
          <c:idx val="3"/>
          <c:order val="5"/>
          <c:tx>
            <c:strRef>
              <c:f>Graphed!$F$1</c:f>
              <c:strCache>
                <c:ptCount val="1"/>
                <c:pt idx="0">
                  <c:v>Notes</c:v>
                </c:pt>
              </c:strCache>
            </c:strRef>
          </c:tx>
          <c:spPr>
            <a:ln w="254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Graphed!$E$2:$E$87</c:f>
              <c:numCache>
                <c:formatCode>General</c:formatCode>
                <c:ptCount val="86"/>
                <c:pt idx="0">
                  <c:v>-3.19071034542266</c:v>
                </c:pt>
                <c:pt idx="1">
                  <c:v>-0.7407334874044077</c:v>
                </c:pt>
                <c:pt idx="2">
                  <c:v>-0.89952873123852095</c:v>
                </c:pt>
                <c:pt idx="3">
                  <c:v>-0.26205623858913091</c:v>
                </c:pt>
                <c:pt idx="4">
                  <c:v>-0.88756693388652719</c:v>
                </c:pt>
                <c:pt idx="5">
                  <c:v>0.31378086841464808</c:v>
                </c:pt>
                <c:pt idx="6">
                  <c:v>-9.6737094922398459E-2</c:v>
                </c:pt>
                <c:pt idx="7">
                  <c:v>-0.29620562654476484</c:v>
                </c:pt>
                <c:pt idx="8">
                  <c:v>0.57925842129392502</c:v>
                </c:pt>
                <c:pt idx="9">
                  <c:v>0.14453022796686907</c:v>
                </c:pt>
                <c:pt idx="10">
                  <c:v>1.1155971228132711</c:v>
                </c:pt>
                <c:pt idx="11">
                  <c:v>-3.486099541788424E-2</c:v>
                </c:pt>
                <c:pt idx="12">
                  <c:v>0.23272472565511634</c:v>
                </c:pt>
                <c:pt idx="13">
                  <c:v>0.31672762799430521</c:v>
                </c:pt>
                <c:pt idx="14">
                  <c:v>-1.4452411307964548</c:v>
                </c:pt>
                <c:pt idx="15">
                  <c:v>4.030129409309894E-2</c:v>
                </c:pt>
                <c:pt idx="16">
                  <c:v>0.25780731793681005</c:v>
                </c:pt>
                <c:pt idx="17">
                  <c:v>-1.6032769035944983E-3</c:v>
                </c:pt>
                <c:pt idx="18">
                  <c:v>-1.9323634781540093</c:v>
                </c:pt>
                <c:pt idx="19">
                  <c:v>-0.58398689920985192</c:v>
                </c:pt>
                <c:pt idx="20">
                  <c:v>-0.18093786550456437</c:v>
                </c:pt>
                <c:pt idx="21">
                  <c:v>-0.1356574981176005</c:v>
                </c:pt>
                <c:pt idx="22">
                  <c:v>8.6837219763597484E-2</c:v>
                </c:pt>
                <c:pt idx="23">
                  <c:v>-0.70004350730483611</c:v>
                </c:pt>
                <c:pt idx="24">
                  <c:v>-1.2183048876941611</c:v>
                </c:pt>
                <c:pt idx="25">
                  <c:v>-0.90929395103264832</c:v>
                </c:pt>
                <c:pt idx="26">
                  <c:v>-0.49183080482499036</c:v>
                </c:pt>
                <c:pt idx="27">
                  <c:v>-1.3333916354275042</c:v>
                </c:pt>
                <c:pt idx="28">
                  <c:v>-0.53176619136420145</c:v>
                </c:pt>
                <c:pt idx="29">
                  <c:v>-0.54984233475736799</c:v>
                </c:pt>
                <c:pt idx="30">
                  <c:v>0.38438186575633304</c:v>
                </c:pt>
                <c:pt idx="31">
                  <c:v>-1.4091511392555485</c:v>
                </c:pt>
                <c:pt idx="32">
                  <c:v>-0.49790755297752715</c:v>
                </c:pt>
                <c:pt idx="33">
                  <c:v>0.4924441053880505</c:v>
                </c:pt>
                <c:pt idx="34">
                  <c:v>-0.54592142080428974</c:v>
                </c:pt>
                <c:pt idx="35">
                  <c:v>0.57898573603292824</c:v>
                </c:pt>
                <c:pt idx="36">
                  <c:v>-0.12691853365454187</c:v>
                </c:pt>
                <c:pt idx="37">
                  <c:v>0.27398016506172995</c:v>
                </c:pt>
                <c:pt idx="38">
                  <c:v>0.22327135810561405</c:v>
                </c:pt>
                <c:pt idx="40">
                  <c:v>-2.4864322748438719</c:v>
                </c:pt>
                <c:pt idx="42">
                  <c:v>-0.92462953640929813</c:v>
                </c:pt>
                <c:pt idx="43">
                  <c:v>-0.57616791371975784</c:v>
                </c:pt>
                <c:pt idx="44">
                  <c:v>2.3731697865540559E-2</c:v>
                </c:pt>
                <c:pt idx="45">
                  <c:v>-7.3606417549299405E-2</c:v>
                </c:pt>
                <c:pt idx="47">
                  <c:v>2.0061763031850615</c:v>
                </c:pt>
                <c:pt idx="49">
                  <c:v>-9.4861771210653714E-2</c:v>
                </c:pt>
                <c:pt idx="50">
                  <c:v>-0.13756103409031506</c:v>
                </c:pt>
                <c:pt idx="51">
                  <c:v>0.20671559966018499</c:v>
                </c:pt>
                <c:pt idx="52">
                  <c:v>0.62728632204371304</c:v>
                </c:pt>
                <c:pt idx="53">
                  <c:v>4.1196212365279372E-2</c:v>
                </c:pt>
                <c:pt idx="54">
                  <c:v>-0.3580490504461854</c:v>
                </c:pt>
                <c:pt idx="55">
                  <c:v>1.3371157589210338</c:v>
                </c:pt>
                <c:pt idx="56">
                  <c:v>1.442757970652025</c:v>
                </c:pt>
                <c:pt idx="57">
                  <c:v>1.331227536582607</c:v>
                </c:pt>
                <c:pt idx="58">
                  <c:v>-0.70004350730483611</c:v>
                </c:pt>
                <c:pt idx="59">
                  <c:v>-0.36065842850029228</c:v>
                </c:pt>
                <c:pt idx="61">
                  <c:v>-2.0895659218524125</c:v>
                </c:pt>
                <c:pt idx="62">
                  <c:v>-0.13339006282807847</c:v>
                </c:pt>
                <c:pt idx="63">
                  <c:v>0.90327798994611663</c:v>
                </c:pt>
                <c:pt idx="65">
                  <c:v>2.1246159574538823</c:v>
                </c:pt>
                <c:pt idx="67">
                  <c:v>2.2554089009571099</c:v>
                </c:pt>
                <c:pt idx="69">
                  <c:v>0.8687996242916608</c:v>
                </c:pt>
                <c:pt idx="70">
                  <c:v>0.43518263592738232</c:v>
                </c:pt>
                <c:pt idx="71">
                  <c:v>1.2486340272352694</c:v>
                </c:pt>
                <c:pt idx="72">
                  <c:v>1.4577065523920423</c:v>
                </c:pt>
                <c:pt idx="73">
                  <c:v>1.1106812758778872</c:v>
                </c:pt>
                <c:pt idx="74">
                  <c:v>2.3839608373146972</c:v>
                </c:pt>
                <c:pt idx="76">
                  <c:v>-1.6299875160641613</c:v>
                </c:pt>
                <c:pt idx="78">
                  <c:v>-0.71697742090410488</c:v>
                </c:pt>
                <c:pt idx="79">
                  <c:v>-9.3648269869848186E-2</c:v>
                </c:pt>
                <c:pt idx="80">
                  <c:v>0.5698607104903598</c:v>
                </c:pt>
                <c:pt idx="81">
                  <c:v>1.1878846520007216</c:v>
                </c:pt>
                <c:pt idx="82">
                  <c:v>-0.80035896535408058</c:v>
                </c:pt>
                <c:pt idx="83">
                  <c:v>0.63083298667913934</c:v>
                </c:pt>
                <c:pt idx="84">
                  <c:v>0.14850391547815026</c:v>
                </c:pt>
                <c:pt idx="85">
                  <c:v>-1.6435406511032906</c:v>
                </c:pt>
              </c:numCache>
            </c:numRef>
          </c:xVal>
          <c:yVal>
            <c:numRef>
              <c:f>Graphed!$C$2:$C$89</c:f>
              <c:numCache>
                <c:formatCode>General</c:formatCode>
                <c:ptCount val="8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80</c:v>
                </c:pt>
                <c:pt idx="28">
                  <c:v>82.5</c:v>
                </c:pt>
                <c:pt idx="29">
                  <c:v>85</c:v>
                </c:pt>
                <c:pt idx="30">
                  <c:v>90</c:v>
                </c:pt>
                <c:pt idx="31">
                  <c:v>91</c:v>
                </c:pt>
                <c:pt idx="32">
                  <c:v>93.5</c:v>
                </c:pt>
                <c:pt idx="33">
                  <c:v>96</c:v>
                </c:pt>
                <c:pt idx="34">
                  <c:v>101</c:v>
                </c:pt>
                <c:pt idx="35">
                  <c:v>106</c:v>
                </c:pt>
                <c:pt idx="36">
                  <c:v>116</c:v>
                </c:pt>
                <c:pt idx="37">
                  <c:v>126</c:v>
                </c:pt>
                <c:pt idx="38">
                  <c:v>131</c:v>
                </c:pt>
                <c:pt idx="39">
                  <c:v>133.5</c:v>
                </c:pt>
                <c:pt idx="40">
                  <c:v>136</c:v>
                </c:pt>
                <c:pt idx="41">
                  <c:v>138.5</c:v>
                </c:pt>
                <c:pt idx="42">
                  <c:v>141</c:v>
                </c:pt>
                <c:pt idx="43">
                  <c:v>146</c:v>
                </c:pt>
                <c:pt idx="44">
                  <c:v>151</c:v>
                </c:pt>
                <c:pt idx="45">
                  <c:v>156</c:v>
                </c:pt>
                <c:pt idx="46">
                  <c:v>158.5</c:v>
                </c:pt>
                <c:pt idx="47">
                  <c:v>161</c:v>
                </c:pt>
                <c:pt idx="48">
                  <c:v>163.5</c:v>
                </c:pt>
                <c:pt idx="49">
                  <c:v>166</c:v>
                </c:pt>
                <c:pt idx="50">
                  <c:v>171</c:v>
                </c:pt>
                <c:pt idx="51">
                  <c:v>173.5</c:v>
                </c:pt>
                <c:pt idx="52">
                  <c:v>176</c:v>
                </c:pt>
                <c:pt idx="53">
                  <c:v>178.5</c:v>
                </c:pt>
                <c:pt idx="54">
                  <c:v>181</c:v>
                </c:pt>
                <c:pt idx="55">
                  <c:v>186</c:v>
                </c:pt>
                <c:pt idx="56">
                  <c:v>191</c:v>
                </c:pt>
                <c:pt idx="57">
                  <c:v>196</c:v>
                </c:pt>
                <c:pt idx="58">
                  <c:v>197</c:v>
                </c:pt>
                <c:pt idx="59">
                  <c:v>202</c:v>
                </c:pt>
                <c:pt idx="60">
                  <c:v>205</c:v>
                </c:pt>
                <c:pt idx="61">
                  <c:v>207</c:v>
                </c:pt>
                <c:pt idx="62">
                  <c:v>212</c:v>
                </c:pt>
                <c:pt idx="63">
                  <c:v>217</c:v>
                </c:pt>
                <c:pt idx="64">
                  <c:v>219.5</c:v>
                </c:pt>
                <c:pt idx="65">
                  <c:v>222</c:v>
                </c:pt>
                <c:pt idx="66">
                  <c:v>224.5</c:v>
                </c:pt>
                <c:pt idx="67">
                  <c:v>227</c:v>
                </c:pt>
                <c:pt idx="68">
                  <c:v>229.5</c:v>
                </c:pt>
                <c:pt idx="69">
                  <c:v>232</c:v>
                </c:pt>
                <c:pt idx="70">
                  <c:v>237</c:v>
                </c:pt>
                <c:pt idx="71">
                  <c:v>242</c:v>
                </c:pt>
                <c:pt idx="72">
                  <c:v>247</c:v>
                </c:pt>
                <c:pt idx="73">
                  <c:v>252</c:v>
                </c:pt>
                <c:pt idx="74">
                  <c:v>257</c:v>
                </c:pt>
                <c:pt idx="75">
                  <c:v>259.5</c:v>
                </c:pt>
                <c:pt idx="76">
                  <c:v>262</c:v>
                </c:pt>
                <c:pt idx="77">
                  <c:v>264.5</c:v>
                </c:pt>
                <c:pt idx="78">
                  <c:v>267</c:v>
                </c:pt>
                <c:pt idx="79">
                  <c:v>272</c:v>
                </c:pt>
                <c:pt idx="80">
                  <c:v>277</c:v>
                </c:pt>
                <c:pt idx="81">
                  <c:v>282</c:v>
                </c:pt>
                <c:pt idx="82">
                  <c:v>287</c:v>
                </c:pt>
                <c:pt idx="83">
                  <c:v>292</c:v>
                </c:pt>
                <c:pt idx="84">
                  <c:v>297</c:v>
                </c:pt>
                <c:pt idx="85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79-4651-BEE7-8C01ACE19738}"/>
            </c:ext>
          </c:extLst>
        </c:ser>
        <c:ser>
          <c:idx val="1"/>
          <c:order val="6"/>
          <c:tx>
            <c:strRef>
              <c:f>Graphed!$F$1</c:f>
              <c:strCache>
                <c:ptCount val="1"/>
                <c:pt idx="0">
                  <c:v>Notes</c:v>
                </c:pt>
              </c:strCache>
            </c:strRef>
          </c:tx>
          <c:spPr>
            <a:ln w="254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Graphed!$E$2:$E$87</c:f>
              <c:numCache>
                <c:formatCode>General</c:formatCode>
                <c:ptCount val="86"/>
                <c:pt idx="0">
                  <c:v>-3.19071034542266</c:v>
                </c:pt>
                <c:pt idx="1">
                  <c:v>-0.7407334874044077</c:v>
                </c:pt>
                <c:pt idx="2">
                  <c:v>-0.89952873123852095</c:v>
                </c:pt>
                <c:pt idx="3">
                  <c:v>-0.26205623858913091</c:v>
                </c:pt>
                <c:pt idx="4">
                  <c:v>-0.88756693388652719</c:v>
                </c:pt>
                <c:pt idx="5">
                  <c:v>0.31378086841464808</c:v>
                </c:pt>
                <c:pt idx="6">
                  <c:v>-9.6737094922398459E-2</c:v>
                </c:pt>
                <c:pt idx="7">
                  <c:v>-0.29620562654476484</c:v>
                </c:pt>
                <c:pt idx="8">
                  <c:v>0.57925842129392502</c:v>
                </c:pt>
                <c:pt idx="9">
                  <c:v>0.14453022796686907</c:v>
                </c:pt>
                <c:pt idx="10">
                  <c:v>1.1155971228132711</c:v>
                </c:pt>
                <c:pt idx="11">
                  <c:v>-3.486099541788424E-2</c:v>
                </c:pt>
                <c:pt idx="12">
                  <c:v>0.23272472565511634</c:v>
                </c:pt>
                <c:pt idx="13">
                  <c:v>0.31672762799430521</c:v>
                </c:pt>
                <c:pt idx="14">
                  <c:v>-1.4452411307964548</c:v>
                </c:pt>
                <c:pt idx="15">
                  <c:v>4.030129409309894E-2</c:v>
                </c:pt>
                <c:pt idx="16">
                  <c:v>0.25780731793681005</c:v>
                </c:pt>
                <c:pt idx="17">
                  <c:v>-1.6032769035944983E-3</c:v>
                </c:pt>
                <c:pt idx="18">
                  <c:v>-1.9323634781540093</c:v>
                </c:pt>
                <c:pt idx="19">
                  <c:v>-0.58398689920985192</c:v>
                </c:pt>
                <c:pt idx="20">
                  <c:v>-0.18093786550456437</c:v>
                </c:pt>
                <c:pt idx="21">
                  <c:v>-0.1356574981176005</c:v>
                </c:pt>
                <c:pt idx="22">
                  <c:v>8.6837219763597484E-2</c:v>
                </c:pt>
                <c:pt idx="23">
                  <c:v>-0.70004350730483611</c:v>
                </c:pt>
                <c:pt idx="24">
                  <c:v>-1.2183048876941611</c:v>
                </c:pt>
                <c:pt idx="25">
                  <c:v>-0.90929395103264832</c:v>
                </c:pt>
                <c:pt idx="26">
                  <c:v>-0.49183080482499036</c:v>
                </c:pt>
                <c:pt idx="27">
                  <c:v>-1.3333916354275042</c:v>
                </c:pt>
                <c:pt idx="28">
                  <c:v>-0.53176619136420145</c:v>
                </c:pt>
                <c:pt idx="29">
                  <c:v>-0.54984233475736799</c:v>
                </c:pt>
                <c:pt idx="30">
                  <c:v>0.38438186575633304</c:v>
                </c:pt>
                <c:pt idx="31">
                  <c:v>-1.4091511392555485</c:v>
                </c:pt>
                <c:pt idx="32">
                  <c:v>-0.49790755297752715</c:v>
                </c:pt>
                <c:pt idx="33">
                  <c:v>0.4924441053880505</c:v>
                </c:pt>
                <c:pt idx="34">
                  <c:v>-0.54592142080428974</c:v>
                </c:pt>
                <c:pt idx="35">
                  <c:v>0.57898573603292824</c:v>
                </c:pt>
                <c:pt idx="36">
                  <c:v>-0.12691853365454187</c:v>
                </c:pt>
                <c:pt idx="37">
                  <c:v>0.27398016506172995</c:v>
                </c:pt>
                <c:pt idx="38">
                  <c:v>0.22327135810561405</c:v>
                </c:pt>
                <c:pt idx="40">
                  <c:v>-2.4864322748438719</c:v>
                </c:pt>
                <c:pt idx="42">
                  <c:v>-0.92462953640929813</c:v>
                </c:pt>
                <c:pt idx="43">
                  <c:v>-0.57616791371975784</c:v>
                </c:pt>
                <c:pt idx="44">
                  <c:v>2.3731697865540559E-2</c:v>
                </c:pt>
                <c:pt idx="45">
                  <c:v>-7.3606417549299405E-2</c:v>
                </c:pt>
                <c:pt idx="47">
                  <c:v>2.0061763031850615</c:v>
                </c:pt>
                <c:pt idx="49">
                  <c:v>-9.4861771210653714E-2</c:v>
                </c:pt>
                <c:pt idx="50">
                  <c:v>-0.13756103409031506</c:v>
                </c:pt>
                <c:pt idx="51">
                  <c:v>0.20671559966018499</c:v>
                </c:pt>
                <c:pt idx="52">
                  <c:v>0.62728632204371304</c:v>
                </c:pt>
                <c:pt idx="53">
                  <c:v>4.1196212365279372E-2</c:v>
                </c:pt>
                <c:pt idx="54">
                  <c:v>-0.3580490504461854</c:v>
                </c:pt>
                <c:pt idx="55">
                  <c:v>1.3371157589210338</c:v>
                </c:pt>
                <c:pt idx="56">
                  <c:v>1.442757970652025</c:v>
                </c:pt>
                <c:pt idx="57">
                  <c:v>1.331227536582607</c:v>
                </c:pt>
                <c:pt idx="58">
                  <c:v>-0.70004350730483611</c:v>
                </c:pt>
                <c:pt idx="59">
                  <c:v>-0.36065842850029228</c:v>
                </c:pt>
                <c:pt idx="61">
                  <c:v>-2.0895659218524125</c:v>
                </c:pt>
                <c:pt idx="62">
                  <c:v>-0.13339006282807847</c:v>
                </c:pt>
                <c:pt idx="63">
                  <c:v>0.90327798994611663</c:v>
                </c:pt>
                <c:pt idx="65">
                  <c:v>2.1246159574538823</c:v>
                </c:pt>
                <c:pt idx="67">
                  <c:v>2.2554089009571099</c:v>
                </c:pt>
                <c:pt idx="69">
                  <c:v>0.8687996242916608</c:v>
                </c:pt>
                <c:pt idx="70">
                  <c:v>0.43518263592738232</c:v>
                </c:pt>
                <c:pt idx="71">
                  <c:v>1.2486340272352694</c:v>
                </c:pt>
                <c:pt idx="72">
                  <c:v>1.4577065523920423</c:v>
                </c:pt>
                <c:pt idx="73">
                  <c:v>1.1106812758778872</c:v>
                </c:pt>
                <c:pt idx="74">
                  <c:v>2.3839608373146972</c:v>
                </c:pt>
                <c:pt idx="76">
                  <c:v>-1.6299875160641613</c:v>
                </c:pt>
                <c:pt idx="78">
                  <c:v>-0.71697742090410488</c:v>
                </c:pt>
                <c:pt idx="79">
                  <c:v>-9.3648269869848186E-2</c:v>
                </c:pt>
                <c:pt idx="80">
                  <c:v>0.5698607104903598</c:v>
                </c:pt>
                <c:pt idx="81">
                  <c:v>1.1878846520007216</c:v>
                </c:pt>
                <c:pt idx="82">
                  <c:v>-0.80035896535408058</c:v>
                </c:pt>
                <c:pt idx="83">
                  <c:v>0.63083298667913934</c:v>
                </c:pt>
                <c:pt idx="84">
                  <c:v>0.14850391547815026</c:v>
                </c:pt>
                <c:pt idx="85">
                  <c:v>-1.6435406511032906</c:v>
                </c:pt>
              </c:numCache>
            </c:numRef>
          </c:xVal>
          <c:yVal>
            <c:numRef>
              <c:f>Graphed!$C$2:$C$89</c:f>
              <c:numCache>
                <c:formatCode>General</c:formatCode>
                <c:ptCount val="8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80</c:v>
                </c:pt>
                <c:pt idx="28">
                  <c:v>82.5</c:v>
                </c:pt>
                <c:pt idx="29">
                  <c:v>85</c:v>
                </c:pt>
                <c:pt idx="30">
                  <c:v>90</c:v>
                </c:pt>
                <c:pt idx="31">
                  <c:v>91</c:v>
                </c:pt>
                <c:pt idx="32">
                  <c:v>93.5</c:v>
                </c:pt>
                <c:pt idx="33">
                  <c:v>96</c:v>
                </c:pt>
                <c:pt idx="34">
                  <c:v>101</c:v>
                </c:pt>
                <c:pt idx="35">
                  <c:v>106</c:v>
                </c:pt>
                <c:pt idx="36">
                  <c:v>116</c:v>
                </c:pt>
                <c:pt idx="37">
                  <c:v>126</c:v>
                </c:pt>
                <c:pt idx="38">
                  <c:v>131</c:v>
                </c:pt>
                <c:pt idx="39">
                  <c:v>133.5</c:v>
                </c:pt>
                <c:pt idx="40">
                  <c:v>136</c:v>
                </c:pt>
                <c:pt idx="41">
                  <c:v>138.5</c:v>
                </c:pt>
                <c:pt idx="42">
                  <c:v>141</c:v>
                </c:pt>
                <c:pt idx="43">
                  <c:v>146</c:v>
                </c:pt>
                <c:pt idx="44">
                  <c:v>151</c:v>
                </c:pt>
                <c:pt idx="45">
                  <c:v>156</c:v>
                </c:pt>
                <c:pt idx="46">
                  <c:v>158.5</c:v>
                </c:pt>
                <c:pt idx="47">
                  <c:v>161</c:v>
                </c:pt>
                <c:pt idx="48">
                  <c:v>163.5</c:v>
                </c:pt>
                <c:pt idx="49">
                  <c:v>166</c:v>
                </c:pt>
                <c:pt idx="50">
                  <c:v>171</c:v>
                </c:pt>
                <c:pt idx="51">
                  <c:v>173.5</c:v>
                </c:pt>
                <c:pt idx="52">
                  <c:v>176</c:v>
                </c:pt>
                <c:pt idx="53">
                  <c:v>178.5</c:v>
                </c:pt>
                <c:pt idx="54">
                  <c:v>181</c:v>
                </c:pt>
                <c:pt idx="55">
                  <c:v>186</c:v>
                </c:pt>
                <c:pt idx="56">
                  <c:v>191</c:v>
                </c:pt>
                <c:pt idx="57">
                  <c:v>196</c:v>
                </c:pt>
                <c:pt idx="58">
                  <c:v>197</c:v>
                </c:pt>
                <c:pt idx="59">
                  <c:v>202</c:v>
                </c:pt>
                <c:pt idx="60">
                  <c:v>205</c:v>
                </c:pt>
                <c:pt idx="61">
                  <c:v>207</c:v>
                </c:pt>
                <c:pt idx="62">
                  <c:v>212</c:v>
                </c:pt>
                <c:pt idx="63">
                  <c:v>217</c:v>
                </c:pt>
                <c:pt idx="64">
                  <c:v>219.5</c:v>
                </c:pt>
                <c:pt idx="65">
                  <c:v>222</c:v>
                </c:pt>
                <c:pt idx="66">
                  <c:v>224.5</c:v>
                </c:pt>
                <c:pt idx="67">
                  <c:v>227</c:v>
                </c:pt>
                <c:pt idx="68">
                  <c:v>229.5</c:v>
                </c:pt>
                <c:pt idx="69">
                  <c:v>232</c:v>
                </c:pt>
                <c:pt idx="70">
                  <c:v>237</c:v>
                </c:pt>
                <c:pt idx="71">
                  <c:v>242</c:v>
                </c:pt>
                <c:pt idx="72">
                  <c:v>247</c:v>
                </c:pt>
                <c:pt idx="73">
                  <c:v>252</c:v>
                </c:pt>
                <c:pt idx="74">
                  <c:v>257</c:v>
                </c:pt>
                <c:pt idx="75">
                  <c:v>259.5</c:v>
                </c:pt>
                <c:pt idx="76">
                  <c:v>262</c:v>
                </c:pt>
                <c:pt idx="77">
                  <c:v>264.5</c:v>
                </c:pt>
                <c:pt idx="78">
                  <c:v>267</c:v>
                </c:pt>
                <c:pt idx="79">
                  <c:v>272</c:v>
                </c:pt>
                <c:pt idx="80">
                  <c:v>277</c:v>
                </c:pt>
                <c:pt idx="81">
                  <c:v>282</c:v>
                </c:pt>
                <c:pt idx="82">
                  <c:v>287</c:v>
                </c:pt>
                <c:pt idx="83">
                  <c:v>292</c:v>
                </c:pt>
                <c:pt idx="84">
                  <c:v>297</c:v>
                </c:pt>
                <c:pt idx="85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79-4651-BEE7-8C01ACE19738}"/>
            </c:ext>
          </c:extLst>
        </c:ser>
        <c:ser>
          <c:idx val="0"/>
          <c:order val="7"/>
          <c:tx>
            <c:strRef>
              <c:f>Graphed!$E$1</c:f>
              <c:strCache>
                <c:ptCount val="1"/>
                <c:pt idx="0">
                  <c:v>Std Departure</c:v>
                </c:pt>
              </c:strCache>
            </c:strRef>
          </c:tx>
          <c:spPr>
            <a:ln w="254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Graphed!$E$2:$E$87</c:f>
              <c:numCache>
                <c:formatCode>General</c:formatCode>
                <c:ptCount val="86"/>
                <c:pt idx="0">
                  <c:v>-3.19071034542266</c:v>
                </c:pt>
                <c:pt idx="1">
                  <c:v>-0.7407334874044077</c:v>
                </c:pt>
                <c:pt idx="2">
                  <c:v>-0.89952873123852095</c:v>
                </c:pt>
                <c:pt idx="3">
                  <c:v>-0.26205623858913091</c:v>
                </c:pt>
                <c:pt idx="4">
                  <c:v>-0.88756693388652719</c:v>
                </c:pt>
                <c:pt idx="5">
                  <c:v>0.31378086841464808</c:v>
                </c:pt>
                <c:pt idx="6">
                  <c:v>-9.6737094922398459E-2</c:v>
                </c:pt>
                <c:pt idx="7">
                  <c:v>-0.29620562654476484</c:v>
                </c:pt>
                <c:pt idx="8">
                  <c:v>0.57925842129392502</c:v>
                </c:pt>
                <c:pt idx="9">
                  <c:v>0.14453022796686907</c:v>
                </c:pt>
                <c:pt idx="10">
                  <c:v>1.1155971228132711</c:v>
                </c:pt>
                <c:pt idx="11">
                  <c:v>-3.486099541788424E-2</c:v>
                </c:pt>
                <c:pt idx="12">
                  <c:v>0.23272472565511634</c:v>
                </c:pt>
                <c:pt idx="13">
                  <c:v>0.31672762799430521</c:v>
                </c:pt>
                <c:pt idx="14">
                  <c:v>-1.4452411307964548</c:v>
                </c:pt>
                <c:pt idx="15">
                  <c:v>4.030129409309894E-2</c:v>
                </c:pt>
                <c:pt idx="16">
                  <c:v>0.25780731793681005</c:v>
                </c:pt>
                <c:pt idx="17">
                  <c:v>-1.6032769035944983E-3</c:v>
                </c:pt>
                <c:pt idx="18">
                  <c:v>-1.9323634781540093</c:v>
                </c:pt>
                <c:pt idx="19">
                  <c:v>-0.58398689920985192</c:v>
                </c:pt>
                <c:pt idx="20">
                  <c:v>-0.18093786550456437</c:v>
                </c:pt>
                <c:pt idx="21">
                  <c:v>-0.1356574981176005</c:v>
                </c:pt>
                <c:pt idx="22">
                  <c:v>8.6837219763597484E-2</c:v>
                </c:pt>
                <c:pt idx="23">
                  <c:v>-0.70004350730483611</c:v>
                </c:pt>
                <c:pt idx="24">
                  <c:v>-1.2183048876941611</c:v>
                </c:pt>
                <c:pt idx="25">
                  <c:v>-0.90929395103264832</c:v>
                </c:pt>
                <c:pt idx="26">
                  <c:v>-0.49183080482499036</c:v>
                </c:pt>
                <c:pt idx="27">
                  <c:v>-1.3333916354275042</c:v>
                </c:pt>
                <c:pt idx="28">
                  <c:v>-0.53176619136420145</c:v>
                </c:pt>
                <c:pt idx="29">
                  <c:v>-0.54984233475736799</c:v>
                </c:pt>
                <c:pt idx="30">
                  <c:v>0.38438186575633304</c:v>
                </c:pt>
                <c:pt idx="31">
                  <c:v>-1.4091511392555485</c:v>
                </c:pt>
                <c:pt idx="32">
                  <c:v>-0.49790755297752715</c:v>
                </c:pt>
                <c:pt idx="33">
                  <c:v>0.4924441053880505</c:v>
                </c:pt>
                <c:pt idx="34">
                  <c:v>-0.54592142080428974</c:v>
                </c:pt>
                <c:pt idx="35">
                  <c:v>0.57898573603292824</c:v>
                </c:pt>
                <c:pt idx="36">
                  <c:v>-0.12691853365454187</c:v>
                </c:pt>
                <c:pt idx="37">
                  <c:v>0.27398016506172995</c:v>
                </c:pt>
                <c:pt idx="38">
                  <c:v>0.22327135810561405</c:v>
                </c:pt>
                <c:pt idx="40">
                  <c:v>-2.4864322748438719</c:v>
                </c:pt>
                <c:pt idx="42">
                  <c:v>-0.92462953640929813</c:v>
                </c:pt>
                <c:pt idx="43">
                  <c:v>-0.57616791371975784</c:v>
                </c:pt>
                <c:pt idx="44">
                  <c:v>2.3731697865540559E-2</c:v>
                </c:pt>
                <c:pt idx="45">
                  <c:v>-7.3606417549299405E-2</c:v>
                </c:pt>
                <c:pt idx="47">
                  <c:v>2.0061763031850615</c:v>
                </c:pt>
                <c:pt idx="49">
                  <c:v>-9.4861771210653714E-2</c:v>
                </c:pt>
                <c:pt idx="50">
                  <c:v>-0.13756103409031506</c:v>
                </c:pt>
                <c:pt idx="51">
                  <c:v>0.20671559966018499</c:v>
                </c:pt>
                <c:pt idx="52">
                  <c:v>0.62728632204371304</c:v>
                </c:pt>
                <c:pt idx="53">
                  <c:v>4.1196212365279372E-2</c:v>
                </c:pt>
                <c:pt idx="54">
                  <c:v>-0.3580490504461854</c:v>
                </c:pt>
                <c:pt idx="55">
                  <c:v>1.3371157589210338</c:v>
                </c:pt>
                <c:pt idx="56">
                  <c:v>1.442757970652025</c:v>
                </c:pt>
                <c:pt idx="57">
                  <c:v>1.331227536582607</c:v>
                </c:pt>
                <c:pt idx="58">
                  <c:v>-0.70004350730483611</c:v>
                </c:pt>
                <c:pt idx="59">
                  <c:v>-0.36065842850029228</c:v>
                </c:pt>
                <c:pt idx="61">
                  <c:v>-2.0895659218524125</c:v>
                </c:pt>
                <c:pt idx="62">
                  <c:v>-0.13339006282807847</c:v>
                </c:pt>
                <c:pt idx="63">
                  <c:v>0.90327798994611663</c:v>
                </c:pt>
                <c:pt idx="65">
                  <c:v>2.1246159574538823</c:v>
                </c:pt>
                <c:pt idx="67">
                  <c:v>2.2554089009571099</c:v>
                </c:pt>
                <c:pt idx="69">
                  <c:v>0.8687996242916608</c:v>
                </c:pt>
                <c:pt idx="70">
                  <c:v>0.43518263592738232</c:v>
                </c:pt>
                <c:pt idx="71">
                  <c:v>1.2486340272352694</c:v>
                </c:pt>
                <c:pt idx="72">
                  <c:v>1.4577065523920423</c:v>
                </c:pt>
                <c:pt idx="73">
                  <c:v>1.1106812758778872</c:v>
                </c:pt>
                <c:pt idx="74">
                  <c:v>2.3839608373146972</c:v>
                </c:pt>
                <c:pt idx="76">
                  <c:v>-1.6299875160641613</c:v>
                </c:pt>
                <c:pt idx="78">
                  <c:v>-0.71697742090410488</c:v>
                </c:pt>
                <c:pt idx="79">
                  <c:v>-9.3648269869848186E-2</c:v>
                </c:pt>
                <c:pt idx="80">
                  <c:v>0.5698607104903598</c:v>
                </c:pt>
                <c:pt idx="81">
                  <c:v>1.1878846520007216</c:v>
                </c:pt>
                <c:pt idx="82">
                  <c:v>-0.80035896535408058</c:v>
                </c:pt>
                <c:pt idx="83">
                  <c:v>0.63083298667913934</c:v>
                </c:pt>
                <c:pt idx="84">
                  <c:v>0.14850391547815026</c:v>
                </c:pt>
                <c:pt idx="85">
                  <c:v>-1.6435406511032906</c:v>
                </c:pt>
              </c:numCache>
            </c:numRef>
          </c:xVal>
          <c:yVal>
            <c:numRef>
              <c:f>Graphed!$C$2:$C$89</c:f>
              <c:numCache>
                <c:formatCode>General</c:formatCode>
                <c:ptCount val="8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80</c:v>
                </c:pt>
                <c:pt idx="28">
                  <c:v>82.5</c:v>
                </c:pt>
                <c:pt idx="29">
                  <c:v>85</c:v>
                </c:pt>
                <c:pt idx="30">
                  <c:v>90</c:v>
                </c:pt>
                <c:pt idx="31">
                  <c:v>91</c:v>
                </c:pt>
                <c:pt idx="32">
                  <c:v>93.5</c:v>
                </c:pt>
                <c:pt idx="33">
                  <c:v>96</c:v>
                </c:pt>
                <c:pt idx="34">
                  <c:v>101</c:v>
                </c:pt>
                <c:pt idx="35">
                  <c:v>106</c:v>
                </c:pt>
                <c:pt idx="36">
                  <c:v>116</c:v>
                </c:pt>
                <c:pt idx="37">
                  <c:v>126</c:v>
                </c:pt>
                <c:pt idx="38">
                  <c:v>131</c:v>
                </c:pt>
                <c:pt idx="39">
                  <c:v>133.5</c:v>
                </c:pt>
                <c:pt idx="40">
                  <c:v>136</c:v>
                </c:pt>
                <c:pt idx="41">
                  <c:v>138.5</c:v>
                </c:pt>
                <c:pt idx="42">
                  <c:v>141</c:v>
                </c:pt>
                <c:pt idx="43">
                  <c:v>146</c:v>
                </c:pt>
                <c:pt idx="44">
                  <c:v>151</c:v>
                </c:pt>
                <c:pt idx="45">
                  <c:v>156</c:v>
                </c:pt>
                <c:pt idx="46">
                  <c:v>158.5</c:v>
                </c:pt>
                <c:pt idx="47">
                  <c:v>161</c:v>
                </c:pt>
                <c:pt idx="48">
                  <c:v>163.5</c:v>
                </c:pt>
                <c:pt idx="49">
                  <c:v>166</c:v>
                </c:pt>
                <c:pt idx="50">
                  <c:v>171</c:v>
                </c:pt>
                <c:pt idx="51">
                  <c:v>173.5</c:v>
                </c:pt>
                <c:pt idx="52">
                  <c:v>176</c:v>
                </c:pt>
                <c:pt idx="53">
                  <c:v>178.5</c:v>
                </c:pt>
                <c:pt idx="54">
                  <c:v>181</c:v>
                </c:pt>
                <c:pt idx="55">
                  <c:v>186</c:v>
                </c:pt>
                <c:pt idx="56">
                  <c:v>191</c:v>
                </c:pt>
                <c:pt idx="57">
                  <c:v>196</c:v>
                </c:pt>
                <c:pt idx="58">
                  <c:v>197</c:v>
                </c:pt>
                <c:pt idx="59">
                  <c:v>202</c:v>
                </c:pt>
                <c:pt idx="60">
                  <c:v>205</c:v>
                </c:pt>
                <c:pt idx="61">
                  <c:v>207</c:v>
                </c:pt>
                <c:pt idx="62">
                  <c:v>212</c:v>
                </c:pt>
                <c:pt idx="63">
                  <c:v>217</c:v>
                </c:pt>
                <c:pt idx="64">
                  <c:v>219.5</c:v>
                </c:pt>
                <c:pt idx="65">
                  <c:v>222</c:v>
                </c:pt>
                <c:pt idx="66">
                  <c:v>224.5</c:v>
                </c:pt>
                <c:pt idx="67">
                  <c:v>227</c:v>
                </c:pt>
                <c:pt idx="68">
                  <c:v>229.5</c:v>
                </c:pt>
                <c:pt idx="69">
                  <c:v>232</c:v>
                </c:pt>
                <c:pt idx="70">
                  <c:v>237</c:v>
                </c:pt>
                <c:pt idx="71">
                  <c:v>242</c:v>
                </c:pt>
                <c:pt idx="72">
                  <c:v>247</c:v>
                </c:pt>
                <c:pt idx="73">
                  <c:v>252</c:v>
                </c:pt>
                <c:pt idx="74">
                  <c:v>257</c:v>
                </c:pt>
                <c:pt idx="75">
                  <c:v>259.5</c:v>
                </c:pt>
                <c:pt idx="76">
                  <c:v>262</c:v>
                </c:pt>
                <c:pt idx="77">
                  <c:v>264.5</c:v>
                </c:pt>
                <c:pt idx="78">
                  <c:v>267</c:v>
                </c:pt>
                <c:pt idx="79">
                  <c:v>272</c:v>
                </c:pt>
                <c:pt idx="80">
                  <c:v>277</c:v>
                </c:pt>
                <c:pt idx="81">
                  <c:v>282</c:v>
                </c:pt>
                <c:pt idx="82">
                  <c:v>287</c:v>
                </c:pt>
                <c:pt idx="83">
                  <c:v>292</c:v>
                </c:pt>
                <c:pt idx="84">
                  <c:v>297</c:v>
                </c:pt>
                <c:pt idx="85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79-4651-BEE7-8C01ACE19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78080"/>
        <c:axId val="554780720"/>
      </c:scatterChart>
      <c:valAx>
        <c:axId val="554778080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80720"/>
        <c:crosses val="autoZero"/>
        <c:crossBetween val="midCat"/>
      </c:valAx>
      <c:valAx>
        <c:axId val="5547807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7808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LOI %</c:v>
          </c:tx>
          <c:spPr>
            <a:ln w="254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Graphed!$D$2:$D$87</c:f>
              <c:numCache>
                <c:formatCode>0.00000</c:formatCode>
                <c:ptCount val="86"/>
                <c:pt idx="0" formatCode="General">
                  <c:v>3.3663366336632605</c:v>
                </c:pt>
                <c:pt idx="1">
                  <c:v>4.4669400000000001</c:v>
                </c:pt>
                <c:pt idx="2" formatCode="General">
                  <c:v>4.3956043956043498</c:v>
                </c:pt>
                <c:pt idx="3" formatCode="General">
                  <c:v>4.681976231754879</c:v>
                </c:pt>
                <c:pt idx="4" formatCode="General">
                  <c:v>4.4009779951099759</c:v>
                </c:pt>
                <c:pt idx="5" formatCode="General">
                  <c:v>4.9406595970102609</c:v>
                </c:pt>
                <c:pt idx="6" formatCode="General">
                  <c:v>4.7562425683710909</c:v>
                </c:pt>
                <c:pt idx="7" formatCode="General">
                  <c:v>4.6666352985459376</c:v>
                </c:pt>
                <c:pt idx="8" formatCode="General">
                  <c:v>5.0599201065246717</c:v>
                </c:pt>
                <c:pt idx="9" formatCode="General">
                  <c:v>4.8646271136740094</c:v>
                </c:pt>
                <c:pt idx="10" formatCode="General">
                  <c:v>5.3008595988537337</c:v>
                </c:pt>
                <c:pt idx="11" formatCode="General">
                  <c:v>4.7840391751788554</c:v>
                </c:pt>
                <c:pt idx="12" formatCode="General">
                  <c:v>4.9042467373167318</c:v>
                </c:pt>
                <c:pt idx="13" formatCode="General">
                  <c:v>4.9419833701318483</c:v>
                </c:pt>
                <c:pt idx="14" formatCode="General">
                  <c:v>4.1504539559014262</c:v>
                </c:pt>
                <c:pt idx="15" formatCode="General">
                  <c:v>4.8178043385462672</c:v>
                </c:pt>
                <c:pt idx="16" formatCode="General">
                  <c:v>4.9155145929339534</c:v>
                </c:pt>
                <c:pt idx="17" formatCode="General">
                  <c:v>4.7989795436291578</c:v>
                </c:pt>
                <c:pt idx="18" formatCode="General">
                  <c:v>3.9316239316238724</c:v>
                </c:pt>
                <c:pt idx="19" formatCode="General">
                  <c:v>4.5373552866032671</c:v>
                </c:pt>
                <c:pt idx="20" formatCode="General">
                  <c:v>4.7184170471839888</c:v>
                </c:pt>
                <c:pt idx="21" formatCode="General">
                  <c:v>4.7387583514750702</c:v>
                </c:pt>
                <c:pt idx="22" formatCode="General">
                  <c:v>4.8387096774195397</c:v>
                </c:pt>
                <c:pt idx="23" formatCode="General">
                  <c:v>4.4852191641183046</c:v>
                </c:pt>
                <c:pt idx="24" formatCode="General">
                  <c:v>4.252400548696686</c:v>
                </c:pt>
                <c:pt idx="25" formatCode="General">
                  <c:v>4.3912175648703125</c:v>
                </c:pt>
                <c:pt idx="26" formatCode="General">
                  <c:v>4.5787545787543236</c:v>
                </c:pt>
                <c:pt idx="27" formatCode="General">
                  <c:v>4.2007001166858622</c:v>
                </c:pt>
                <c:pt idx="28" formatCode="General">
                  <c:v>4.560814400781962</c:v>
                </c:pt>
                <c:pt idx="29" formatCode="General">
                  <c:v>4.5526940529493718</c:v>
                </c:pt>
                <c:pt idx="30" formatCode="General">
                  <c:v>4.9723756906079135</c:v>
                </c:pt>
                <c:pt idx="31" formatCode="General">
                  <c:v>4.1666666666668313</c:v>
                </c:pt>
                <c:pt idx="32" formatCode="General">
                  <c:v>4.5760247205308984</c:v>
                </c:pt>
                <c:pt idx="33" formatCode="General">
                  <c:v>5.0209205020918715</c:v>
                </c:pt>
                <c:pt idx="34" formatCode="General">
                  <c:v>4.5544554455444697</c:v>
                </c:pt>
                <c:pt idx="35" formatCode="General">
                  <c:v>5.0597976080956677</c:v>
                </c:pt>
                <c:pt idx="36" formatCode="General">
                  <c:v>4.7426841574168126</c:v>
                </c:pt>
                <c:pt idx="37" formatCode="General">
                  <c:v>4.9227799227801032</c:v>
                </c:pt>
                <c:pt idx="38" formatCode="General">
                  <c:v>4.8999999999999488</c:v>
                </c:pt>
                <c:pt idx="39" formatCode="General">
                  <c:v>4.9835961674682929</c:v>
                </c:pt>
                <c:pt idx="40" formatCode="General">
                  <c:v>3.6827195467423453</c:v>
                </c:pt>
                <c:pt idx="41" formatCode="General">
                  <c:v>5.0900683941816567</c:v>
                </c:pt>
                <c:pt idx="42" formatCode="General">
                  <c:v>4.3843283582090145</c:v>
                </c:pt>
                <c:pt idx="43" formatCode="General">
                  <c:v>4.5408678102924487</c:v>
                </c:pt>
                <c:pt idx="44" formatCode="General">
                  <c:v>4.8103607770582446</c:v>
                </c:pt>
                <c:pt idx="45" formatCode="General">
                  <c:v>4.7666335650448612</c:v>
                </c:pt>
                <c:pt idx="46" formatCode="General">
                  <c:v>4.9752821565154575</c:v>
                </c:pt>
                <c:pt idx="47" formatCode="General">
                  <c:v>5.7009345794392461</c:v>
                </c:pt>
                <c:pt idx="48" formatCode="General">
                  <c:v>5.0993578152032839</c:v>
                </c:pt>
                <c:pt idx="49" formatCode="General">
                  <c:v>4.757085020242978</c:v>
                </c:pt>
                <c:pt idx="50" formatCode="General">
                  <c:v>4.737903225806166</c:v>
                </c:pt>
                <c:pt idx="51" formatCode="General">
                  <c:v>4.8925626548602743</c:v>
                </c:pt>
                <c:pt idx="52" formatCode="General">
                  <c:v>5.0814956855226141</c:v>
                </c:pt>
                <c:pt idx="53" formatCode="General">
                  <c:v>4.8182063627775307</c:v>
                </c:pt>
                <c:pt idx="54" formatCode="General">
                  <c:v>4.6388533706028507</c:v>
                </c:pt>
                <c:pt idx="55" formatCode="General">
                  <c:v>5.4003724394785779</c:v>
                </c:pt>
                <c:pt idx="56" formatCode="General">
                  <c:v>5.4478301015694912</c:v>
                </c:pt>
                <c:pt idx="57" formatCode="General">
                  <c:v>5.3977272727268177</c:v>
                </c:pt>
                <c:pt idx="58" formatCode="General">
                  <c:v>4.4852191641183046</c:v>
                </c:pt>
                <c:pt idx="59" formatCode="General">
                  <c:v>4.6376811594201222</c:v>
                </c:pt>
                <c:pt idx="60" formatCode="General">
                  <c:v>4.9139195553155091</c:v>
                </c:pt>
                <c:pt idx="61" formatCode="General">
                  <c:v>3.8610038610037867</c:v>
                </c:pt>
                <c:pt idx="62" formatCode="General">
                  <c:v>4.7397769516730399</c:v>
                </c:pt>
                <c:pt idx="63" formatCode="General">
                  <c:v>5.2054794520549974</c:v>
                </c:pt>
                <c:pt idx="64" formatCode="General">
                  <c:v>5.1106458181259269</c:v>
                </c:pt>
                <c:pt idx="65" formatCode="General">
                  <c:v>5.7541412380121217</c:v>
                </c:pt>
                <c:pt idx="66" formatCode="General">
                  <c:v>5.0585692716093673</c:v>
                </c:pt>
                <c:pt idx="67" formatCode="General">
                  <c:v>5.8128973660308914</c:v>
                </c:pt>
                <c:pt idx="68" formatCode="General">
                  <c:v>4.8980557263826272</c:v>
                </c:pt>
                <c:pt idx="69" formatCode="General">
                  <c:v>5.1899907321591785</c:v>
                </c:pt>
                <c:pt idx="70" formatCode="General">
                  <c:v>4.9951969260329623</c:v>
                </c:pt>
                <c:pt idx="71" formatCode="General">
                  <c:v>5.3606237816763862</c:v>
                </c:pt>
                <c:pt idx="72" formatCode="General">
                  <c:v>5.454545454545654</c:v>
                </c:pt>
                <c:pt idx="73" formatCode="General">
                  <c:v>5.2986512524084306</c:v>
                </c:pt>
                <c:pt idx="74" formatCode="General">
                  <c:v>5.8706467661695978</c:v>
                </c:pt>
                <c:pt idx="75" formatCode="General">
                  <c:v>4.9192766108662749</c:v>
                </c:pt>
                <c:pt idx="76" formatCode="General">
                  <c:v>4.0674603174600188</c:v>
                </c:pt>
                <c:pt idx="77" formatCode="General">
                  <c:v>4.9427427613817052</c:v>
                </c:pt>
                <c:pt idx="78" formatCode="General">
                  <c:v>4.4776119402983676</c:v>
                </c:pt>
                <c:pt idx="79" formatCode="General">
                  <c:v>4.7576301615802823</c:v>
                </c:pt>
                <c:pt idx="80" formatCode="General">
                  <c:v>5.0556983718938273</c:v>
                </c:pt>
                <c:pt idx="81" formatCode="General">
                  <c:v>5.3333333333330986</c:v>
                </c:pt>
                <c:pt idx="82" formatCode="General">
                  <c:v>4.440154440154374</c:v>
                </c:pt>
                <c:pt idx="83" formatCode="General">
                  <c:v>5.0830889540566586</c:v>
                </c:pt>
                <c:pt idx="84" formatCode="General">
                  <c:v>4.8664122137403112</c:v>
                </c:pt>
                <c:pt idx="85" formatCode="General">
                  <c:v>4.0613718411547577</c:v>
                </c:pt>
              </c:numCache>
            </c:numRef>
          </c:xVal>
          <c:yVal>
            <c:numRef>
              <c:f>Graphed!$C$2:$C$87</c:f>
              <c:numCache>
                <c:formatCode>General</c:formatCode>
                <c:ptCount val="86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80</c:v>
                </c:pt>
                <c:pt idx="28">
                  <c:v>82.5</c:v>
                </c:pt>
                <c:pt idx="29">
                  <c:v>85</c:v>
                </c:pt>
                <c:pt idx="30">
                  <c:v>90</c:v>
                </c:pt>
                <c:pt idx="31">
                  <c:v>91</c:v>
                </c:pt>
                <c:pt idx="32">
                  <c:v>93.5</c:v>
                </c:pt>
                <c:pt idx="33">
                  <c:v>96</c:v>
                </c:pt>
                <c:pt idx="34">
                  <c:v>101</c:v>
                </c:pt>
                <c:pt idx="35">
                  <c:v>106</c:v>
                </c:pt>
                <c:pt idx="36">
                  <c:v>116</c:v>
                </c:pt>
                <c:pt idx="37">
                  <c:v>126</c:v>
                </c:pt>
                <c:pt idx="38">
                  <c:v>131</c:v>
                </c:pt>
                <c:pt idx="39">
                  <c:v>133.5</c:v>
                </c:pt>
                <c:pt idx="40">
                  <c:v>136</c:v>
                </c:pt>
                <c:pt idx="41">
                  <c:v>138.5</c:v>
                </c:pt>
                <c:pt idx="42">
                  <c:v>141</c:v>
                </c:pt>
                <c:pt idx="43">
                  <c:v>146</c:v>
                </c:pt>
                <c:pt idx="44">
                  <c:v>151</c:v>
                </c:pt>
                <c:pt idx="45">
                  <c:v>156</c:v>
                </c:pt>
                <c:pt idx="46">
                  <c:v>158.5</c:v>
                </c:pt>
                <c:pt idx="47">
                  <c:v>161</c:v>
                </c:pt>
                <c:pt idx="48">
                  <c:v>163.5</c:v>
                </c:pt>
                <c:pt idx="49">
                  <c:v>166</c:v>
                </c:pt>
                <c:pt idx="50">
                  <c:v>171</c:v>
                </c:pt>
                <c:pt idx="51">
                  <c:v>173.5</c:v>
                </c:pt>
                <c:pt idx="52">
                  <c:v>176</c:v>
                </c:pt>
                <c:pt idx="53">
                  <c:v>178.5</c:v>
                </c:pt>
                <c:pt idx="54">
                  <c:v>181</c:v>
                </c:pt>
                <c:pt idx="55">
                  <c:v>186</c:v>
                </c:pt>
                <c:pt idx="56">
                  <c:v>191</c:v>
                </c:pt>
                <c:pt idx="57">
                  <c:v>196</c:v>
                </c:pt>
                <c:pt idx="58">
                  <c:v>197</c:v>
                </c:pt>
                <c:pt idx="59">
                  <c:v>202</c:v>
                </c:pt>
                <c:pt idx="60">
                  <c:v>205</c:v>
                </c:pt>
                <c:pt idx="61">
                  <c:v>207</c:v>
                </c:pt>
                <c:pt idx="62">
                  <c:v>212</c:v>
                </c:pt>
                <c:pt idx="63">
                  <c:v>217</c:v>
                </c:pt>
                <c:pt idx="64">
                  <c:v>219.5</c:v>
                </c:pt>
                <c:pt idx="65">
                  <c:v>222</c:v>
                </c:pt>
                <c:pt idx="66">
                  <c:v>224.5</c:v>
                </c:pt>
                <c:pt idx="67">
                  <c:v>227</c:v>
                </c:pt>
                <c:pt idx="68">
                  <c:v>229.5</c:v>
                </c:pt>
                <c:pt idx="69">
                  <c:v>232</c:v>
                </c:pt>
                <c:pt idx="70">
                  <c:v>237</c:v>
                </c:pt>
                <c:pt idx="71">
                  <c:v>242</c:v>
                </c:pt>
                <c:pt idx="72">
                  <c:v>247</c:v>
                </c:pt>
                <c:pt idx="73">
                  <c:v>252</c:v>
                </c:pt>
                <c:pt idx="74">
                  <c:v>257</c:v>
                </c:pt>
                <c:pt idx="75">
                  <c:v>259.5</c:v>
                </c:pt>
                <c:pt idx="76">
                  <c:v>262</c:v>
                </c:pt>
                <c:pt idx="77">
                  <c:v>264.5</c:v>
                </c:pt>
                <c:pt idx="78">
                  <c:v>267</c:v>
                </c:pt>
                <c:pt idx="79">
                  <c:v>272</c:v>
                </c:pt>
                <c:pt idx="80">
                  <c:v>277</c:v>
                </c:pt>
                <c:pt idx="81">
                  <c:v>282</c:v>
                </c:pt>
                <c:pt idx="82">
                  <c:v>287</c:v>
                </c:pt>
                <c:pt idx="83">
                  <c:v>292</c:v>
                </c:pt>
                <c:pt idx="84">
                  <c:v>297</c:v>
                </c:pt>
                <c:pt idx="85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D-4661-8E55-4C217F7CE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02416"/>
        <c:axId val="554805536"/>
      </c:scatterChart>
      <c:valAx>
        <c:axId val="554802416"/>
        <c:scaling>
          <c:orientation val="minMax"/>
          <c:max val="6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05536"/>
        <c:crosses val="autoZero"/>
        <c:crossBetween val="midCat"/>
      </c:valAx>
      <c:valAx>
        <c:axId val="55480553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0241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V2 LOI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69690298480701"/>
          <c:y val="8.9057807517973098E-2"/>
          <c:w val="0.75688525697725895"/>
          <c:h val="0.89133035714922104"/>
        </c:manualLayout>
      </c:layout>
      <c:scatterChart>
        <c:scatterStyle val="lineMarker"/>
        <c:varyColors val="0"/>
        <c:ser>
          <c:idx val="4"/>
          <c:order val="0"/>
          <c:tx>
            <c:strRef>
              <c:f>Graphed!$F$1</c:f>
              <c:strCache>
                <c:ptCount val="1"/>
                <c:pt idx="0">
                  <c:v>Notes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'Graphed OutliersRemoved'!$F$10:$F$83</c:f>
              <c:numCache>
                <c:formatCode>General</c:formatCode>
                <c:ptCount val="73"/>
                <c:pt idx="0">
                  <c:v>-1.0012200948260137</c:v>
                </c:pt>
                <c:pt idx="1">
                  <c:v>-1.2085980075872147</c:v>
                </c:pt>
                <c:pt idx="2">
                  <c:v>-0.37609376012743562</c:v>
                </c:pt>
                <c:pt idx="3">
                  <c:v>0.3759180410927625</c:v>
                </c:pt>
                <c:pt idx="4">
                  <c:v>-0.16019599061432171</c:v>
                </c:pt>
                <c:pt idx="5">
                  <c:v>-0.42069099506546659</c:v>
                </c:pt>
                <c:pt idx="6">
                  <c:v>0.72261722094079772</c:v>
                </c:pt>
                <c:pt idx="7">
                  <c:v>0.15488595157865076</c:v>
                </c:pt>
                <c:pt idx="8">
                  <c:v>-7.9389185226275444E-2</c:v>
                </c:pt>
                <c:pt idx="9">
                  <c:v>0.27006314710421486</c:v>
                </c:pt>
                <c:pt idx="10">
                  <c:v>0.37976634810929222</c:v>
                </c:pt>
                <c:pt idx="11">
                  <c:v>1.8768658426925471E-2</c:v>
                </c:pt>
                <c:pt idx="12">
                  <c:v>0.30281964225120883</c:v>
                </c:pt>
                <c:pt idx="13">
                  <c:v>-3.5956421862796635E-2</c:v>
                </c:pt>
                <c:pt idx="14">
                  <c:v>-0.79651761440296054</c:v>
                </c:pt>
                <c:pt idx="15">
                  <c:v>-0.27015759673431028</c:v>
                </c:pt>
                <c:pt idx="16">
                  <c:v>-0.21102391079357505</c:v>
                </c:pt>
                <c:pt idx="17">
                  <c:v>7.9542034889257568E-2</c:v>
                </c:pt>
                <c:pt idx="18">
                  <c:v>-0.9480812038894626</c:v>
                </c:pt>
                <c:pt idx="19">
                  <c:v>-1.6249022517676517</c:v>
                </c:pt>
                <c:pt idx="20">
                  <c:v>-1.2213508511212188</c:v>
                </c:pt>
                <c:pt idx="21">
                  <c:v>-0.67616679003115865</c:v>
                </c:pt>
                <c:pt idx="22">
                  <c:v>-0.72832022300466093</c:v>
                </c:pt>
                <c:pt idx="23">
                  <c:v>-0.75192667869651419</c:v>
                </c:pt>
                <c:pt idx="24">
                  <c:v>0.46811908637641508</c:v>
                </c:pt>
                <c:pt idx="25">
                  <c:v>-1.8741370295324338</c:v>
                </c:pt>
                <c:pt idx="26">
                  <c:v>-0.68410269111875688</c:v>
                </c:pt>
                <c:pt idx="27">
                  <c:v>0.60924246741758026</c:v>
                </c:pt>
                <c:pt idx="28">
                  <c:v>-0.7468061792906564</c:v>
                </c:pt>
                <c:pt idx="29">
                  <c:v>0.72226110888793715</c:v>
                </c:pt>
                <c:pt idx="30">
                  <c:v>-0.19961130065308111</c:v>
                </c:pt>
                <c:pt idx="31">
                  <c:v>0.32394049700222111</c:v>
                </c:pt>
                <c:pt idx="32">
                  <c:v>0.25771756556382425</c:v>
                </c:pt>
                <c:pt idx="33">
                  <c:v>0.50073784795002163</c:v>
                </c:pt>
                <c:pt idx="34">
                  <c:v>0.81026053763513328</c:v>
                </c:pt>
                <c:pt idx="35">
                  <c:v>-1.241378287772301</c:v>
                </c:pt>
                <c:pt idx="36">
                  <c:v>-0.78630644653864012</c:v>
                </c:pt>
                <c:pt idx="37">
                  <c:v>-2.8703289759752686E-3</c:v>
                </c:pt>
                <c:pt idx="38">
                  <c:v>-0.12998858969621216</c:v>
                </c:pt>
                <c:pt idx="39">
                  <c:v>0.47656839914981058</c:v>
                </c:pt>
                <c:pt idx="40">
                  <c:v>0.83726557612251362</c:v>
                </c:pt>
                <c:pt idx="41">
                  <c:v>-0.15774692030400761</c:v>
                </c:pt>
                <c:pt idx="42">
                  <c:v>-0.21350982477535518</c:v>
                </c:pt>
                <c:pt idx="43">
                  <c:v>0.23609664954836518</c:v>
                </c:pt>
                <c:pt idx="44">
                  <c:v>0.7853390353434877</c:v>
                </c:pt>
                <c:pt idx="45">
                  <c:v>1.993737279705177E-2</c:v>
                </c:pt>
                <c:pt idx="46">
                  <c:v>-0.50145512790108515</c:v>
                </c:pt>
                <c:pt idx="47">
                  <c:v>1.7123374987852154</c:v>
                </c:pt>
                <c:pt idx="48">
                  <c:v>1.8503004556048546</c:v>
                </c:pt>
                <c:pt idx="49">
                  <c:v>1.7046478021108462</c:v>
                </c:pt>
                <c:pt idx="50">
                  <c:v>-0.9480812038894626</c:v>
                </c:pt>
                <c:pt idx="51">
                  <c:v>-0.50486283307789048</c:v>
                </c:pt>
                <c:pt idx="52">
                  <c:v>0.29818274914725468</c:v>
                </c:pt>
                <c:pt idx="53">
                  <c:v>-0.20806276418547273</c:v>
                </c:pt>
                <c:pt idx="54">
                  <c:v>1.1457690749791432</c:v>
                </c:pt>
                <c:pt idx="55">
                  <c:v>0.87008064098629112</c:v>
                </c:pt>
                <c:pt idx="56">
                  <c:v>0.71869024327523989</c:v>
                </c:pt>
                <c:pt idx="57">
                  <c:v>0.25206541741126137</c:v>
                </c:pt>
                <c:pt idx="58">
                  <c:v>1.1007422131399567</c:v>
                </c:pt>
                <c:pt idx="59">
                  <c:v>0.53446211674915789</c:v>
                </c:pt>
                <c:pt idx="60">
                  <c:v>1.5967851913517572</c:v>
                </c:pt>
                <c:pt idx="61">
                  <c:v>1.869822486650214</c:v>
                </c:pt>
                <c:pt idx="62">
                  <c:v>1.4166264350476652</c:v>
                </c:pt>
                <c:pt idx="63">
                  <c:v>0.3137561084546493</c:v>
                </c:pt>
                <c:pt idx="64">
                  <c:v>0.38197395500767922</c:v>
                </c:pt>
                <c:pt idx="65">
                  <c:v>-0.97019596987554857</c:v>
                </c:pt>
                <c:pt idx="66">
                  <c:v>-0.15616215385185833</c:v>
                </c:pt>
                <c:pt idx="67">
                  <c:v>0.71034432406982684</c:v>
                </c:pt>
                <c:pt idx="68">
                  <c:v>1.517449826302359</c:v>
                </c:pt>
                <c:pt idx="69">
                  <c:v>-1.0790877114248418</c:v>
                </c:pt>
                <c:pt idx="70">
                  <c:v>0.78997078558738687</c:v>
                </c:pt>
                <c:pt idx="71">
                  <c:v>0.16007537036826894</c:v>
                </c:pt>
                <c:pt idx="72">
                  <c:v>-2.1802369262703958</c:v>
                </c:pt>
              </c:numCache>
            </c:numRef>
          </c:xVal>
          <c:yVal>
            <c:numRef>
              <c:f>'Graphed OutliersRemoved'!$D$10:$D$83</c:f>
              <c:numCache>
                <c:formatCode>General</c:formatCode>
                <c:ptCount val="73"/>
                <c:pt idx="0">
                  <c:v>2017</c:v>
                </c:pt>
                <c:pt idx="1">
                  <c:v>1984.0834021596745</c:v>
                </c:pt>
                <c:pt idx="2">
                  <c:v>1959.6468469212537</c:v>
                </c:pt>
                <c:pt idx="3">
                  <c:v>1940.6468469212537</c:v>
                </c:pt>
                <c:pt idx="4">
                  <c:v>1923.6468469212537</c:v>
                </c:pt>
                <c:pt idx="5">
                  <c:v>1904.6468469212537</c:v>
                </c:pt>
                <c:pt idx="6">
                  <c:v>1889.6468469212537</c:v>
                </c:pt>
                <c:pt idx="7">
                  <c:v>1871.6468469212537</c:v>
                </c:pt>
                <c:pt idx="8">
                  <c:v>1837.6468469212537</c:v>
                </c:pt>
                <c:pt idx="9">
                  <c:v>1821.6468469212537</c:v>
                </c:pt>
                <c:pt idx="10">
                  <c:v>1805.6468469212537</c:v>
                </c:pt>
                <c:pt idx="11">
                  <c:v>1775.6480574645529</c:v>
                </c:pt>
                <c:pt idx="12">
                  <c:v>1759.6480574645529</c:v>
                </c:pt>
                <c:pt idx="13">
                  <c:v>1746.6480574645529</c:v>
                </c:pt>
                <c:pt idx="14">
                  <c:v>1722.6480574645529</c:v>
                </c:pt>
                <c:pt idx="15">
                  <c:v>1718.5334827345123</c:v>
                </c:pt>
                <c:pt idx="16">
                  <c:v>1718.5334827345123</c:v>
                </c:pt>
                <c:pt idx="17">
                  <c:v>1671.470741442165</c:v>
                </c:pt>
                <c:pt idx="18">
                  <c:v>1644.470741442165</c:v>
                </c:pt>
                <c:pt idx="19">
                  <c:v>1609.1619463000882</c:v>
                </c:pt>
                <c:pt idx="20">
                  <c:v>1577.1619463000882</c:v>
                </c:pt>
                <c:pt idx="21">
                  <c:v>1545.1619463000882</c:v>
                </c:pt>
                <c:pt idx="22">
                  <c:v>1485.1619463000882</c:v>
                </c:pt>
                <c:pt idx="23">
                  <c:v>1469.1619463000882</c:v>
                </c:pt>
                <c:pt idx="24">
                  <c:v>1447.1619463000882</c:v>
                </c:pt>
                <c:pt idx="25">
                  <c:v>1440.1619463000882</c:v>
                </c:pt>
                <c:pt idx="26">
                  <c:v>1423.1619463000882</c:v>
                </c:pt>
                <c:pt idx="27">
                  <c:v>1404.1619463000882</c:v>
                </c:pt>
                <c:pt idx="28">
                  <c:v>1380.1619463000882</c:v>
                </c:pt>
                <c:pt idx="29">
                  <c:v>1341.0524259844731</c:v>
                </c:pt>
                <c:pt idx="30">
                  <c:v>1258.7698892119995</c:v>
                </c:pt>
                <c:pt idx="31">
                  <c:v>1180.8375600709905</c:v>
                </c:pt>
                <c:pt idx="32">
                  <c:v>1144.0514492906727</c:v>
                </c:pt>
                <c:pt idx="33">
                  <c:v>1120.4898484347932</c:v>
                </c:pt>
                <c:pt idx="34">
                  <c:v>1080.5503650357068</c:v>
                </c:pt>
                <c:pt idx="35">
                  <c:v>1064.884772700208</c:v>
                </c:pt>
                <c:pt idx="36">
                  <c:v>1027.3356676667297</c:v>
                </c:pt>
                <c:pt idx="37">
                  <c:v>990.33566766672971</c:v>
                </c:pt>
                <c:pt idx="38">
                  <c:v>955.39157594394555</c:v>
                </c:pt>
                <c:pt idx="39">
                  <c:v>940.44619252680423</c:v>
                </c:pt>
                <c:pt idx="40">
                  <c:v>910</c:v>
                </c:pt>
                <c:pt idx="41">
                  <c:v>890</c:v>
                </c:pt>
                <c:pt idx="42">
                  <c:v>857.39649302581142</c:v>
                </c:pt>
                <c:pt idx="43">
                  <c:v>845</c:v>
                </c:pt>
                <c:pt idx="44">
                  <c:v>825</c:v>
                </c:pt>
                <c:pt idx="45">
                  <c:v>810</c:v>
                </c:pt>
                <c:pt idx="46">
                  <c:v>790.33028528678574</c:v>
                </c:pt>
                <c:pt idx="47">
                  <c:v>759.87591138880748</c:v>
                </c:pt>
                <c:pt idx="48">
                  <c:v>732.87591138880748</c:v>
                </c:pt>
                <c:pt idx="49">
                  <c:v>719</c:v>
                </c:pt>
                <c:pt idx="50">
                  <c:v>708</c:v>
                </c:pt>
                <c:pt idx="51">
                  <c:v>695</c:v>
                </c:pt>
                <c:pt idx="52">
                  <c:v>669</c:v>
                </c:pt>
                <c:pt idx="53">
                  <c:v>605.98917857842616</c:v>
                </c:pt>
                <c:pt idx="54">
                  <c:v>568.70996467768214</c:v>
                </c:pt>
                <c:pt idx="55">
                  <c:v>550.70996467768214</c:v>
                </c:pt>
                <c:pt idx="56">
                  <c:v>514.70996467768214</c:v>
                </c:pt>
                <c:pt idx="57">
                  <c:v>493.70996467768214</c:v>
                </c:pt>
                <c:pt idx="58">
                  <c:v>481</c:v>
                </c:pt>
                <c:pt idx="59">
                  <c:v>466.70996467768214</c:v>
                </c:pt>
                <c:pt idx="60">
                  <c:v>439.72178344095914</c:v>
                </c:pt>
                <c:pt idx="61">
                  <c:v>411.72178344095914</c:v>
                </c:pt>
                <c:pt idx="62">
                  <c:v>377.26291358228673</c:v>
                </c:pt>
                <c:pt idx="63">
                  <c:v>331.26291358228673</c:v>
                </c:pt>
                <c:pt idx="64">
                  <c:v>306.26291358228673</c:v>
                </c:pt>
                <c:pt idx="65">
                  <c:v>293.26291358228673</c:v>
                </c:pt>
                <c:pt idx="66">
                  <c:v>265.26291358228673</c:v>
                </c:pt>
                <c:pt idx="67">
                  <c:v>235.5104276708787</c:v>
                </c:pt>
                <c:pt idx="68">
                  <c:v>207.5104276708787</c:v>
                </c:pt>
                <c:pt idx="69">
                  <c:v>175.5104276708787</c:v>
                </c:pt>
                <c:pt idx="70">
                  <c:v>165</c:v>
                </c:pt>
                <c:pt idx="71">
                  <c:v>155</c:v>
                </c:pt>
                <c:pt idx="72">
                  <c:v>145.5104276708787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7-44B6-9A0D-800A9119E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66960"/>
        <c:axId val="501449936"/>
      </c:scatterChart>
      <c:valAx>
        <c:axId val="523166960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Departure From Mean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9188869263946299"/>
              <c:y val="3.6206465229795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9936"/>
        <c:crosses val="autoZero"/>
        <c:crossBetween val="midCat"/>
        <c:majorUnit val="1"/>
      </c:valAx>
      <c:valAx>
        <c:axId val="5014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(cm)</a:t>
                </a:r>
              </a:p>
            </c:rich>
          </c:tx>
          <c:layout>
            <c:manualLayout>
              <c:xMode val="edge"/>
              <c:yMode val="edge"/>
              <c:x val="2.7678329860309998E-2"/>
              <c:y val="0.51332345653905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66960"/>
        <c:crossesAt val="-3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'Graphed OutliersRemoved'!$E$10:$E$83</c:f>
              <c:numCache>
                <c:formatCode>General</c:formatCode>
                <c:ptCount val="73"/>
                <c:pt idx="0" formatCode="0.00000">
                  <c:v>4.4669400000000001</c:v>
                </c:pt>
                <c:pt idx="1">
                  <c:v>4.3956043956043498</c:v>
                </c:pt>
                <c:pt idx="2">
                  <c:v>4.681976231754879</c:v>
                </c:pt>
                <c:pt idx="3">
                  <c:v>4.9406595970102609</c:v>
                </c:pt>
                <c:pt idx="4">
                  <c:v>4.7562425683710909</c:v>
                </c:pt>
                <c:pt idx="5">
                  <c:v>4.6666352985459376</c:v>
                </c:pt>
                <c:pt idx="6">
                  <c:v>5.0599201065246717</c:v>
                </c:pt>
                <c:pt idx="7">
                  <c:v>4.8646271136740094</c:v>
                </c:pt>
                <c:pt idx="8">
                  <c:v>4.7840391751788554</c:v>
                </c:pt>
                <c:pt idx="9">
                  <c:v>4.9042467373167318</c:v>
                </c:pt>
                <c:pt idx="10">
                  <c:v>4.9419833701318483</c:v>
                </c:pt>
                <c:pt idx="11">
                  <c:v>4.8178043385462672</c:v>
                </c:pt>
                <c:pt idx="12">
                  <c:v>4.9155145929339534</c:v>
                </c:pt>
                <c:pt idx="13">
                  <c:v>4.7989795436291578</c:v>
                </c:pt>
                <c:pt idx="14">
                  <c:v>4.5373552866032671</c:v>
                </c:pt>
                <c:pt idx="15">
                  <c:v>4.7184170471839888</c:v>
                </c:pt>
                <c:pt idx="16">
                  <c:v>4.7387583514750702</c:v>
                </c:pt>
                <c:pt idx="17">
                  <c:v>4.8387096774195397</c:v>
                </c:pt>
                <c:pt idx="18">
                  <c:v>4.4852191641183046</c:v>
                </c:pt>
                <c:pt idx="19">
                  <c:v>4.252400548696686</c:v>
                </c:pt>
                <c:pt idx="20">
                  <c:v>4.3912175648703125</c:v>
                </c:pt>
                <c:pt idx="21">
                  <c:v>4.5787545787543236</c:v>
                </c:pt>
                <c:pt idx="22">
                  <c:v>4.560814400781962</c:v>
                </c:pt>
                <c:pt idx="23">
                  <c:v>4.5526940529493718</c:v>
                </c:pt>
                <c:pt idx="24">
                  <c:v>4.9723756906079135</c:v>
                </c:pt>
                <c:pt idx="25">
                  <c:v>4.1666666666668313</c:v>
                </c:pt>
                <c:pt idx="26">
                  <c:v>4.5760247205308984</c:v>
                </c:pt>
                <c:pt idx="27">
                  <c:v>5.0209205020918715</c:v>
                </c:pt>
                <c:pt idx="28">
                  <c:v>4.5544554455444697</c:v>
                </c:pt>
                <c:pt idx="29">
                  <c:v>5.0597976080956677</c:v>
                </c:pt>
                <c:pt idx="30">
                  <c:v>4.7426841574168126</c:v>
                </c:pt>
                <c:pt idx="31">
                  <c:v>4.9227799227801032</c:v>
                </c:pt>
                <c:pt idx="32">
                  <c:v>4.8999999999999488</c:v>
                </c:pt>
                <c:pt idx="33">
                  <c:v>4.9835961674682929</c:v>
                </c:pt>
                <c:pt idx="34">
                  <c:v>5.0900683941816567</c:v>
                </c:pt>
                <c:pt idx="35">
                  <c:v>4.3843283582090145</c:v>
                </c:pt>
                <c:pt idx="36">
                  <c:v>4.5408678102924487</c:v>
                </c:pt>
                <c:pt idx="37">
                  <c:v>4.8103607770582446</c:v>
                </c:pt>
                <c:pt idx="38">
                  <c:v>4.7666335650448612</c:v>
                </c:pt>
                <c:pt idx="39">
                  <c:v>4.9752821565154575</c:v>
                </c:pt>
                <c:pt idx="40">
                  <c:v>5.0993578152032839</c:v>
                </c:pt>
                <c:pt idx="41">
                  <c:v>4.757085020242978</c:v>
                </c:pt>
                <c:pt idx="42">
                  <c:v>4.737903225806166</c:v>
                </c:pt>
                <c:pt idx="43">
                  <c:v>4.8925626548602743</c:v>
                </c:pt>
                <c:pt idx="44">
                  <c:v>5.0814956855226141</c:v>
                </c:pt>
                <c:pt idx="45">
                  <c:v>4.8182063627775307</c:v>
                </c:pt>
                <c:pt idx="46">
                  <c:v>4.6388533706028507</c:v>
                </c:pt>
                <c:pt idx="47">
                  <c:v>5.4003724394785779</c:v>
                </c:pt>
                <c:pt idx="48">
                  <c:v>5.4478301015694912</c:v>
                </c:pt>
                <c:pt idx="49">
                  <c:v>5.3977272727268177</c:v>
                </c:pt>
                <c:pt idx="50">
                  <c:v>4.4852191641183046</c:v>
                </c:pt>
                <c:pt idx="51">
                  <c:v>4.6376811594201222</c:v>
                </c:pt>
                <c:pt idx="52">
                  <c:v>4.9139195553155091</c:v>
                </c:pt>
                <c:pt idx="53">
                  <c:v>4.7397769516730399</c:v>
                </c:pt>
                <c:pt idx="54">
                  <c:v>5.2054794520549974</c:v>
                </c:pt>
                <c:pt idx="55">
                  <c:v>5.1106458181259269</c:v>
                </c:pt>
                <c:pt idx="56">
                  <c:v>5.0585692716093673</c:v>
                </c:pt>
                <c:pt idx="57">
                  <c:v>4.8980557263826272</c:v>
                </c:pt>
                <c:pt idx="58">
                  <c:v>5.1899907321591785</c:v>
                </c:pt>
                <c:pt idx="59">
                  <c:v>4.9951969260329623</c:v>
                </c:pt>
                <c:pt idx="60">
                  <c:v>5.3606237816763862</c:v>
                </c:pt>
                <c:pt idx="61">
                  <c:v>5.454545454545654</c:v>
                </c:pt>
                <c:pt idx="62">
                  <c:v>5.2986512524084306</c:v>
                </c:pt>
                <c:pt idx="63">
                  <c:v>4.9192766108662749</c:v>
                </c:pt>
                <c:pt idx="64">
                  <c:v>4.9427427613817052</c:v>
                </c:pt>
                <c:pt idx="65">
                  <c:v>4.4776119402983676</c:v>
                </c:pt>
                <c:pt idx="66">
                  <c:v>4.7576301615802823</c:v>
                </c:pt>
                <c:pt idx="67">
                  <c:v>5.0556983718938273</c:v>
                </c:pt>
                <c:pt idx="68">
                  <c:v>5.3333333333330986</c:v>
                </c:pt>
                <c:pt idx="69">
                  <c:v>4.440154440154374</c:v>
                </c:pt>
                <c:pt idx="70">
                  <c:v>5.0830889540566586</c:v>
                </c:pt>
                <c:pt idx="71">
                  <c:v>4.8664122137403112</c:v>
                </c:pt>
                <c:pt idx="72">
                  <c:v>4.0613718411547577</c:v>
                </c:pt>
              </c:numCache>
            </c:numRef>
          </c:xVal>
          <c:yVal>
            <c:numRef>
              <c:f>'Graphed OutliersRemoved'!$D$10:$D$83</c:f>
              <c:numCache>
                <c:formatCode>General</c:formatCode>
                <c:ptCount val="73"/>
                <c:pt idx="0">
                  <c:v>2017</c:v>
                </c:pt>
                <c:pt idx="1">
                  <c:v>1984.0834021596745</c:v>
                </c:pt>
                <c:pt idx="2">
                  <c:v>1959.6468469212537</c:v>
                </c:pt>
                <c:pt idx="3">
                  <c:v>1940.6468469212537</c:v>
                </c:pt>
                <c:pt idx="4">
                  <c:v>1923.6468469212537</c:v>
                </c:pt>
                <c:pt idx="5">
                  <c:v>1904.6468469212537</c:v>
                </c:pt>
                <c:pt idx="6">
                  <c:v>1889.6468469212537</c:v>
                </c:pt>
                <c:pt idx="7">
                  <c:v>1871.6468469212537</c:v>
                </c:pt>
                <c:pt idx="8">
                  <c:v>1837.6468469212537</c:v>
                </c:pt>
                <c:pt idx="9">
                  <c:v>1821.6468469212537</c:v>
                </c:pt>
                <c:pt idx="10">
                  <c:v>1805.6468469212537</c:v>
                </c:pt>
                <c:pt idx="11">
                  <c:v>1775.6480574645529</c:v>
                </c:pt>
                <c:pt idx="12">
                  <c:v>1759.6480574645529</c:v>
                </c:pt>
                <c:pt idx="13">
                  <c:v>1746.6480574645529</c:v>
                </c:pt>
                <c:pt idx="14">
                  <c:v>1722.6480574645529</c:v>
                </c:pt>
                <c:pt idx="15">
                  <c:v>1718.5334827345123</c:v>
                </c:pt>
                <c:pt idx="16">
                  <c:v>1718.5334827345123</c:v>
                </c:pt>
                <c:pt idx="17">
                  <c:v>1671.470741442165</c:v>
                </c:pt>
                <c:pt idx="18">
                  <c:v>1644.470741442165</c:v>
                </c:pt>
                <c:pt idx="19">
                  <c:v>1609.1619463000882</c:v>
                </c:pt>
                <c:pt idx="20">
                  <c:v>1577.1619463000882</c:v>
                </c:pt>
                <c:pt idx="21">
                  <c:v>1545.1619463000882</c:v>
                </c:pt>
                <c:pt idx="22">
                  <c:v>1485.1619463000882</c:v>
                </c:pt>
                <c:pt idx="23">
                  <c:v>1469.1619463000882</c:v>
                </c:pt>
                <c:pt idx="24">
                  <c:v>1447.1619463000882</c:v>
                </c:pt>
                <c:pt idx="25">
                  <c:v>1440.1619463000882</c:v>
                </c:pt>
                <c:pt idx="26">
                  <c:v>1423.1619463000882</c:v>
                </c:pt>
                <c:pt idx="27">
                  <c:v>1404.1619463000882</c:v>
                </c:pt>
                <c:pt idx="28">
                  <c:v>1380.1619463000882</c:v>
                </c:pt>
                <c:pt idx="29">
                  <c:v>1341.0524259844731</c:v>
                </c:pt>
                <c:pt idx="30">
                  <c:v>1258.7698892119995</c:v>
                </c:pt>
                <c:pt idx="31">
                  <c:v>1180.8375600709905</c:v>
                </c:pt>
                <c:pt idx="32">
                  <c:v>1144.0514492906727</c:v>
                </c:pt>
                <c:pt idx="33">
                  <c:v>1120.4898484347932</c:v>
                </c:pt>
                <c:pt idx="34">
                  <c:v>1080.5503650357068</c:v>
                </c:pt>
                <c:pt idx="35">
                  <c:v>1064.884772700208</c:v>
                </c:pt>
                <c:pt idx="36">
                  <c:v>1027.3356676667297</c:v>
                </c:pt>
                <c:pt idx="37">
                  <c:v>990.33566766672971</c:v>
                </c:pt>
                <c:pt idx="38">
                  <c:v>955.39157594394555</c:v>
                </c:pt>
                <c:pt idx="39">
                  <c:v>940.44619252680423</c:v>
                </c:pt>
                <c:pt idx="40">
                  <c:v>910</c:v>
                </c:pt>
                <c:pt idx="41">
                  <c:v>890</c:v>
                </c:pt>
                <c:pt idx="42">
                  <c:v>857.39649302581142</c:v>
                </c:pt>
                <c:pt idx="43">
                  <c:v>845</c:v>
                </c:pt>
                <c:pt idx="44">
                  <c:v>825</c:v>
                </c:pt>
                <c:pt idx="45">
                  <c:v>810</c:v>
                </c:pt>
                <c:pt idx="46">
                  <c:v>790.33028528678574</c:v>
                </c:pt>
                <c:pt idx="47">
                  <c:v>759.87591138880748</c:v>
                </c:pt>
                <c:pt idx="48">
                  <c:v>732.87591138880748</c:v>
                </c:pt>
                <c:pt idx="49">
                  <c:v>719</c:v>
                </c:pt>
                <c:pt idx="50">
                  <c:v>708</c:v>
                </c:pt>
                <c:pt idx="51">
                  <c:v>695</c:v>
                </c:pt>
                <c:pt idx="52">
                  <c:v>669</c:v>
                </c:pt>
                <c:pt idx="53">
                  <c:v>605.98917857842616</c:v>
                </c:pt>
                <c:pt idx="54">
                  <c:v>568.70996467768214</c:v>
                </c:pt>
                <c:pt idx="55">
                  <c:v>550.70996467768214</c:v>
                </c:pt>
                <c:pt idx="56">
                  <c:v>514.70996467768214</c:v>
                </c:pt>
                <c:pt idx="57">
                  <c:v>493.70996467768214</c:v>
                </c:pt>
                <c:pt idx="58">
                  <c:v>481</c:v>
                </c:pt>
                <c:pt idx="59">
                  <c:v>466.70996467768214</c:v>
                </c:pt>
                <c:pt idx="60">
                  <c:v>439.72178344095914</c:v>
                </c:pt>
                <c:pt idx="61">
                  <c:v>411.72178344095914</c:v>
                </c:pt>
                <c:pt idx="62">
                  <c:v>377.26291358228673</c:v>
                </c:pt>
                <c:pt idx="63">
                  <c:v>331.26291358228673</c:v>
                </c:pt>
                <c:pt idx="64">
                  <c:v>306.26291358228673</c:v>
                </c:pt>
                <c:pt idx="65">
                  <c:v>293.26291358228673</c:v>
                </c:pt>
                <c:pt idx="66">
                  <c:v>265.26291358228673</c:v>
                </c:pt>
                <c:pt idx="67">
                  <c:v>235.5104276708787</c:v>
                </c:pt>
                <c:pt idx="68">
                  <c:v>207.5104276708787</c:v>
                </c:pt>
                <c:pt idx="69">
                  <c:v>175.5104276708787</c:v>
                </c:pt>
                <c:pt idx="70">
                  <c:v>165</c:v>
                </c:pt>
                <c:pt idx="71">
                  <c:v>155</c:v>
                </c:pt>
                <c:pt idx="72">
                  <c:v>145.5104276708787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5-4153-9FA2-DAB8A0349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36752"/>
        <c:axId val="554840784"/>
      </c:scatterChart>
      <c:valAx>
        <c:axId val="554836752"/>
        <c:scaling>
          <c:orientation val="minMax"/>
          <c:max val="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40784"/>
        <c:crosses val="autoZero"/>
        <c:crossBetween val="midCat"/>
      </c:valAx>
      <c:valAx>
        <c:axId val="5548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367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V2 LOI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246713859931462"/>
          <c:y val="8.9057807517973098E-2"/>
          <c:w val="0.73711502136275142"/>
          <c:h val="0.86537510857285593"/>
        </c:manualLayout>
      </c:layout>
      <c:scatterChart>
        <c:scatterStyle val="lineMarker"/>
        <c:varyColors val="0"/>
        <c:ser>
          <c:idx val="4"/>
          <c:order val="0"/>
          <c:tx>
            <c:strRef>
              <c:f>Graphed!$F$1</c:f>
              <c:strCache>
                <c:ptCount val="1"/>
                <c:pt idx="0">
                  <c:v>Notes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'Graphed OutliersRemoved'!$F$10:$F$83</c:f>
              <c:numCache>
                <c:formatCode>General</c:formatCode>
                <c:ptCount val="73"/>
                <c:pt idx="0">
                  <c:v>-1.0012200948260137</c:v>
                </c:pt>
                <c:pt idx="1">
                  <c:v>-1.2085980075872147</c:v>
                </c:pt>
                <c:pt idx="2">
                  <c:v>-0.37609376012743562</c:v>
                </c:pt>
                <c:pt idx="3">
                  <c:v>0.3759180410927625</c:v>
                </c:pt>
                <c:pt idx="4">
                  <c:v>-0.16019599061432171</c:v>
                </c:pt>
                <c:pt idx="5">
                  <c:v>-0.42069099506546659</c:v>
                </c:pt>
                <c:pt idx="6">
                  <c:v>0.72261722094079772</c:v>
                </c:pt>
                <c:pt idx="7">
                  <c:v>0.15488595157865076</c:v>
                </c:pt>
                <c:pt idx="8">
                  <c:v>-7.9389185226275444E-2</c:v>
                </c:pt>
                <c:pt idx="9">
                  <c:v>0.27006314710421486</c:v>
                </c:pt>
                <c:pt idx="10">
                  <c:v>0.37976634810929222</c:v>
                </c:pt>
                <c:pt idx="11">
                  <c:v>1.8768658426925471E-2</c:v>
                </c:pt>
                <c:pt idx="12">
                  <c:v>0.30281964225120883</c:v>
                </c:pt>
                <c:pt idx="13">
                  <c:v>-3.5956421862796635E-2</c:v>
                </c:pt>
                <c:pt idx="14">
                  <c:v>-0.79651761440296054</c:v>
                </c:pt>
                <c:pt idx="15">
                  <c:v>-0.27015759673431028</c:v>
                </c:pt>
                <c:pt idx="16">
                  <c:v>-0.21102391079357505</c:v>
                </c:pt>
                <c:pt idx="17">
                  <c:v>7.9542034889257568E-2</c:v>
                </c:pt>
                <c:pt idx="18">
                  <c:v>-0.9480812038894626</c:v>
                </c:pt>
                <c:pt idx="19">
                  <c:v>-1.6249022517676517</c:v>
                </c:pt>
                <c:pt idx="20">
                  <c:v>-1.2213508511212188</c:v>
                </c:pt>
                <c:pt idx="21">
                  <c:v>-0.67616679003115865</c:v>
                </c:pt>
                <c:pt idx="22">
                  <c:v>-0.72832022300466093</c:v>
                </c:pt>
                <c:pt idx="23">
                  <c:v>-0.75192667869651419</c:v>
                </c:pt>
                <c:pt idx="24">
                  <c:v>0.46811908637641508</c:v>
                </c:pt>
                <c:pt idx="25">
                  <c:v>-1.8741370295324338</c:v>
                </c:pt>
                <c:pt idx="26">
                  <c:v>-0.68410269111875688</c:v>
                </c:pt>
                <c:pt idx="27">
                  <c:v>0.60924246741758026</c:v>
                </c:pt>
                <c:pt idx="28">
                  <c:v>-0.7468061792906564</c:v>
                </c:pt>
                <c:pt idx="29">
                  <c:v>0.72226110888793715</c:v>
                </c:pt>
                <c:pt idx="30">
                  <c:v>-0.19961130065308111</c:v>
                </c:pt>
                <c:pt idx="31">
                  <c:v>0.32394049700222111</c:v>
                </c:pt>
                <c:pt idx="32">
                  <c:v>0.25771756556382425</c:v>
                </c:pt>
                <c:pt idx="33">
                  <c:v>0.50073784795002163</c:v>
                </c:pt>
                <c:pt idx="34">
                  <c:v>0.81026053763513328</c:v>
                </c:pt>
                <c:pt idx="35">
                  <c:v>-1.241378287772301</c:v>
                </c:pt>
                <c:pt idx="36">
                  <c:v>-0.78630644653864012</c:v>
                </c:pt>
                <c:pt idx="37">
                  <c:v>-2.8703289759752686E-3</c:v>
                </c:pt>
                <c:pt idx="38">
                  <c:v>-0.12998858969621216</c:v>
                </c:pt>
                <c:pt idx="39">
                  <c:v>0.47656839914981058</c:v>
                </c:pt>
                <c:pt idx="40">
                  <c:v>0.83726557612251362</c:v>
                </c:pt>
                <c:pt idx="41">
                  <c:v>-0.15774692030400761</c:v>
                </c:pt>
                <c:pt idx="42">
                  <c:v>-0.21350982477535518</c:v>
                </c:pt>
                <c:pt idx="43">
                  <c:v>0.23609664954836518</c:v>
                </c:pt>
                <c:pt idx="44">
                  <c:v>0.7853390353434877</c:v>
                </c:pt>
                <c:pt idx="45">
                  <c:v>1.993737279705177E-2</c:v>
                </c:pt>
                <c:pt idx="46">
                  <c:v>-0.50145512790108515</c:v>
                </c:pt>
                <c:pt idx="47">
                  <c:v>1.7123374987852154</c:v>
                </c:pt>
                <c:pt idx="48">
                  <c:v>1.8503004556048546</c:v>
                </c:pt>
                <c:pt idx="49">
                  <c:v>1.7046478021108462</c:v>
                </c:pt>
                <c:pt idx="50">
                  <c:v>-0.9480812038894626</c:v>
                </c:pt>
                <c:pt idx="51">
                  <c:v>-0.50486283307789048</c:v>
                </c:pt>
                <c:pt idx="52">
                  <c:v>0.29818274914725468</c:v>
                </c:pt>
                <c:pt idx="53">
                  <c:v>-0.20806276418547273</c:v>
                </c:pt>
                <c:pt idx="54">
                  <c:v>1.1457690749791432</c:v>
                </c:pt>
                <c:pt idx="55">
                  <c:v>0.87008064098629112</c:v>
                </c:pt>
                <c:pt idx="56">
                  <c:v>0.71869024327523989</c:v>
                </c:pt>
                <c:pt idx="57">
                  <c:v>0.25206541741126137</c:v>
                </c:pt>
                <c:pt idx="58">
                  <c:v>1.1007422131399567</c:v>
                </c:pt>
                <c:pt idx="59">
                  <c:v>0.53446211674915789</c:v>
                </c:pt>
                <c:pt idx="60">
                  <c:v>1.5967851913517572</c:v>
                </c:pt>
                <c:pt idx="61">
                  <c:v>1.869822486650214</c:v>
                </c:pt>
                <c:pt idx="62">
                  <c:v>1.4166264350476652</c:v>
                </c:pt>
                <c:pt idx="63">
                  <c:v>0.3137561084546493</c:v>
                </c:pt>
                <c:pt idx="64">
                  <c:v>0.38197395500767922</c:v>
                </c:pt>
                <c:pt idx="65">
                  <c:v>-0.97019596987554857</c:v>
                </c:pt>
                <c:pt idx="66">
                  <c:v>-0.15616215385185833</c:v>
                </c:pt>
                <c:pt idx="67">
                  <c:v>0.71034432406982684</c:v>
                </c:pt>
                <c:pt idx="68">
                  <c:v>1.517449826302359</c:v>
                </c:pt>
                <c:pt idx="69">
                  <c:v>-1.0790877114248418</c:v>
                </c:pt>
                <c:pt idx="70">
                  <c:v>0.78997078558738687</c:v>
                </c:pt>
                <c:pt idx="71">
                  <c:v>0.16007537036826894</c:v>
                </c:pt>
                <c:pt idx="72">
                  <c:v>-2.1802369262703958</c:v>
                </c:pt>
              </c:numCache>
            </c:numRef>
          </c:xVal>
          <c:yVal>
            <c:numRef>
              <c:f>'Graphed OutliersRemoved'!$D$10:$D$83</c:f>
              <c:numCache>
                <c:formatCode>General</c:formatCode>
                <c:ptCount val="73"/>
                <c:pt idx="0">
                  <c:v>2017</c:v>
                </c:pt>
                <c:pt idx="1">
                  <c:v>1984.0834021596745</c:v>
                </c:pt>
                <c:pt idx="2">
                  <c:v>1959.6468469212537</c:v>
                </c:pt>
                <c:pt idx="3">
                  <c:v>1940.6468469212537</c:v>
                </c:pt>
                <c:pt idx="4">
                  <c:v>1923.6468469212537</c:v>
                </c:pt>
                <c:pt idx="5">
                  <c:v>1904.6468469212537</c:v>
                </c:pt>
                <c:pt idx="6">
                  <c:v>1889.6468469212537</c:v>
                </c:pt>
                <c:pt idx="7">
                  <c:v>1871.6468469212537</c:v>
                </c:pt>
                <c:pt idx="8">
                  <c:v>1837.6468469212537</c:v>
                </c:pt>
                <c:pt idx="9">
                  <c:v>1821.6468469212537</c:v>
                </c:pt>
                <c:pt idx="10">
                  <c:v>1805.6468469212537</c:v>
                </c:pt>
                <c:pt idx="11">
                  <c:v>1775.6480574645529</c:v>
                </c:pt>
                <c:pt idx="12">
                  <c:v>1759.6480574645529</c:v>
                </c:pt>
                <c:pt idx="13">
                  <c:v>1746.6480574645529</c:v>
                </c:pt>
                <c:pt idx="14">
                  <c:v>1722.6480574645529</c:v>
                </c:pt>
                <c:pt idx="15">
                  <c:v>1718.5334827345123</c:v>
                </c:pt>
                <c:pt idx="16">
                  <c:v>1718.5334827345123</c:v>
                </c:pt>
                <c:pt idx="17">
                  <c:v>1671.470741442165</c:v>
                </c:pt>
                <c:pt idx="18">
                  <c:v>1644.470741442165</c:v>
                </c:pt>
                <c:pt idx="19">
                  <c:v>1609.1619463000882</c:v>
                </c:pt>
                <c:pt idx="20">
                  <c:v>1577.1619463000882</c:v>
                </c:pt>
                <c:pt idx="21">
                  <c:v>1545.1619463000882</c:v>
                </c:pt>
                <c:pt idx="22">
                  <c:v>1485.1619463000882</c:v>
                </c:pt>
                <c:pt idx="23">
                  <c:v>1469.1619463000882</c:v>
                </c:pt>
                <c:pt idx="24">
                  <c:v>1447.1619463000882</c:v>
                </c:pt>
                <c:pt idx="25">
                  <c:v>1440.1619463000882</c:v>
                </c:pt>
                <c:pt idx="26">
                  <c:v>1423.1619463000882</c:v>
                </c:pt>
                <c:pt idx="27">
                  <c:v>1404.1619463000882</c:v>
                </c:pt>
                <c:pt idx="28">
                  <c:v>1380.1619463000882</c:v>
                </c:pt>
                <c:pt idx="29">
                  <c:v>1341.0524259844731</c:v>
                </c:pt>
                <c:pt idx="30">
                  <c:v>1258.7698892119995</c:v>
                </c:pt>
                <c:pt idx="31">
                  <c:v>1180.8375600709905</c:v>
                </c:pt>
                <c:pt idx="32">
                  <c:v>1144.0514492906727</c:v>
                </c:pt>
                <c:pt idx="33">
                  <c:v>1120.4898484347932</c:v>
                </c:pt>
                <c:pt idx="34">
                  <c:v>1080.5503650357068</c:v>
                </c:pt>
                <c:pt idx="35">
                  <c:v>1064.884772700208</c:v>
                </c:pt>
                <c:pt idx="36">
                  <c:v>1027.3356676667297</c:v>
                </c:pt>
                <c:pt idx="37">
                  <c:v>990.33566766672971</c:v>
                </c:pt>
                <c:pt idx="38">
                  <c:v>955.39157594394555</c:v>
                </c:pt>
                <c:pt idx="39">
                  <c:v>940.44619252680423</c:v>
                </c:pt>
                <c:pt idx="40">
                  <c:v>910</c:v>
                </c:pt>
                <c:pt idx="41">
                  <c:v>890</c:v>
                </c:pt>
                <c:pt idx="42">
                  <c:v>857.39649302581142</c:v>
                </c:pt>
                <c:pt idx="43">
                  <c:v>845</c:v>
                </c:pt>
                <c:pt idx="44">
                  <c:v>825</c:v>
                </c:pt>
                <c:pt idx="45">
                  <c:v>810</c:v>
                </c:pt>
                <c:pt idx="46">
                  <c:v>790.33028528678574</c:v>
                </c:pt>
                <c:pt idx="47">
                  <c:v>759.87591138880748</c:v>
                </c:pt>
                <c:pt idx="48">
                  <c:v>732.87591138880748</c:v>
                </c:pt>
                <c:pt idx="49">
                  <c:v>719</c:v>
                </c:pt>
                <c:pt idx="50">
                  <c:v>708</c:v>
                </c:pt>
                <c:pt idx="51">
                  <c:v>695</c:v>
                </c:pt>
                <c:pt idx="52">
                  <c:v>669</c:v>
                </c:pt>
                <c:pt idx="53">
                  <c:v>605.98917857842616</c:v>
                </c:pt>
                <c:pt idx="54">
                  <c:v>568.70996467768214</c:v>
                </c:pt>
                <c:pt idx="55">
                  <c:v>550.70996467768214</c:v>
                </c:pt>
                <c:pt idx="56">
                  <c:v>514.70996467768214</c:v>
                </c:pt>
                <c:pt idx="57">
                  <c:v>493.70996467768214</c:v>
                </c:pt>
                <c:pt idx="58">
                  <c:v>481</c:v>
                </c:pt>
                <c:pt idx="59">
                  <c:v>466.70996467768214</c:v>
                </c:pt>
                <c:pt idx="60">
                  <c:v>439.72178344095914</c:v>
                </c:pt>
                <c:pt idx="61">
                  <c:v>411.72178344095914</c:v>
                </c:pt>
                <c:pt idx="62">
                  <c:v>377.26291358228673</c:v>
                </c:pt>
                <c:pt idx="63">
                  <c:v>331.26291358228673</c:v>
                </c:pt>
                <c:pt idx="64">
                  <c:v>306.26291358228673</c:v>
                </c:pt>
                <c:pt idx="65">
                  <c:v>293.26291358228673</c:v>
                </c:pt>
                <c:pt idx="66">
                  <c:v>265.26291358228673</c:v>
                </c:pt>
                <c:pt idx="67">
                  <c:v>235.5104276708787</c:v>
                </c:pt>
                <c:pt idx="68">
                  <c:v>207.5104276708787</c:v>
                </c:pt>
                <c:pt idx="69">
                  <c:v>175.5104276708787</c:v>
                </c:pt>
                <c:pt idx="70">
                  <c:v>165</c:v>
                </c:pt>
                <c:pt idx="71">
                  <c:v>155</c:v>
                </c:pt>
                <c:pt idx="72">
                  <c:v>145.5104276708787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DE-2743-A039-3C38D4D80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66960"/>
        <c:axId val="501449936"/>
      </c:scatterChart>
      <c:valAx>
        <c:axId val="523166960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Departure</a:t>
                </a:r>
              </a:p>
            </c:rich>
          </c:tx>
          <c:layout>
            <c:manualLayout>
              <c:xMode val="edge"/>
              <c:yMode val="edge"/>
              <c:x val="0.3534654239864109"/>
              <c:y val="0.97663296413831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9936"/>
        <c:crosses val="autoZero"/>
        <c:crossBetween val="midCat"/>
        <c:majorUnit val="1"/>
      </c:valAx>
      <c:valAx>
        <c:axId val="501449936"/>
        <c:scaling>
          <c:orientation val="minMax"/>
          <c:max val="21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(AD)</a:t>
                </a:r>
              </a:p>
            </c:rich>
          </c:tx>
          <c:layout>
            <c:manualLayout>
              <c:xMode val="edge"/>
              <c:yMode val="edge"/>
              <c:x val="2.7678329860309998E-2"/>
              <c:y val="0.51332345653905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66960"/>
        <c:crossesAt val="-3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V2 LOI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69690298480701"/>
          <c:y val="8.9057807517973098E-2"/>
          <c:w val="0.75688525697725895"/>
          <c:h val="0.89133035714922104"/>
        </c:manualLayout>
      </c:layout>
      <c:scatterChart>
        <c:scatterStyle val="lineMarker"/>
        <c:varyColors val="0"/>
        <c:ser>
          <c:idx val="4"/>
          <c:order val="0"/>
          <c:tx>
            <c:strRef>
              <c:f>Graphed!$F$1</c:f>
              <c:strCache>
                <c:ptCount val="1"/>
                <c:pt idx="0">
                  <c:v>Notes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'Graphed OutliersRemoved'!$F$10:$F$33</c:f>
              <c:numCache>
                <c:formatCode>General</c:formatCode>
                <c:ptCount val="23"/>
                <c:pt idx="0">
                  <c:v>-1.0012200948260137</c:v>
                </c:pt>
                <c:pt idx="1">
                  <c:v>-1.2085980075872147</c:v>
                </c:pt>
                <c:pt idx="2">
                  <c:v>-0.37609376012743562</c:v>
                </c:pt>
                <c:pt idx="3">
                  <c:v>0.3759180410927625</c:v>
                </c:pt>
                <c:pt idx="4">
                  <c:v>-0.16019599061432171</c:v>
                </c:pt>
                <c:pt idx="5">
                  <c:v>-0.42069099506546659</c:v>
                </c:pt>
                <c:pt idx="6">
                  <c:v>0.72261722094079772</c:v>
                </c:pt>
                <c:pt idx="7">
                  <c:v>0.15488595157865076</c:v>
                </c:pt>
                <c:pt idx="8">
                  <c:v>-7.9389185226275444E-2</c:v>
                </c:pt>
                <c:pt idx="9">
                  <c:v>0.27006314710421486</c:v>
                </c:pt>
                <c:pt idx="10">
                  <c:v>0.37976634810929222</c:v>
                </c:pt>
                <c:pt idx="11">
                  <c:v>1.8768658426925471E-2</c:v>
                </c:pt>
                <c:pt idx="12">
                  <c:v>0.30281964225120883</c:v>
                </c:pt>
                <c:pt idx="13">
                  <c:v>-3.5956421862796635E-2</c:v>
                </c:pt>
                <c:pt idx="14">
                  <c:v>-0.79651761440296054</c:v>
                </c:pt>
                <c:pt idx="15">
                  <c:v>-0.27015759673431028</c:v>
                </c:pt>
                <c:pt idx="16">
                  <c:v>-0.21102391079357505</c:v>
                </c:pt>
                <c:pt idx="17">
                  <c:v>7.9542034889257568E-2</c:v>
                </c:pt>
                <c:pt idx="18">
                  <c:v>-0.9480812038894626</c:v>
                </c:pt>
                <c:pt idx="19">
                  <c:v>-1.6249022517676517</c:v>
                </c:pt>
                <c:pt idx="20">
                  <c:v>-1.2213508511212188</c:v>
                </c:pt>
                <c:pt idx="21">
                  <c:v>-0.67616679003115865</c:v>
                </c:pt>
                <c:pt idx="22">
                  <c:v>-0.72832022300466093</c:v>
                </c:pt>
              </c:numCache>
            </c:numRef>
          </c:xVal>
          <c:yVal>
            <c:numRef>
              <c:f>'Graphed OutliersRemoved'!$D$10:$D$33</c:f>
              <c:numCache>
                <c:formatCode>General</c:formatCode>
                <c:ptCount val="23"/>
                <c:pt idx="0">
                  <c:v>2017</c:v>
                </c:pt>
                <c:pt idx="1">
                  <c:v>1984.0834021596745</c:v>
                </c:pt>
                <c:pt idx="2">
                  <c:v>1959.6468469212537</c:v>
                </c:pt>
                <c:pt idx="3">
                  <c:v>1940.6468469212537</c:v>
                </c:pt>
                <c:pt idx="4">
                  <c:v>1923.6468469212537</c:v>
                </c:pt>
                <c:pt idx="5">
                  <c:v>1904.6468469212537</c:v>
                </c:pt>
                <c:pt idx="6">
                  <c:v>1889.6468469212537</c:v>
                </c:pt>
                <c:pt idx="7">
                  <c:v>1871.6468469212537</c:v>
                </c:pt>
                <c:pt idx="8">
                  <c:v>1837.6468469212537</c:v>
                </c:pt>
                <c:pt idx="9">
                  <c:v>1821.6468469212537</c:v>
                </c:pt>
                <c:pt idx="10">
                  <c:v>1805.6468469212537</c:v>
                </c:pt>
                <c:pt idx="11">
                  <c:v>1775.6480574645529</c:v>
                </c:pt>
                <c:pt idx="12">
                  <c:v>1759.6480574645529</c:v>
                </c:pt>
                <c:pt idx="13">
                  <c:v>1746.6480574645529</c:v>
                </c:pt>
                <c:pt idx="14">
                  <c:v>1722.6480574645529</c:v>
                </c:pt>
                <c:pt idx="15">
                  <c:v>1718.5334827345123</c:v>
                </c:pt>
                <c:pt idx="16">
                  <c:v>1718.5334827345123</c:v>
                </c:pt>
                <c:pt idx="17">
                  <c:v>1671.470741442165</c:v>
                </c:pt>
                <c:pt idx="18">
                  <c:v>1644.470741442165</c:v>
                </c:pt>
                <c:pt idx="19">
                  <c:v>1609.1619463000882</c:v>
                </c:pt>
                <c:pt idx="20">
                  <c:v>1577.1619463000882</c:v>
                </c:pt>
                <c:pt idx="21">
                  <c:v>1545.1619463000882</c:v>
                </c:pt>
                <c:pt idx="22">
                  <c:v>1485.1619463000882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7-204D-8250-38F801925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66960"/>
        <c:axId val="501449936"/>
      </c:scatterChart>
      <c:valAx>
        <c:axId val="523166960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Departure From Mean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9188869263946299"/>
              <c:y val="3.6206465229795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9936"/>
        <c:crosses val="autoZero"/>
        <c:crossBetween val="midCat"/>
        <c:majorUnit val="1"/>
      </c:valAx>
      <c:valAx>
        <c:axId val="501449936"/>
        <c:scaling>
          <c:orientation val="minMax"/>
          <c:max val="2017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(cm)</a:t>
                </a:r>
              </a:p>
            </c:rich>
          </c:tx>
          <c:layout>
            <c:manualLayout>
              <c:xMode val="edge"/>
              <c:yMode val="edge"/>
              <c:x val="2.7678329860309998E-2"/>
              <c:y val="0.51332345653905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66960"/>
        <c:crossesAt val="-3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222555</xdr:colOff>
      <xdr:row>0</xdr:row>
      <xdr:rowOff>120294</xdr:rowOff>
    </xdr:from>
    <xdr:to>
      <xdr:col>14</xdr:col>
      <xdr:colOff>539046</xdr:colOff>
      <xdr:row>51</xdr:row>
      <xdr:rowOff>74939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605367</xdr:colOff>
      <xdr:row>0</xdr:row>
      <xdr:rowOff>0</xdr:rowOff>
    </xdr:from>
    <xdr:to>
      <xdr:col>11</xdr:col>
      <xdr:colOff>96359</xdr:colOff>
      <xdr:row>46</xdr:row>
      <xdr:rowOff>132445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753676</xdr:colOff>
      <xdr:row>0</xdr:row>
      <xdr:rowOff>73025</xdr:rowOff>
    </xdr:from>
    <xdr:to>
      <xdr:col>15</xdr:col>
      <xdr:colOff>469900</xdr:colOff>
      <xdr:row>44</xdr:row>
      <xdr:rowOff>93536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140577</xdr:colOff>
      <xdr:row>0</xdr:row>
      <xdr:rowOff>0</xdr:rowOff>
    </xdr:from>
    <xdr:to>
      <xdr:col>11</xdr:col>
      <xdr:colOff>758186</xdr:colOff>
      <xdr:row>43</xdr:row>
      <xdr:rowOff>175208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215900</xdr:colOff>
      <xdr:row>0</xdr:row>
      <xdr:rowOff>0</xdr:rowOff>
    </xdr:from>
    <xdr:to>
      <xdr:col>19</xdr:col>
      <xdr:colOff>808424</xdr:colOff>
      <xdr:row>47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84C7D6-1793-514C-9CFB-054E833BF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101600</xdr:colOff>
      <xdr:row>2</xdr:row>
      <xdr:rowOff>139700</xdr:rowOff>
    </xdr:from>
    <xdr:to>
      <xdr:col>15</xdr:col>
      <xdr:colOff>694124</xdr:colOff>
      <xdr:row>46</xdr:row>
      <xdr:rowOff>160211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E631B7-EF08-8444-A5F2-5577A536E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6"/>
  <sheetViews>
    <sheetView workbookViewId="0">
      <selection sqref="A1:XFD1048576"/>
    </sheetView>
  </sheetViews>
  <sheetFormatPr baseColWidth="10" defaultColWidth="8.83203125" defaultRowHeight="15" x14ac:dyDescent="0.2"/>
  <cols>
    <col min="3" max="3" width="9.6640625" bestFit="1" customWidth="1"/>
    <col min="4" max="4" width="18.33203125" bestFit="1" customWidth="1"/>
    <col min="5" max="5" width="12.5" bestFit="1" customWidth="1"/>
    <col min="6" max="6" width="22" bestFit="1" customWidth="1"/>
    <col min="7" max="7" width="18.5" bestFit="1" customWidth="1"/>
    <col min="8" max="8" width="18.5" customWidth="1"/>
    <col min="9" max="9" width="27.83203125" bestFit="1" customWidth="1"/>
    <col min="10" max="10" width="18.5" bestFit="1" customWidth="1"/>
    <col min="11" max="11" width="27.5" bestFit="1" customWidth="1"/>
    <col min="12" max="12" width="16.6640625" bestFit="1" customWidth="1"/>
    <col min="13" max="13" width="6.33203125" bestFit="1" customWidth="1"/>
  </cols>
  <sheetData>
    <row r="1" spans="1:14" x14ac:dyDescent="0.2">
      <c r="A1" s="1"/>
      <c r="C1" s="2"/>
      <c r="D1" s="43" t="s">
        <v>0</v>
      </c>
      <c r="E1" s="44"/>
      <c r="F1" s="45"/>
      <c r="G1" s="46" t="s">
        <v>1</v>
      </c>
      <c r="H1" s="47"/>
      <c r="I1" s="48"/>
      <c r="J1" s="49" t="s">
        <v>2</v>
      </c>
      <c r="K1" s="50"/>
      <c r="L1" s="50"/>
      <c r="M1" s="50"/>
    </row>
    <row r="2" spans="1:14" x14ac:dyDescent="0.2">
      <c r="A2" s="3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/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3" t="s">
        <v>15</v>
      </c>
    </row>
    <row r="3" spans="1:14" x14ac:dyDescent="0.2">
      <c r="A3" s="1" t="s">
        <v>16</v>
      </c>
      <c r="B3" s="1">
        <v>0</v>
      </c>
      <c r="C3" s="1">
        <v>1</v>
      </c>
      <c r="D3" s="7">
        <v>8.1229999999999993</v>
      </c>
      <c r="E3" s="7">
        <v>1.016</v>
      </c>
      <c r="F3" s="10">
        <f>E3+D3</f>
        <v>9.1389999999999993</v>
      </c>
      <c r="G3" s="7">
        <f>I3-D3</f>
        <v>1.0099999999999998</v>
      </c>
      <c r="H3" s="7">
        <f>E3-G3</f>
        <v>6.0000000000002274E-3</v>
      </c>
      <c r="I3" s="7">
        <f>9.133</f>
        <v>9.1329999999999991</v>
      </c>
      <c r="J3" s="7">
        <f>K3-D3</f>
        <v>0.97600000000000087</v>
      </c>
      <c r="K3" s="7">
        <v>9.0990000000000002</v>
      </c>
      <c r="L3" s="7">
        <f>I3-K3</f>
        <v>3.399999999999892E-2</v>
      </c>
      <c r="M3" s="1">
        <f>(L3/G3)*100</f>
        <v>3.3663366336632605</v>
      </c>
      <c r="N3" t="s">
        <v>17</v>
      </c>
    </row>
    <row r="4" spans="1:14" x14ac:dyDescent="0.2">
      <c r="A4" s="1" t="s">
        <v>16</v>
      </c>
      <c r="B4" s="1">
        <v>5</v>
      </c>
      <c r="C4" s="1">
        <v>2</v>
      </c>
      <c r="D4" s="7">
        <v>8.7200000000000006</v>
      </c>
      <c r="E4" s="7">
        <v>0.86499999999999999</v>
      </c>
      <c r="F4" s="10">
        <f t="shared" ref="F4:F21" si="0">E4+D4</f>
        <v>9.5850000000000009</v>
      </c>
      <c r="G4" s="7">
        <f t="shared" ref="G4:G21" si="1">I4-D4</f>
        <v>0.81899999999999906</v>
      </c>
      <c r="H4" s="7">
        <f t="shared" ref="H4:H21" si="2">E4-G4</f>
        <v>4.6000000000000929E-2</v>
      </c>
      <c r="I4" s="7">
        <v>9.5389999999999997</v>
      </c>
      <c r="J4" s="7">
        <f t="shared" ref="J4:J21" si="3">K4-D4</f>
        <v>0.78299999999999947</v>
      </c>
      <c r="K4" s="7">
        <v>9.5030000000000001</v>
      </c>
      <c r="L4" s="7">
        <f t="shared" ref="L4:L21" si="4">I4-K4</f>
        <v>3.5999999999999588E-2</v>
      </c>
      <c r="M4" s="1">
        <f t="shared" ref="M4:M21" si="5">(L4/G4)*100</f>
        <v>4.3956043956043498</v>
      </c>
      <c r="N4" t="s">
        <v>17</v>
      </c>
    </row>
    <row r="5" spans="1:14" x14ac:dyDescent="0.2">
      <c r="A5" s="1" t="s">
        <v>16</v>
      </c>
      <c r="B5" s="1">
        <v>10</v>
      </c>
      <c r="C5" s="1">
        <v>3</v>
      </c>
      <c r="D5" s="7">
        <v>8.4109999999999996</v>
      </c>
      <c r="E5" s="7">
        <v>0.83499999999999996</v>
      </c>
      <c r="F5" s="10">
        <f t="shared" si="0"/>
        <v>9.2459999999999987</v>
      </c>
      <c r="G5" s="7">
        <f t="shared" si="1"/>
        <v>0.81799999999999962</v>
      </c>
      <c r="H5" s="7">
        <f t="shared" si="2"/>
        <v>1.7000000000000348E-2</v>
      </c>
      <c r="I5" s="7">
        <v>9.2289999999999992</v>
      </c>
      <c r="J5" s="7">
        <f t="shared" si="3"/>
        <v>0.78200000000000003</v>
      </c>
      <c r="K5" s="7">
        <v>9.1929999999999996</v>
      </c>
      <c r="L5" s="7">
        <f t="shared" si="4"/>
        <v>3.5999999999999588E-2</v>
      </c>
      <c r="M5" s="1">
        <f t="shared" si="5"/>
        <v>4.4009779951099759</v>
      </c>
      <c r="N5" t="s">
        <v>18</v>
      </c>
    </row>
    <row r="6" spans="1:14" x14ac:dyDescent="0.2">
      <c r="A6" s="1" t="s">
        <v>16</v>
      </c>
      <c r="B6" s="1">
        <v>15</v>
      </c>
      <c r="C6" s="1">
        <v>4</v>
      </c>
      <c r="D6" s="7">
        <v>8.7769999999999992</v>
      </c>
      <c r="E6" s="7">
        <v>0.85</v>
      </c>
      <c r="F6" s="10">
        <f t="shared" si="0"/>
        <v>9.6269999999999989</v>
      </c>
      <c r="G6" s="7">
        <f t="shared" si="1"/>
        <v>0.84100000000000108</v>
      </c>
      <c r="H6" s="7">
        <f t="shared" si="2"/>
        <v>8.9999999999988978E-3</v>
      </c>
      <c r="I6" s="7">
        <v>9.6180000000000003</v>
      </c>
      <c r="J6" s="7">
        <f t="shared" si="3"/>
        <v>0.80100000000000016</v>
      </c>
      <c r="K6" s="7">
        <v>9.5779999999999994</v>
      </c>
      <c r="L6" s="7">
        <f t="shared" si="4"/>
        <v>4.0000000000000924E-2</v>
      </c>
      <c r="M6" s="1">
        <f t="shared" si="5"/>
        <v>4.7562425683710909</v>
      </c>
      <c r="N6" t="s">
        <v>17</v>
      </c>
    </row>
    <row r="7" spans="1:14" x14ac:dyDescent="0.2">
      <c r="A7" s="1" t="s">
        <v>16</v>
      </c>
      <c r="B7" s="1">
        <v>20</v>
      </c>
      <c r="C7" s="1">
        <v>5</v>
      </c>
      <c r="D7" s="7">
        <v>8.83</v>
      </c>
      <c r="E7" s="7">
        <v>0.75</v>
      </c>
      <c r="F7" s="10">
        <f t="shared" si="0"/>
        <v>9.58</v>
      </c>
      <c r="G7" s="7">
        <f t="shared" si="1"/>
        <v>0.75099999999999945</v>
      </c>
      <c r="H7" s="7">
        <f t="shared" si="2"/>
        <v>-9.9999999999944578E-4</v>
      </c>
      <c r="I7" s="7">
        <v>9.5809999999999995</v>
      </c>
      <c r="J7" s="7">
        <f t="shared" si="3"/>
        <v>0.71299999999999919</v>
      </c>
      <c r="K7" s="7">
        <v>9.5429999999999993</v>
      </c>
      <c r="L7" s="7">
        <f t="shared" si="4"/>
        <v>3.8000000000000256E-2</v>
      </c>
      <c r="M7" s="1">
        <f t="shared" si="5"/>
        <v>5.0599201065246717</v>
      </c>
      <c r="N7" t="s">
        <v>19</v>
      </c>
    </row>
    <row r="8" spans="1:14" x14ac:dyDescent="0.2">
      <c r="A8" s="1" t="s">
        <v>16</v>
      </c>
      <c r="B8" s="1">
        <v>25</v>
      </c>
      <c r="C8" s="1">
        <v>6</v>
      </c>
      <c r="D8" s="7">
        <v>7.94</v>
      </c>
      <c r="E8" s="7">
        <v>0.74299999999999999</v>
      </c>
      <c r="F8" s="10">
        <f t="shared" si="0"/>
        <v>8.6829999999999998</v>
      </c>
      <c r="G8" s="7">
        <f t="shared" si="1"/>
        <v>0.69799999999999951</v>
      </c>
      <c r="H8" s="7">
        <f t="shared" si="2"/>
        <v>4.5000000000000484E-2</v>
      </c>
      <c r="I8" s="7">
        <v>8.6379999999999999</v>
      </c>
      <c r="J8" s="7">
        <f t="shared" si="3"/>
        <v>0.66100000000000048</v>
      </c>
      <c r="K8" s="7">
        <v>8.6010000000000009</v>
      </c>
      <c r="L8" s="7">
        <f t="shared" si="4"/>
        <v>3.6999999999999034E-2</v>
      </c>
      <c r="M8" s="1">
        <f t="shared" si="5"/>
        <v>5.3008595988537337</v>
      </c>
      <c r="N8" t="s">
        <v>20</v>
      </c>
    </row>
    <row r="9" spans="1:14" x14ac:dyDescent="0.2">
      <c r="A9" s="1" t="s">
        <v>16</v>
      </c>
      <c r="B9" s="1">
        <v>30</v>
      </c>
      <c r="C9" s="1">
        <v>7</v>
      </c>
      <c r="D9" s="7">
        <v>26.128</v>
      </c>
      <c r="E9" s="7">
        <v>0.73</v>
      </c>
      <c r="F9" s="10">
        <f t="shared" si="0"/>
        <v>26.858000000000001</v>
      </c>
      <c r="G9" s="7">
        <f t="shared" si="1"/>
        <v>0.71699999999999875</v>
      </c>
      <c r="H9" s="7">
        <f t="shared" si="2"/>
        <v>1.3000000000001233E-2</v>
      </c>
      <c r="I9" s="7">
        <v>26.844999999999999</v>
      </c>
      <c r="J9" s="7">
        <f t="shared" si="3"/>
        <v>0.6980000000000004</v>
      </c>
      <c r="K9" s="7">
        <v>26.826000000000001</v>
      </c>
      <c r="L9" s="7">
        <f t="shared" si="4"/>
        <v>1.8999999999998352E-2</v>
      </c>
      <c r="M9" s="1">
        <f t="shared" si="5"/>
        <v>2.6499302649928014</v>
      </c>
      <c r="N9" t="s">
        <v>19</v>
      </c>
    </row>
    <row r="10" spans="1:14" x14ac:dyDescent="0.2">
      <c r="A10" s="1" t="s">
        <v>16</v>
      </c>
      <c r="B10" s="1">
        <v>35</v>
      </c>
      <c r="C10" s="1">
        <v>8</v>
      </c>
      <c r="D10" s="7">
        <v>25.902999999999999</v>
      </c>
      <c r="E10" s="7">
        <v>0.77800000000000002</v>
      </c>
      <c r="F10" s="10">
        <f t="shared" si="0"/>
        <v>26.680999999999997</v>
      </c>
      <c r="G10" s="7">
        <f t="shared" si="1"/>
        <v>0.7710000000000008</v>
      </c>
      <c r="H10" s="7">
        <f t="shared" si="2"/>
        <v>6.9999999999992291E-3</v>
      </c>
      <c r="I10" s="7">
        <v>26.673999999999999</v>
      </c>
      <c r="J10" s="7">
        <f t="shared" si="3"/>
        <v>0.73900000000000077</v>
      </c>
      <c r="K10" s="7">
        <v>26.641999999999999</v>
      </c>
      <c r="L10" s="1">
        <f t="shared" si="4"/>
        <v>3.2000000000000028E-2</v>
      </c>
      <c r="M10" s="1">
        <f t="shared" si="5"/>
        <v>4.1504539559014262</v>
      </c>
      <c r="N10" t="s">
        <v>19</v>
      </c>
    </row>
    <row r="11" spans="1:14" x14ac:dyDescent="0.2">
      <c r="A11" s="1" t="s">
        <v>16</v>
      </c>
      <c r="B11" s="1">
        <v>40</v>
      </c>
      <c r="C11" s="1">
        <v>9</v>
      </c>
      <c r="D11" s="7">
        <v>28.047000000000001</v>
      </c>
      <c r="E11" s="7">
        <v>0.65800000000000003</v>
      </c>
      <c r="F11" s="10">
        <f t="shared" si="0"/>
        <v>28.705000000000002</v>
      </c>
      <c r="G11" s="7">
        <f t="shared" si="1"/>
        <v>0.6509999999999998</v>
      </c>
      <c r="H11" s="7">
        <f t="shared" si="2"/>
        <v>7.0000000000002283E-3</v>
      </c>
      <c r="I11" s="7">
        <v>28.698</v>
      </c>
      <c r="J11" s="7">
        <f t="shared" si="3"/>
        <v>0.61899999999999977</v>
      </c>
      <c r="K11" s="7">
        <v>28.666</v>
      </c>
      <c r="L11" s="1">
        <f t="shared" si="4"/>
        <v>3.2000000000000028E-2</v>
      </c>
      <c r="M11" s="1">
        <f t="shared" si="5"/>
        <v>4.9155145929339534</v>
      </c>
      <c r="N11" t="s">
        <v>17</v>
      </c>
    </row>
    <row r="12" spans="1:14" x14ac:dyDescent="0.2">
      <c r="A12" s="1" t="s">
        <v>16</v>
      </c>
      <c r="B12" s="1">
        <v>45</v>
      </c>
      <c r="C12" s="1">
        <v>10</v>
      </c>
      <c r="D12" s="7">
        <v>29.957999999999998</v>
      </c>
      <c r="E12" s="7">
        <v>0.59799999999999998</v>
      </c>
      <c r="F12" s="10">
        <f t="shared" si="0"/>
        <v>30.555999999999997</v>
      </c>
      <c r="G12" s="7">
        <f t="shared" si="1"/>
        <v>0.58500000000000085</v>
      </c>
      <c r="H12" s="7">
        <f t="shared" si="2"/>
        <v>1.2999999999999123E-2</v>
      </c>
      <c r="I12" s="7">
        <v>30.542999999999999</v>
      </c>
      <c r="J12" s="7">
        <f t="shared" si="3"/>
        <v>0.56200000000000117</v>
      </c>
      <c r="K12" s="7">
        <v>30.52</v>
      </c>
      <c r="L12" s="1">
        <f t="shared" si="4"/>
        <v>2.2999999999999687E-2</v>
      </c>
      <c r="M12" s="1">
        <f t="shared" si="5"/>
        <v>3.9316239316238724</v>
      </c>
    </row>
    <row r="13" spans="1:14" x14ac:dyDescent="0.2">
      <c r="A13" s="1" t="s">
        <v>16</v>
      </c>
      <c r="B13" s="1">
        <v>50</v>
      </c>
      <c r="C13" s="1">
        <v>11</v>
      </c>
      <c r="D13" s="7">
        <v>27.143999999999998</v>
      </c>
      <c r="E13" s="7">
        <v>0.66200000000000003</v>
      </c>
      <c r="F13" s="10">
        <f t="shared" si="0"/>
        <v>27.805999999999997</v>
      </c>
      <c r="G13" s="7">
        <f t="shared" si="1"/>
        <v>0.65700000000000003</v>
      </c>
      <c r="H13" s="7">
        <f t="shared" si="2"/>
        <v>5.0000000000000044E-3</v>
      </c>
      <c r="I13" s="7">
        <v>27.800999999999998</v>
      </c>
      <c r="J13" s="7">
        <f t="shared" si="3"/>
        <v>0.62600000000000122</v>
      </c>
      <c r="K13" s="7">
        <v>27.77</v>
      </c>
      <c r="L13" s="1">
        <f t="shared" si="4"/>
        <v>3.0999999999998806E-2</v>
      </c>
      <c r="M13" s="1">
        <f t="shared" si="5"/>
        <v>4.7184170471839888</v>
      </c>
    </row>
    <row r="14" spans="1:14" x14ac:dyDescent="0.2">
      <c r="A14" s="1" t="s">
        <v>16</v>
      </c>
      <c r="B14" s="1">
        <v>55</v>
      </c>
      <c r="C14" s="1">
        <v>12</v>
      </c>
      <c r="D14" s="7">
        <v>27.058</v>
      </c>
      <c r="E14" s="7">
        <v>0.74399999999999999</v>
      </c>
      <c r="F14" s="10">
        <f t="shared" si="0"/>
        <v>27.802</v>
      </c>
      <c r="G14" s="7">
        <f t="shared" si="1"/>
        <v>0.74399999999999977</v>
      </c>
      <c r="H14" s="7">
        <f t="shared" si="2"/>
        <v>0</v>
      </c>
      <c r="I14" s="7">
        <v>27.802</v>
      </c>
      <c r="J14" s="7">
        <f t="shared" si="3"/>
        <v>0.70799999999999841</v>
      </c>
      <c r="K14" s="7">
        <v>27.765999999999998</v>
      </c>
      <c r="L14" s="1">
        <f t="shared" si="4"/>
        <v>3.6000000000001364E-2</v>
      </c>
      <c r="M14" s="1">
        <f t="shared" si="5"/>
        <v>4.8387096774195397</v>
      </c>
    </row>
    <row r="15" spans="1:14" x14ac:dyDescent="0.2">
      <c r="A15" s="1" t="s">
        <v>16</v>
      </c>
      <c r="B15" s="1">
        <v>60</v>
      </c>
      <c r="C15" s="1">
        <v>13</v>
      </c>
      <c r="D15" s="7">
        <v>30.26</v>
      </c>
      <c r="E15" s="7">
        <v>0.98799999999999999</v>
      </c>
      <c r="F15" s="10">
        <f t="shared" si="0"/>
        <v>31.248000000000001</v>
      </c>
      <c r="G15" s="7">
        <f t="shared" si="1"/>
        <v>0.9809999999999981</v>
      </c>
      <c r="H15" s="7">
        <f t="shared" si="2"/>
        <v>7.0000000000018936E-3</v>
      </c>
      <c r="I15" s="7">
        <v>31.241</v>
      </c>
      <c r="J15" s="7">
        <f t="shared" si="3"/>
        <v>0.93699999999999761</v>
      </c>
      <c r="K15" s="7">
        <v>31.196999999999999</v>
      </c>
      <c r="L15" s="1">
        <f t="shared" si="4"/>
        <v>4.4000000000000483E-2</v>
      </c>
      <c r="M15" s="1">
        <f t="shared" si="5"/>
        <v>4.4852191641183046</v>
      </c>
    </row>
    <row r="16" spans="1:14" x14ac:dyDescent="0.2">
      <c r="A16" s="1" t="s">
        <v>16</v>
      </c>
      <c r="B16" s="1">
        <v>65</v>
      </c>
      <c r="C16" s="1">
        <v>14</v>
      </c>
      <c r="D16" s="7">
        <v>27.751000000000001</v>
      </c>
      <c r="E16" s="7">
        <v>0.73699999999999999</v>
      </c>
      <c r="F16" s="10">
        <f t="shared" si="0"/>
        <v>28.488</v>
      </c>
      <c r="G16" s="7">
        <f t="shared" si="1"/>
        <v>0.7289999999999992</v>
      </c>
      <c r="H16" s="7">
        <f t="shared" si="2"/>
        <v>8.0000000000007843E-3</v>
      </c>
      <c r="I16" s="7">
        <v>28.48</v>
      </c>
      <c r="J16" s="7">
        <f t="shared" si="3"/>
        <v>0.6980000000000004</v>
      </c>
      <c r="K16" s="7">
        <v>28.449000000000002</v>
      </c>
      <c r="L16" s="1">
        <f t="shared" si="4"/>
        <v>3.0999999999998806E-2</v>
      </c>
      <c r="M16" s="1">
        <f t="shared" si="5"/>
        <v>4.252400548696686</v>
      </c>
    </row>
    <row r="17" spans="1:13" x14ac:dyDescent="0.2">
      <c r="A17" s="1" t="s">
        <v>16</v>
      </c>
      <c r="B17" s="1">
        <v>70</v>
      </c>
      <c r="C17" s="1">
        <v>15</v>
      </c>
      <c r="D17" s="7">
        <v>27.701000000000001</v>
      </c>
      <c r="E17" s="7">
        <v>1.014</v>
      </c>
      <c r="F17" s="10">
        <f t="shared" si="0"/>
        <v>28.715</v>
      </c>
      <c r="G17" s="7">
        <f t="shared" si="1"/>
        <v>1.0019999999999989</v>
      </c>
      <c r="H17" s="7">
        <f t="shared" si="2"/>
        <v>1.2000000000001121E-2</v>
      </c>
      <c r="I17" s="7">
        <v>28.702999999999999</v>
      </c>
      <c r="J17" s="7">
        <f t="shared" si="3"/>
        <v>0.95799999999999841</v>
      </c>
      <c r="K17" s="7">
        <v>28.658999999999999</v>
      </c>
      <c r="L17" s="1">
        <f t="shared" si="4"/>
        <v>4.4000000000000483E-2</v>
      </c>
      <c r="M17" s="1">
        <f t="shared" si="5"/>
        <v>4.3912175648703125</v>
      </c>
    </row>
    <row r="18" spans="1:13" x14ac:dyDescent="0.2">
      <c r="A18" s="1" t="s">
        <v>16</v>
      </c>
      <c r="B18" s="1">
        <v>75</v>
      </c>
      <c r="C18" s="1">
        <v>16</v>
      </c>
      <c r="D18" s="7">
        <v>29.305</v>
      </c>
      <c r="E18" s="7">
        <v>1.103</v>
      </c>
      <c r="F18" s="10">
        <f t="shared" si="0"/>
        <v>30.408000000000001</v>
      </c>
      <c r="G18" s="7">
        <f t="shared" si="1"/>
        <v>1.0919999999999987</v>
      </c>
      <c r="H18" s="7">
        <f t="shared" si="2"/>
        <v>1.1000000000001231E-2</v>
      </c>
      <c r="I18" s="7">
        <v>30.396999999999998</v>
      </c>
      <c r="J18" s="7">
        <f t="shared" si="3"/>
        <v>1.0420000000000016</v>
      </c>
      <c r="K18" s="7">
        <v>30.347000000000001</v>
      </c>
      <c r="L18" s="1">
        <f t="shared" si="4"/>
        <v>4.9999999999997158E-2</v>
      </c>
      <c r="M18" s="1">
        <f t="shared" si="5"/>
        <v>4.5787545787543236</v>
      </c>
    </row>
    <row r="19" spans="1:13" x14ac:dyDescent="0.2">
      <c r="A19" s="1" t="s">
        <v>16</v>
      </c>
      <c r="B19" s="1">
        <v>80</v>
      </c>
      <c r="C19" s="1">
        <v>17</v>
      </c>
      <c r="D19" s="7">
        <v>27.163</v>
      </c>
      <c r="E19" s="7">
        <v>0.86699999999999999</v>
      </c>
      <c r="F19" s="10">
        <f t="shared" si="0"/>
        <v>28.03</v>
      </c>
      <c r="G19" s="7">
        <f t="shared" si="1"/>
        <v>0.85699999999999932</v>
      </c>
      <c r="H19" s="7">
        <f t="shared" si="2"/>
        <v>1.0000000000000675E-2</v>
      </c>
      <c r="I19" s="7">
        <v>28.02</v>
      </c>
      <c r="J19" s="7">
        <f t="shared" si="3"/>
        <v>0.82100000000000151</v>
      </c>
      <c r="K19" s="7">
        <v>27.984000000000002</v>
      </c>
      <c r="L19" s="1">
        <f t="shared" si="4"/>
        <v>3.5999999999997812E-2</v>
      </c>
      <c r="M19" s="1">
        <f t="shared" si="5"/>
        <v>4.2007001166858622</v>
      </c>
    </row>
    <row r="20" spans="1:13" x14ac:dyDescent="0.2">
      <c r="A20" s="1" t="s">
        <v>16</v>
      </c>
      <c r="B20" s="1">
        <v>85</v>
      </c>
      <c r="C20" s="1">
        <v>18</v>
      </c>
      <c r="D20" s="7">
        <v>29.416</v>
      </c>
      <c r="E20" s="7">
        <v>0.57599999999999996</v>
      </c>
      <c r="F20" s="10">
        <f t="shared" si="0"/>
        <v>29.992000000000001</v>
      </c>
      <c r="G20" s="7">
        <f t="shared" si="1"/>
        <v>0.57399999999999807</v>
      </c>
      <c r="H20" s="7">
        <f t="shared" si="2"/>
        <v>2.0000000000018892E-3</v>
      </c>
      <c r="I20" s="7">
        <v>29.99</v>
      </c>
      <c r="J20" s="7">
        <f t="shared" si="3"/>
        <v>0.55499999999999972</v>
      </c>
      <c r="K20" s="7">
        <v>29.971</v>
      </c>
      <c r="L20" s="1">
        <f t="shared" si="4"/>
        <v>1.8999999999998352E-2</v>
      </c>
      <c r="M20" s="1">
        <f t="shared" si="5"/>
        <v>3.3101045296164484</v>
      </c>
    </row>
    <row r="21" spans="1:13" x14ac:dyDescent="0.2">
      <c r="A21" s="1" t="s">
        <v>16</v>
      </c>
      <c r="B21" s="1">
        <v>90</v>
      </c>
      <c r="C21" s="1">
        <v>19</v>
      </c>
      <c r="D21" s="7">
        <v>30.58</v>
      </c>
      <c r="E21" s="7">
        <v>1.0940000000000001</v>
      </c>
      <c r="F21" s="10">
        <f t="shared" si="0"/>
        <v>31.673999999999999</v>
      </c>
      <c r="G21" s="7">
        <f t="shared" si="1"/>
        <v>1.0860000000000021</v>
      </c>
      <c r="H21" s="7">
        <f t="shared" si="2"/>
        <v>7.9999999999980087E-3</v>
      </c>
      <c r="I21" s="7">
        <v>31.666</v>
      </c>
      <c r="J21" s="7">
        <f t="shared" si="3"/>
        <v>1.032</v>
      </c>
      <c r="K21" s="7">
        <v>31.611999999999998</v>
      </c>
      <c r="L21" s="1">
        <f t="shared" si="4"/>
        <v>5.4000000000002046E-2</v>
      </c>
      <c r="M21" s="1">
        <f t="shared" si="5"/>
        <v>4.9723756906079135</v>
      </c>
    </row>
    <row r="22" spans="1:13" x14ac:dyDescent="0.2">
      <c r="A22" s="5"/>
      <c r="B22" s="5"/>
      <c r="C22" s="6"/>
    </row>
    <row r="23" spans="1:13" x14ac:dyDescent="0.2">
      <c r="A23" s="5"/>
      <c r="B23" s="5"/>
      <c r="C23" s="6"/>
    </row>
    <row r="24" spans="1:13" x14ac:dyDescent="0.2">
      <c r="A24" s="6"/>
      <c r="B24" s="5"/>
      <c r="C24" s="6"/>
    </row>
    <row r="25" spans="1:13" x14ac:dyDescent="0.2">
      <c r="A25" s="6"/>
      <c r="B25" s="5"/>
      <c r="C25" s="6"/>
    </row>
    <row r="26" spans="1:13" x14ac:dyDescent="0.2">
      <c r="A26" s="6"/>
      <c r="B26" s="5"/>
      <c r="C26" s="6"/>
    </row>
    <row r="27" spans="1:13" x14ac:dyDescent="0.2">
      <c r="A27" s="6"/>
      <c r="B27" s="5"/>
      <c r="C27" s="6"/>
    </row>
    <row r="28" spans="1:13" x14ac:dyDescent="0.2">
      <c r="A28" s="6"/>
      <c r="B28" s="5"/>
      <c r="C28" s="6"/>
    </row>
    <row r="29" spans="1:13" x14ac:dyDescent="0.2">
      <c r="A29" s="6"/>
      <c r="B29" s="5"/>
      <c r="C29" s="6"/>
    </row>
    <row r="30" spans="1:13" x14ac:dyDescent="0.2">
      <c r="A30" s="6"/>
      <c r="B30" s="5"/>
      <c r="C30" s="6"/>
    </row>
    <row r="31" spans="1:13" x14ac:dyDescent="0.2">
      <c r="A31" s="6"/>
      <c r="B31" s="5"/>
      <c r="C31" s="6"/>
    </row>
    <row r="32" spans="1:13" x14ac:dyDescent="0.2">
      <c r="A32" s="6"/>
      <c r="B32" s="5"/>
      <c r="C32" s="6"/>
    </row>
    <row r="33" spans="1:3" x14ac:dyDescent="0.2">
      <c r="A33" s="6"/>
      <c r="B33" s="5"/>
      <c r="C33" s="6"/>
    </row>
    <row r="34" spans="1:3" x14ac:dyDescent="0.2">
      <c r="A34" s="6"/>
      <c r="B34" s="5"/>
      <c r="C34" s="6"/>
    </row>
    <row r="35" spans="1:3" x14ac:dyDescent="0.2">
      <c r="A35" s="6"/>
      <c r="B35" s="5"/>
      <c r="C35" s="6"/>
    </row>
    <row r="36" spans="1:3" x14ac:dyDescent="0.2">
      <c r="A36" s="6"/>
      <c r="B36" s="5"/>
      <c r="C36" s="6"/>
    </row>
    <row r="37" spans="1:3" x14ac:dyDescent="0.2">
      <c r="A37" s="6"/>
      <c r="B37" s="5"/>
      <c r="C37" s="6"/>
    </row>
    <row r="38" spans="1:3" x14ac:dyDescent="0.2">
      <c r="A38" s="6"/>
      <c r="B38" s="5"/>
      <c r="C38" s="6"/>
    </row>
    <row r="39" spans="1:3" x14ac:dyDescent="0.2">
      <c r="A39" s="6"/>
      <c r="B39" s="5"/>
      <c r="C39" s="6"/>
    </row>
    <row r="40" spans="1:3" x14ac:dyDescent="0.2">
      <c r="A40" s="6"/>
      <c r="B40" s="5"/>
      <c r="C40" s="6"/>
    </row>
    <row r="41" spans="1:3" x14ac:dyDescent="0.2">
      <c r="A41" s="6"/>
      <c r="B41" s="5"/>
      <c r="C41" s="6"/>
    </row>
    <row r="42" spans="1:3" x14ac:dyDescent="0.2">
      <c r="A42" s="6"/>
      <c r="B42" s="5"/>
      <c r="C42" s="6"/>
    </row>
    <row r="43" spans="1:3" x14ac:dyDescent="0.2">
      <c r="A43" s="6"/>
      <c r="B43" s="5"/>
      <c r="C43" s="6"/>
    </row>
    <row r="44" spans="1:3" x14ac:dyDescent="0.2">
      <c r="A44" s="6"/>
      <c r="B44" s="5"/>
      <c r="C44" s="6"/>
    </row>
    <row r="45" spans="1:3" x14ac:dyDescent="0.2">
      <c r="A45" s="6"/>
      <c r="B45" s="5"/>
      <c r="C45" s="6"/>
    </row>
    <row r="46" spans="1:3" x14ac:dyDescent="0.2">
      <c r="A46" s="6"/>
      <c r="B46" s="5"/>
      <c r="C46" s="6"/>
    </row>
    <row r="47" spans="1:3" x14ac:dyDescent="0.2">
      <c r="A47" s="6"/>
      <c r="B47" s="5"/>
      <c r="C47" s="6"/>
    </row>
    <row r="48" spans="1:3" x14ac:dyDescent="0.2">
      <c r="A48" s="6"/>
      <c r="B48" s="5"/>
      <c r="C48" s="6"/>
    </row>
    <row r="49" spans="1:3" x14ac:dyDescent="0.2">
      <c r="A49" s="6"/>
      <c r="B49" s="5"/>
      <c r="C49" s="6"/>
    </row>
    <row r="50" spans="1:3" x14ac:dyDescent="0.2">
      <c r="A50" s="6"/>
      <c r="B50" s="5"/>
      <c r="C50" s="6"/>
    </row>
    <row r="51" spans="1:3" x14ac:dyDescent="0.2">
      <c r="A51" s="6"/>
      <c r="B51" s="5"/>
      <c r="C51" s="6"/>
    </row>
    <row r="52" spans="1:3" x14ac:dyDescent="0.2">
      <c r="A52" s="6"/>
      <c r="B52" s="5"/>
      <c r="C52" s="6"/>
    </row>
    <row r="53" spans="1:3" x14ac:dyDescent="0.2">
      <c r="A53" s="6"/>
      <c r="B53" s="5"/>
      <c r="C53" s="6"/>
    </row>
    <row r="54" spans="1:3" x14ac:dyDescent="0.2">
      <c r="A54" s="6"/>
      <c r="B54" s="5"/>
      <c r="C54" s="6"/>
    </row>
    <row r="55" spans="1:3" x14ac:dyDescent="0.2">
      <c r="A55" s="6"/>
      <c r="B55" s="5"/>
      <c r="C55" s="6"/>
    </row>
    <row r="56" spans="1:3" x14ac:dyDescent="0.2">
      <c r="A56" s="6"/>
      <c r="B56" s="6"/>
      <c r="C56" s="6"/>
    </row>
  </sheetData>
  <mergeCells count="3">
    <mergeCell ref="D1:F1"/>
    <mergeCell ref="G1:I1"/>
    <mergeCell ref="J1:M1"/>
  </mergeCells>
  <phoneticPr fontId="1" type="noConversion"/>
  <pageMargins left="0.7" right="0.7" top="0.75" bottom="0.75" header="0.3" footer="0.3"/>
  <pageSetup scale="58" fitToHeight="0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60"/>
  <sheetViews>
    <sheetView topLeftCell="A4" zoomScale="110" zoomScaleNormal="110" workbookViewId="0">
      <selection activeCell="H17" sqref="H17"/>
    </sheetView>
  </sheetViews>
  <sheetFormatPr baseColWidth="10" defaultColWidth="8.83203125" defaultRowHeight="15" x14ac:dyDescent="0.2"/>
  <cols>
    <col min="2" max="2" width="10.83203125" bestFit="1" customWidth="1"/>
    <col min="4" max="4" width="18.33203125" bestFit="1" customWidth="1"/>
    <col min="5" max="5" width="12.5" bestFit="1" customWidth="1"/>
    <col min="6" max="6" width="22" bestFit="1" customWidth="1"/>
    <col min="7" max="7" width="18.5" bestFit="1" customWidth="1"/>
    <col min="8" max="8" width="18.5" customWidth="1"/>
    <col min="9" max="9" width="27.83203125" bestFit="1" customWidth="1"/>
    <col min="10" max="10" width="15.83203125" bestFit="1" customWidth="1"/>
    <col min="11" max="11" width="23.33203125" bestFit="1" customWidth="1"/>
    <col min="12" max="12" width="16.6640625" bestFit="1" customWidth="1"/>
    <col min="13" max="13" width="7.1640625" bestFit="1" customWidth="1"/>
  </cols>
  <sheetData>
    <row r="1" spans="1:14" x14ac:dyDescent="0.2">
      <c r="A1" s="1"/>
      <c r="C1" s="2"/>
      <c r="D1" s="43" t="s">
        <v>0</v>
      </c>
      <c r="E1" s="44"/>
      <c r="F1" s="45"/>
      <c r="G1" s="46" t="s">
        <v>1</v>
      </c>
      <c r="H1" s="47"/>
      <c r="I1" s="48"/>
      <c r="J1" s="49" t="s">
        <v>2</v>
      </c>
      <c r="K1" s="50"/>
      <c r="L1" s="50"/>
      <c r="M1" s="50"/>
    </row>
    <row r="2" spans="1:14" x14ac:dyDescent="0.2">
      <c r="A2" s="3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/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</row>
    <row r="3" spans="1:14" x14ac:dyDescent="0.2">
      <c r="A3" s="1" t="s">
        <v>21</v>
      </c>
      <c r="B3" s="1">
        <v>0</v>
      </c>
      <c r="C3" s="1">
        <v>20</v>
      </c>
      <c r="D3" s="7">
        <v>31.652000000000001</v>
      </c>
      <c r="E3" s="7">
        <v>1.081</v>
      </c>
      <c r="F3" s="10">
        <f>E3+D3</f>
        <v>32.733000000000004</v>
      </c>
      <c r="G3" s="7">
        <f>I3-D3</f>
        <v>1.0799999999999983</v>
      </c>
      <c r="H3" s="24">
        <f>E3-G3</f>
        <v>1.0000000000016662E-3</v>
      </c>
      <c r="I3" s="11">
        <v>32.731999999999999</v>
      </c>
      <c r="J3" s="7">
        <f>K3-D3</f>
        <v>1.0349999999999966</v>
      </c>
      <c r="K3" s="7">
        <v>32.686999999999998</v>
      </c>
      <c r="L3" s="7">
        <f>I3-K3</f>
        <v>4.5000000000001705E-2</v>
      </c>
      <c r="M3" s="7">
        <f>(L3/G3)*100</f>
        <v>4.1666666666668313</v>
      </c>
    </row>
    <row r="4" spans="1:14" x14ac:dyDescent="0.2">
      <c r="A4" s="1" t="s">
        <v>21</v>
      </c>
      <c r="B4" s="1">
        <v>5</v>
      </c>
      <c r="C4" s="1">
        <v>21</v>
      </c>
      <c r="D4" s="7">
        <v>30.071999999999999</v>
      </c>
      <c r="E4" s="7">
        <v>0.96</v>
      </c>
      <c r="F4" s="10">
        <f t="shared" ref="F4:F24" si="0">E4+D4</f>
        <v>31.032</v>
      </c>
      <c r="G4" s="7">
        <f t="shared" ref="G4:G24" si="1">I4-D4</f>
        <v>0.95599999999999952</v>
      </c>
      <c r="H4" s="24">
        <f t="shared" ref="H4:H24" si="2">E4-G4</f>
        <v>4.0000000000004476E-3</v>
      </c>
      <c r="I4" s="7">
        <v>31.027999999999999</v>
      </c>
      <c r="J4" s="7">
        <f t="shared" ref="J4:J24" si="3">K4-D4</f>
        <v>0.90800000000000125</v>
      </c>
      <c r="K4" s="7">
        <v>30.98</v>
      </c>
      <c r="L4" s="7">
        <f t="shared" ref="L4:L24" si="4">I4-K4</f>
        <v>4.7999999999998266E-2</v>
      </c>
      <c r="M4" s="7">
        <f t="shared" ref="M4:M24" si="5">(L4/G4)*100</f>
        <v>5.0209205020918715</v>
      </c>
    </row>
    <row r="5" spans="1:14" x14ac:dyDescent="0.2">
      <c r="A5" s="1" t="s">
        <v>21</v>
      </c>
      <c r="B5" s="1">
        <v>10</v>
      </c>
      <c r="C5" s="1">
        <v>22</v>
      </c>
      <c r="D5" s="7">
        <v>32.055999999999997</v>
      </c>
      <c r="E5" s="7">
        <v>1.026</v>
      </c>
      <c r="F5" s="10">
        <f t="shared" si="0"/>
        <v>33.082000000000001</v>
      </c>
      <c r="G5" s="7">
        <f t="shared" si="1"/>
        <v>1.0100000000000051</v>
      </c>
      <c r="H5" s="24">
        <f t="shared" si="2"/>
        <v>1.5999999999994907E-2</v>
      </c>
      <c r="I5" s="7">
        <v>33.066000000000003</v>
      </c>
      <c r="J5" s="7">
        <f t="shared" si="3"/>
        <v>0.96400000000000574</v>
      </c>
      <c r="K5" s="7">
        <v>33.020000000000003</v>
      </c>
      <c r="L5" s="7">
        <f t="shared" si="4"/>
        <v>4.5999999999999375E-2</v>
      </c>
      <c r="M5" s="7">
        <f t="shared" si="5"/>
        <v>4.5544554455444697</v>
      </c>
    </row>
    <row r="6" spans="1:14" x14ac:dyDescent="0.2">
      <c r="A6" s="1" t="s">
        <v>21</v>
      </c>
      <c r="B6" s="1">
        <v>15</v>
      </c>
      <c r="C6" s="1">
        <v>23</v>
      </c>
      <c r="D6" s="7">
        <v>32.438000000000002</v>
      </c>
      <c r="E6" s="7">
        <v>1.0900000000000001</v>
      </c>
      <c r="F6" s="10">
        <f t="shared" si="0"/>
        <v>33.528000000000006</v>
      </c>
      <c r="G6" s="7">
        <f t="shared" si="1"/>
        <v>1.0869999999999962</v>
      </c>
      <c r="H6" s="24">
        <f t="shared" si="2"/>
        <v>3.0000000000038884E-3</v>
      </c>
      <c r="I6" s="7">
        <v>33.524999999999999</v>
      </c>
      <c r="J6" s="7">
        <f t="shared" si="3"/>
        <v>1.0319999999999965</v>
      </c>
      <c r="K6" s="7">
        <v>33.47</v>
      </c>
      <c r="L6" s="7">
        <f t="shared" si="4"/>
        <v>5.4999999999999716E-2</v>
      </c>
      <c r="M6" s="7">
        <f t="shared" si="5"/>
        <v>5.0597976080956677</v>
      </c>
    </row>
    <row r="7" spans="1:14" x14ac:dyDescent="0.2">
      <c r="A7" s="1" t="s">
        <v>21</v>
      </c>
      <c r="B7" s="1">
        <v>20</v>
      </c>
      <c r="C7" s="1">
        <v>24</v>
      </c>
      <c r="D7" s="7">
        <v>31.773</v>
      </c>
      <c r="E7" s="7">
        <v>1.006</v>
      </c>
      <c r="F7" s="10">
        <f t="shared" si="0"/>
        <v>32.778999999999996</v>
      </c>
      <c r="G7" s="7">
        <f t="shared" si="1"/>
        <v>0.99599999999999866</v>
      </c>
      <c r="H7" s="24">
        <f t="shared" si="2"/>
        <v>1.0000000000001341E-2</v>
      </c>
      <c r="I7" s="7">
        <v>32.768999999999998</v>
      </c>
      <c r="J7" s="7">
        <f t="shared" si="3"/>
        <v>0.95699999999999719</v>
      </c>
      <c r="K7" s="7">
        <v>32.729999999999997</v>
      </c>
      <c r="L7" s="7">
        <f t="shared" si="4"/>
        <v>3.9000000000001478E-2</v>
      </c>
      <c r="M7" s="7">
        <f t="shared" si="5"/>
        <v>3.9156626506025631</v>
      </c>
    </row>
    <row r="8" spans="1:14" x14ac:dyDescent="0.2">
      <c r="A8" s="1" t="s">
        <v>21</v>
      </c>
      <c r="B8" s="1">
        <v>25</v>
      </c>
      <c r="C8" s="1">
        <v>25</v>
      </c>
      <c r="D8" s="7">
        <v>26.245000000000001</v>
      </c>
      <c r="E8" s="7">
        <v>1.0029999999999999</v>
      </c>
      <c r="F8" s="10">
        <f t="shared" si="0"/>
        <v>27.248000000000001</v>
      </c>
      <c r="G8" s="7">
        <f t="shared" si="1"/>
        <v>0.99099999999999966</v>
      </c>
      <c r="H8" s="24">
        <f t="shared" si="2"/>
        <v>1.2000000000000233E-2</v>
      </c>
      <c r="I8" s="7">
        <v>27.236000000000001</v>
      </c>
      <c r="J8" s="7">
        <f t="shared" si="3"/>
        <v>0.94399999999999906</v>
      </c>
      <c r="K8" s="7">
        <v>27.189</v>
      </c>
      <c r="L8" s="7">
        <f t="shared" si="4"/>
        <v>4.7000000000000597E-2</v>
      </c>
      <c r="M8" s="7">
        <f t="shared" si="5"/>
        <v>4.7426841574168126</v>
      </c>
    </row>
    <row r="9" spans="1:14" x14ac:dyDescent="0.2">
      <c r="A9" s="1" t="s">
        <v>21</v>
      </c>
      <c r="B9" s="1">
        <v>30</v>
      </c>
      <c r="C9" s="1">
        <v>26</v>
      </c>
      <c r="D9" s="7">
        <v>25.802</v>
      </c>
      <c r="E9" s="7">
        <v>1.0549999999999999</v>
      </c>
      <c r="F9" s="10">
        <f t="shared" si="0"/>
        <v>26.856999999999999</v>
      </c>
      <c r="G9" s="7">
        <f t="shared" si="1"/>
        <v>1.0300000000000011</v>
      </c>
      <c r="H9" s="24">
        <f t="shared" si="2"/>
        <v>2.4999999999998801E-2</v>
      </c>
      <c r="I9" s="7">
        <v>26.832000000000001</v>
      </c>
      <c r="J9" s="7">
        <f t="shared" si="3"/>
        <v>0.99500000000000099</v>
      </c>
      <c r="K9" s="7">
        <v>26.797000000000001</v>
      </c>
      <c r="L9" s="7">
        <f t="shared" si="4"/>
        <v>3.5000000000000142E-2</v>
      </c>
      <c r="M9" s="7">
        <f t="shared" si="5"/>
        <v>3.3980582524271949</v>
      </c>
    </row>
    <row r="10" spans="1:14" x14ac:dyDescent="0.2">
      <c r="A10" s="1" t="s">
        <v>21</v>
      </c>
      <c r="B10" s="1">
        <v>35</v>
      </c>
      <c r="C10" s="1">
        <v>27</v>
      </c>
      <c r="D10" s="7">
        <v>25.04</v>
      </c>
      <c r="E10" s="7">
        <v>1.044</v>
      </c>
      <c r="F10" s="10">
        <f t="shared" si="0"/>
        <v>26.084</v>
      </c>
      <c r="G10" s="7">
        <f t="shared" si="1"/>
        <v>1.0360000000000014</v>
      </c>
      <c r="H10" s="24">
        <f t="shared" si="2"/>
        <v>7.9999999999986748E-3</v>
      </c>
      <c r="I10" s="7">
        <v>26.076000000000001</v>
      </c>
      <c r="J10" s="7">
        <f t="shared" si="3"/>
        <v>0.98499999999999943</v>
      </c>
      <c r="K10" s="7">
        <v>26.024999999999999</v>
      </c>
      <c r="L10" s="1">
        <f t="shared" si="4"/>
        <v>5.1000000000001933E-2</v>
      </c>
      <c r="M10" s="7">
        <f t="shared" si="5"/>
        <v>4.9227799227801032</v>
      </c>
    </row>
    <row r="11" spans="1:14" x14ac:dyDescent="0.2">
      <c r="A11" s="1" t="s">
        <v>21</v>
      </c>
      <c r="B11" s="1">
        <v>40</v>
      </c>
      <c r="C11" s="1">
        <v>28</v>
      </c>
      <c r="D11" s="7">
        <v>26.933</v>
      </c>
      <c r="E11" s="7">
        <v>1.0029999999999999</v>
      </c>
      <c r="F11" s="10">
        <f t="shared" si="0"/>
        <v>27.936</v>
      </c>
      <c r="G11" s="7">
        <f t="shared" si="1"/>
        <v>1</v>
      </c>
      <c r="H11" s="24">
        <f t="shared" si="2"/>
        <v>2.9999999999998916E-3</v>
      </c>
      <c r="I11" s="7">
        <v>27.933</v>
      </c>
      <c r="J11" s="7">
        <f t="shared" si="3"/>
        <v>0.95100000000000051</v>
      </c>
      <c r="K11" s="7">
        <v>27.884</v>
      </c>
      <c r="L11" s="1">
        <f t="shared" si="4"/>
        <v>4.8999999999999488E-2</v>
      </c>
      <c r="M11" s="7">
        <f>(L11/G11)*100</f>
        <v>4.8999999999999488</v>
      </c>
    </row>
    <row r="12" spans="1:14" x14ac:dyDescent="0.2">
      <c r="A12" s="1" t="s">
        <v>21</v>
      </c>
      <c r="B12" s="1">
        <v>45</v>
      </c>
      <c r="C12" s="1">
        <v>29</v>
      </c>
      <c r="D12" s="7">
        <v>24.73</v>
      </c>
      <c r="E12" s="7">
        <v>1.0720000000000001</v>
      </c>
      <c r="F12" s="10">
        <f t="shared" si="0"/>
        <v>25.802</v>
      </c>
      <c r="G12" s="7">
        <f t="shared" si="1"/>
        <v>1.0590000000000011</v>
      </c>
      <c r="H12" s="24">
        <f t="shared" si="2"/>
        <v>1.2999999999999012E-2</v>
      </c>
      <c r="I12" s="7">
        <v>25.789000000000001</v>
      </c>
      <c r="J12" s="7">
        <f t="shared" si="3"/>
        <v>1.0199999999999996</v>
      </c>
      <c r="K12" s="7">
        <v>25.75</v>
      </c>
      <c r="L12" s="1">
        <f t="shared" si="4"/>
        <v>3.9000000000001478E-2</v>
      </c>
      <c r="M12" s="7">
        <f t="shared" si="5"/>
        <v>3.6827195467423453</v>
      </c>
    </row>
    <row r="13" spans="1:14" x14ac:dyDescent="0.2">
      <c r="A13" s="1" t="s">
        <v>21</v>
      </c>
      <c r="B13" s="1">
        <v>50</v>
      </c>
      <c r="C13" s="1">
        <v>30</v>
      </c>
      <c r="D13" s="7">
        <v>26.094000000000001</v>
      </c>
      <c r="E13" s="7">
        <v>1.08</v>
      </c>
      <c r="F13" s="10">
        <f t="shared" si="0"/>
        <v>27.173999999999999</v>
      </c>
      <c r="G13" s="7">
        <f t="shared" si="1"/>
        <v>1.0719999999999992</v>
      </c>
      <c r="H13" s="24">
        <f t="shared" si="2"/>
        <v>8.0000000000008953E-3</v>
      </c>
      <c r="I13" s="7">
        <v>27.166</v>
      </c>
      <c r="J13" s="7">
        <f t="shared" si="3"/>
        <v>1.0249999999999986</v>
      </c>
      <c r="K13" s="7">
        <v>27.119</v>
      </c>
      <c r="L13" s="1">
        <f t="shared" si="4"/>
        <v>4.7000000000000597E-2</v>
      </c>
      <c r="M13" s="7">
        <f t="shared" si="5"/>
        <v>4.3843283582090145</v>
      </c>
    </row>
    <row r="14" spans="1:14" x14ac:dyDescent="0.2">
      <c r="A14" s="1" t="s">
        <v>21</v>
      </c>
      <c r="B14" s="1">
        <v>55</v>
      </c>
      <c r="C14" s="1">
        <v>31</v>
      </c>
      <c r="D14" s="7">
        <v>23.38</v>
      </c>
      <c r="E14" s="7">
        <v>0.99399999999999999</v>
      </c>
      <c r="F14" s="10">
        <f t="shared" si="0"/>
        <v>24.373999999999999</v>
      </c>
      <c r="G14" s="7">
        <f t="shared" si="1"/>
        <v>0.99099999999999966</v>
      </c>
      <c r="H14" s="24">
        <f t="shared" si="2"/>
        <v>3.0000000000003357E-3</v>
      </c>
      <c r="I14" s="7">
        <v>24.370999999999999</v>
      </c>
      <c r="J14" s="7">
        <f t="shared" si="3"/>
        <v>0.94600000000000151</v>
      </c>
      <c r="K14" s="7">
        <v>24.326000000000001</v>
      </c>
      <c r="L14" s="1">
        <f t="shared" si="4"/>
        <v>4.4999999999998153E-2</v>
      </c>
      <c r="M14" s="7">
        <f t="shared" si="5"/>
        <v>4.5408678102924487</v>
      </c>
    </row>
    <row r="15" spans="1:14" x14ac:dyDescent="0.2">
      <c r="A15" s="1" t="s">
        <v>21</v>
      </c>
      <c r="B15" s="1">
        <v>60</v>
      </c>
      <c r="C15" s="1">
        <v>32</v>
      </c>
      <c r="D15" s="7">
        <v>31.882999999999999</v>
      </c>
      <c r="E15" s="7">
        <v>1.089</v>
      </c>
      <c r="F15" s="10">
        <f t="shared" si="0"/>
        <v>32.972000000000001</v>
      </c>
      <c r="G15" s="7">
        <f t="shared" si="1"/>
        <v>1.0809999999999995</v>
      </c>
      <c r="H15" s="24">
        <f t="shared" si="2"/>
        <v>8.0000000000004512E-3</v>
      </c>
      <c r="I15" s="7">
        <v>32.963999999999999</v>
      </c>
      <c r="J15" s="7">
        <f t="shared" si="3"/>
        <v>1.0289999999999999</v>
      </c>
      <c r="K15" s="7">
        <v>32.911999999999999</v>
      </c>
      <c r="L15" s="1">
        <f t="shared" si="4"/>
        <v>5.1999999999999602E-2</v>
      </c>
      <c r="M15" s="7">
        <f t="shared" si="5"/>
        <v>4.8103607770582446</v>
      </c>
      <c r="N15" t="s">
        <v>22</v>
      </c>
    </row>
    <row r="16" spans="1:14" x14ac:dyDescent="0.2">
      <c r="A16" s="1" t="s">
        <v>21</v>
      </c>
      <c r="B16" s="1">
        <v>65</v>
      </c>
      <c r="C16" s="1">
        <v>33</v>
      </c>
      <c r="D16" s="7">
        <v>31.724</v>
      </c>
      <c r="E16" s="7">
        <v>1.02</v>
      </c>
      <c r="F16" s="10">
        <f t="shared" si="0"/>
        <v>32.744</v>
      </c>
      <c r="G16" s="7">
        <f t="shared" si="1"/>
        <v>1.0070000000000014</v>
      </c>
      <c r="H16" s="24">
        <f t="shared" si="2"/>
        <v>1.2999999999998568E-2</v>
      </c>
      <c r="I16" s="7">
        <v>32.731000000000002</v>
      </c>
      <c r="J16" s="7">
        <f t="shared" si="3"/>
        <v>0.95899999999999963</v>
      </c>
      <c r="K16" s="7">
        <v>32.683</v>
      </c>
      <c r="L16" s="1">
        <f t="shared" si="4"/>
        <v>4.8000000000001819E-2</v>
      </c>
      <c r="M16" s="7">
        <f t="shared" si="5"/>
        <v>4.7666335650448612</v>
      </c>
    </row>
    <row r="17" spans="1:14" x14ac:dyDescent="0.2">
      <c r="A17" s="1" t="s">
        <v>21</v>
      </c>
      <c r="B17" s="1">
        <v>70</v>
      </c>
      <c r="C17" s="1">
        <v>34</v>
      </c>
      <c r="D17" s="7">
        <v>30.423999999999999</v>
      </c>
      <c r="E17" s="7">
        <v>1.069</v>
      </c>
      <c r="F17" s="10">
        <f t="shared" si="0"/>
        <v>31.492999999999999</v>
      </c>
      <c r="G17" s="7">
        <f t="shared" si="1"/>
        <v>1.0700000000000003</v>
      </c>
      <c r="H17" s="24">
        <f t="shared" si="2"/>
        <v>-1.000000000000334E-3</v>
      </c>
      <c r="I17" s="7">
        <v>31.494</v>
      </c>
      <c r="J17" s="7">
        <f t="shared" si="3"/>
        <v>1.0090000000000003</v>
      </c>
      <c r="K17" s="7">
        <v>31.433</v>
      </c>
      <c r="L17" s="1">
        <f t="shared" si="4"/>
        <v>6.0999999999999943E-2</v>
      </c>
      <c r="M17" s="7">
        <f t="shared" si="5"/>
        <v>5.7009345794392461</v>
      </c>
      <c r="N17" t="s">
        <v>22</v>
      </c>
    </row>
    <row r="18" spans="1:14" x14ac:dyDescent="0.2">
      <c r="A18" s="1" t="s">
        <v>21</v>
      </c>
      <c r="B18" s="1">
        <v>75</v>
      </c>
      <c r="C18" s="1">
        <v>35</v>
      </c>
      <c r="D18" s="7">
        <v>30.512</v>
      </c>
      <c r="E18" s="7">
        <v>1.0029999999999999</v>
      </c>
      <c r="F18" s="10">
        <f t="shared" si="0"/>
        <v>31.515000000000001</v>
      </c>
      <c r="G18" s="7">
        <f t="shared" si="1"/>
        <v>0.98799999999999955</v>
      </c>
      <c r="H18" s="24">
        <f t="shared" si="2"/>
        <v>1.5000000000000346E-2</v>
      </c>
      <c r="I18" s="7">
        <v>31.5</v>
      </c>
      <c r="J18" s="7">
        <f t="shared" si="3"/>
        <v>0.94099999999999895</v>
      </c>
      <c r="K18" s="7">
        <v>31.452999999999999</v>
      </c>
      <c r="L18" s="1">
        <f t="shared" si="4"/>
        <v>4.7000000000000597E-2</v>
      </c>
      <c r="M18" s="7">
        <f t="shared" si="5"/>
        <v>4.757085020242978</v>
      </c>
    </row>
    <row r="19" spans="1:14" x14ac:dyDescent="0.2">
      <c r="A19" s="1" t="s">
        <v>21</v>
      </c>
      <c r="B19" s="1">
        <v>80</v>
      </c>
      <c r="C19" s="1">
        <v>36</v>
      </c>
      <c r="D19" s="7">
        <v>32.161000000000001</v>
      </c>
      <c r="E19" s="7">
        <v>1.0089999999999999</v>
      </c>
      <c r="F19" s="10">
        <f t="shared" si="0"/>
        <v>33.17</v>
      </c>
      <c r="G19" s="7">
        <f t="shared" si="1"/>
        <v>0.99199999999999733</v>
      </c>
      <c r="H19" s="24">
        <f t="shared" si="2"/>
        <v>1.7000000000002569E-2</v>
      </c>
      <c r="I19" s="7">
        <v>33.152999999999999</v>
      </c>
      <c r="J19" s="7">
        <f t="shared" si="3"/>
        <v>0.94500000000000028</v>
      </c>
      <c r="K19" s="7">
        <v>33.106000000000002</v>
      </c>
      <c r="L19" s="1">
        <f t="shared" si="4"/>
        <v>4.6999999999997044E-2</v>
      </c>
      <c r="M19" s="7">
        <f t="shared" si="5"/>
        <v>4.737903225806166</v>
      </c>
    </row>
    <row r="20" spans="1:14" x14ac:dyDescent="0.2">
      <c r="A20" s="1" t="s">
        <v>21</v>
      </c>
      <c r="B20" s="1">
        <v>85</v>
      </c>
      <c r="C20" s="1">
        <v>37</v>
      </c>
      <c r="D20" s="7">
        <v>30.408000000000001</v>
      </c>
      <c r="E20" s="7">
        <v>1.0569999999999999</v>
      </c>
      <c r="F20" s="10">
        <f t="shared" si="0"/>
        <v>31.465</v>
      </c>
      <c r="G20" s="7">
        <f t="shared" si="1"/>
        <v>1.0429999999999993</v>
      </c>
      <c r="H20" s="24">
        <f t="shared" si="2"/>
        <v>1.4000000000000679E-2</v>
      </c>
      <c r="I20" s="7">
        <v>31.451000000000001</v>
      </c>
      <c r="J20" s="7">
        <f t="shared" si="3"/>
        <v>0.98999999999999844</v>
      </c>
      <c r="K20" s="7">
        <v>31.398</v>
      </c>
      <c r="L20" s="1">
        <f t="shared" si="4"/>
        <v>5.3000000000000824E-2</v>
      </c>
      <c r="M20" s="7">
        <f t="shared" si="5"/>
        <v>5.0814956855226141</v>
      </c>
    </row>
    <row r="21" spans="1:14" x14ac:dyDescent="0.2">
      <c r="A21" s="1" t="s">
        <v>21</v>
      </c>
      <c r="B21" s="1">
        <v>90</v>
      </c>
      <c r="C21" s="1">
        <v>38</v>
      </c>
      <c r="D21" s="7">
        <v>40.125999999999998</v>
      </c>
      <c r="E21" s="7">
        <v>1.083</v>
      </c>
      <c r="F21" s="10">
        <f t="shared" si="0"/>
        <v>41.208999999999996</v>
      </c>
      <c r="G21" s="7">
        <f t="shared" si="1"/>
        <v>1.0800000000000054</v>
      </c>
      <c r="H21" s="24">
        <f t="shared" si="2"/>
        <v>2.9999999999945626E-3</v>
      </c>
      <c r="I21" s="7">
        <v>41.206000000000003</v>
      </c>
      <c r="J21" s="7">
        <f t="shared" si="3"/>
        <v>1.0120000000000005</v>
      </c>
      <c r="K21" s="7">
        <v>41.137999999999998</v>
      </c>
      <c r="L21" s="1">
        <f t="shared" si="4"/>
        <v>6.8000000000004945E-2</v>
      </c>
      <c r="M21" s="7">
        <f t="shared" si="5"/>
        <v>6.296296296296723</v>
      </c>
    </row>
    <row r="22" spans="1:14" x14ac:dyDescent="0.2">
      <c r="A22" s="1" t="s">
        <v>21</v>
      </c>
      <c r="B22" s="1">
        <v>95</v>
      </c>
      <c r="C22" s="1">
        <v>39</v>
      </c>
      <c r="D22" s="7">
        <v>29.384</v>
      </c>
      <c r="E22" s="7">
        <v>1.089</v>
      </c>
      <c r="F22" s="10">
        <f t="shared" si="0"/>
        <v>30.472999999999999</v>
      </c>
      <c r="G22" s="7">
        <f t="shared" si="1"/>
        <v>1.0739999999999981</v>
      </c>
      <c r="H22" s="24">
        <f t="shared" si="2"/>
        <v>1.5000000000001901E-2</v>
      </c>
      <c r="I22" s="7">
        <v>30.457999999999998</v>
      </c>
      <c r="J22" s="7">
        <f t="shared" si="3"/>
        <v>1.0159999999999982</v>
      </c>
      <c r="K22" s="7">
        <v>30.4</v>
      </c>
      <c r="L22" s="13">
        <f t="shared" si="4"/>
        <v>5.7999999999999829E-2</v>
      </c>
      <c r="M22" s="11">
        <f t="shared" si="5"/>
        <v>5.4003724394785779</v>
      </c>
    </row>
    <row r="23" spans="1:14" x14ac:dyDescent="0.2">
      <c r="A23" s="1" t="s">
        <v>21</v>
      </c>
      <c r="B23" s="1">
        <v>100</v>
      </c>
      <c r="C23" s="1">
        <v>40</v>
      </c>
      <c r="D23" s="8">
        <v>31.896999999999998</v>
      </c>
      <c r="E23" s="9">
        <v>1.089</v>
      </c>
      <c r="F23" s="10">
        <f t="shared" si="0"/>
        <v>32.985999999999997</v>
      </c>
      <c r="G23" s="7">
        <f t="shared" si="1"/>
        <v>1.0829999999999984</v>
      </c>
      <c r="H23" s="24">
        <f t="shared" si="2"/>
        <v>6.0000000000015596E-3</v>
      </c>
      <c r="I23" s="7">
        <v>32.979999999999997</v>
      </c>
      <c r="J23" s="7">
        <f t="shared" si="3"/>
        <v>1.0240000000000009</v>
      </c>
      <c r="K23" s="7">
        <v>32.920999999999999</v>
      </c>
      <c r="L23" s="13">
        <f t="shared" si="4"/>
        <v>5.8999999999997499E-2</v>
      </c>
      <c r="M23" s="11">
        <f t="shared" si="5"/>
        <v>5.4478301015694912</v>
      </c>
    </row>
    <row r="24" spans="1:14" x14ac:dyDescent="0.2">
      <c r="A24" s="1" t="s">
        <v>21</v>
      </c>
      <c r="B24" s="1">
        <v>105</v>
      </c>
      <c r="C24" s="1">
        <v>41</v>
      </c>
      <c r="D24" s="7">
        <v>31.975999999999999</v>
      </c>
      <c r="E24" s="7">
        <v>1.0620000000000001</v>
      </c>
      <c r="F24" s="10">
        <f t="shared" si="0"/>
        <v>33.037999999999997</v>
      </c>
      <c r="G24" s="7">
        <f t="shared" si="1"/>
        <v>1.0559999999999974</v>
      </c>
      <c r="H24" s="24">
        <f t="shared" si="2"/>
        <v>6.0000000000026699E-3</v>
      </c>
      <c r="I24" s="7">
        <v>33.031999999999996</v>
      </c>
      <c r="J24" s="7">
        <f t="shared" si="3"/>
        <v>0.99900000000000233</v>
      </c>
      <c r="K24" s="7">
        <v>32.975000000000001</v>
      </c>
      <c r="L24" s="13">
        <f t="shared" si="4"/>
        <v>5.6999999999995055E-2</v>
      </c>
      <c r="M24" s="11">
        <f t="shared" si="5"/>
        <v>5.3977272727268177</v>
      </c>
    </row>
    <row r="25" spans="1:14" x14ac:dyDescent="0.2">
      <c r="K25" s="8"/>
      <c r="M25" s="8"/>
    </row>
    <row r="26" spans="1:14" x14ac:dyDescent="0.2">
      <c r="A26" t="s">
        <v>23</v>
      </c>
      <c r="K26" s="8"/>
      <c r="M26" s="8"/>
    </row>
    <row r="27" spans="1:14" x14ac:dyDescent="0.2">
      <c r="A27" s="1">
        <v>206</v>
      </c>
      <c r="B27" s="1">
        <v>110</v>
      </c>
      <c r="C27" s="1">
        <v>42</v>
      </c>
      <c r="D27" s="7">
        <v>29.638000000000002</v>
      </c>
      <c r="E27" s="7">
        <v>1.056</v>
      </c>
      <c r="F27" s="10">
        <f>E27+D27</f>
        <v>30.694000000000003</v>
      </c>
      <c r="G27" s="7">
        <f t="shared" ref="G27:G29" si="6">I27-D27</f>
        <v>1.0569999999999986</v>
      </c>
      <c r="H27" s="7"/>
      <c r="I27" s="7">
        <v>30.695</v>
      </c>
      <c r="J27" s="7">
        <f t="shared" ref="J27:J29" si="7">K27-D27</f>
        <v>0.99699999999999989</v>
      </c>
      <c r="K27" s="7">
        <v>30.635000000000002</v>
      </c>
      <c r="L27" s="13">
        <f t="shared" ref="L27" si="8">I27-K27</f>
        <v>5.9999999999998721E-2</v>
      </c>
      <c r="M27" s="11">
        <f t="shared" ref="M27" si="9">(L27/G27)*100</f>
        <v>5.6764427625353644</v>
      </c>
    </row>
    <row r="28" spans="1:14" x14ac:dyDescent="0.2">
      <c r="A28" s="1">
        <v>200</v>
      </c>
      <c r="B28" s="1">
        <v>115</v>
      </c>
      <c r="C28" s="1">
        <v>43</v>
      </c>
      <c r="D28" s="7">
        <v>32.892000000000003</v>
      </c>
      <c r="E28" s="7">
        <v>1.0760000000000001</v>
      </c>
      <c r="F28" s="10">
        <f>E28+D28</f>
        <v>33.968000000000004</v>
      </c>
      <c r="G28" s="7">
        <f t="shared" si="6"/>
        <v>1.0730000000000004</v>
      </c>
      <c r="H28" s="7"/>
      <c r="I28" s="7">
        <v>33.965000000000003</v>
      </c>
      <c r="J28" s="7">
        <f t="shared" si="7"/>
        <v>1.0149999999999935</v>
      </c>
      <c r="K28" s="7">
        <v>33.906999999999996</v>
      </c>
      <c r="L28" s="13">
        <f t="shared" ref="L28:L29" si="10">I28-K28</f>
        <v>5.8000000000006935E-2</v>
      </c>
      <c r="M28" s="11">
        <f t="shared" ref="M28:M29" si="11">(L28/G28)*100</f>
        <v>5.4054054054060501</v>
      </c>
    </row>
    <row r="29" spans="1:14" x14ac:dyDescent="0.2">
      <c r="A29" s="4">
        <v>214</v>
      </c>
      <c r="B29" s="4">
        <v>116</v>
      </c>
      <c r="C29" s="1">
        <v>44</v>
      </c>
      <c r="D29" s="7">
        <v>35.146999999999998</v>
      </c>
      <c r="E29" s="7">
        <v>1.0269999999999999</v>
      </c>
      <c r="F29" s="10">
        <f>E29+D29</f>
        <v>36.173999999999999</v>
      </c>
      <c r="G29" s="7">
        <f t="shared" si="6"/>
        <v>1.0140000000000029</v>
      </c>
      <c r="H29" s="7"/>
      <c r="I29" s="7">
        <v>36.161000000000001</v>
      </c>
      <c r="J29" s="7">
        <f t="shared" si="7"/>
        <v>0.98100000000000165</v>
      </c>
      <c r="K29" s="1">
        <v>36.128</v>
      </c>
      <c r="L29" s="13">
        <f t="shared" si="10"/>
        <v>3.3000000000001251E-2</v>
      </c>
      <c r="M29" s="11">
        <f t="shared" si="11"/>
        <v>3.2544378698225991</v>
      </c>
    </row>
    <row r="30" spans="1:14" x14ac:dyDescent="0.2">
      <c r="A30" s="6"/>
      <c r="B30" s="5"/>
      <c r="C30" s="6"/>
      <c r="G30" t="s">
        <v>24</v>
      </c>
      <c r="I30" s="12">
        <v>9.3529999999999998</v>
      </c>
      <c r="K30" s="12">
        <v>9.2669999999999995</v>
      </c>
    </row>
    <row r="31" spans="1:14" x14ac:dyDescent="0.2">
      <c r="A31" s="6"/>
      <c r="B31" s="5"/>
      <c r="C31" s="6"/>
    </row>
    <row r="32" spans="1:14" x14ac:dyDescent="0.2">
      <c r="A32" s="6"/>
      <c r="B32" s="5"/>
      <c r="C32" s="6"/>
    </row>
    <row r="33" spans="1:3" x14ac:dyDescent="0.2">
      <c r="A33" s="6"/>
      <c r="B33" s="5"/>
      <c r="C33" s="6"/>
    </row>
    <row r="34" spans="1:3" x14ac:dyDescent="0.2">
      <c r="A34" s="6"/>
      <c r="B34" s="5"/>
      <c r="C34" s="6"/>
    </row>
    <row r="35" spans="1:3" x14ac:dyDescent="0.2">
      <c r="A35" s="6"/>
      <c r="B35" s="5"/>
      <c r="C35" s="6"/>
    </row>
    <row r="36" spans="1:3" x14ac:dyDescent="0.2">
      <c r="A36" s="6"/>
      <c r="B36" s="5"/>
      <c r="C36" s="6"/>
    </row>
    <row r="37" spans="1:3" x14ac:dyDescent="0.2">
      <c r="A37" s="6"/>
      <c r="B37" s="5"/>
      <c r="C37" s="6"/>
    </row>
    <row r="38" spans="1:3" x14ac:dyDescent="0.2">
      <c r="A38" s="6"/>
      <c r="B38" s="5"/>
      <c r="C38" s="6"/>
    </row>
    <row r="39" spans="1:3" x14ac:dyDescent="0.2">
      <c r="A39" s="6"/>
      <c r="B39" s="5"/>
      <c r="C39" s="6"/>
    </row>
    <row r="40" spans="1:3" x14ac:dyDescent="0.2">
      <c r="A40" s="6"/>
      <c r="B40" s="5"/>
      <c r="C40" s="6"/>
    </row>
    <row r="41" spans="1:3" x14ac:dyDescent="0.2">
      <c r="A41" s="6"/>
      <c r="B41" s="5"/>
      <c r="C41" s="6"/>
    </row>
    <row r="42" spans="1:3" x14ac:dyDescent="0.2">
      <c r="A42" s="6"/>
      <c r="B42" s="5"/>
      <c r="C42" s="6"/>
    </row>
    <row r="43" spans="1:3" x14ac:dyDescent="0.2">
      <c r="A43" s="6"/>
      <c r="B43" s="5"/>
      <c r="C43" s="6"/>
    </row>
    <row r="44" spans="1:3" x14ac:dyDescent="0.2">
      <c r="A44" s="6"/>
      <c r="B44" s="5"/>
      <c r="C44" s="6"/>
    </row>
    <row r="45" spans="1:3" x14ac:dyDescent="0.2">
      <c r="A45" s="6"/>
      <c r="B45" s="5"/>
      <c r="C45" s="6"/>
    </row>
    <row r="46" spans="1:3" x14ac:dyDescent="0.2">
      <c r="A46" s="6"/>
      <c r="B46" s="5"/>
      <c r="C46" s="6"/>
    </row>
    <row r="47" spans="1:3" x14ac:dyDescent="0.2">
      <c r="A47" s="6"/>
      <c r="B47" s="5"/>
      <c r="C47" s="6"/>
    </row>
    <row r="48" spans="1:3" x14ac:dyDescent="0.2">
      <c r="A48" s="6"/>
      <c r="B48" s="5"/>
      <c r="C48" s="6"/>
    </row>
    <row r="49" spans="1:3" x14ac:dyDescent="0.2">
      <c r="A49" s="6"/>
      <c r="B49" s="5"/>
      <c r="C49" s="6"/>
    </row>
    <row r="50" spans="1:3" x14ac:dyDescent="0.2">
      <c r="A50" s="6"/>
      <c r="B50" s="5"/>
      <c r="C50" s="6"/>
    </row>
    <row r="51" spans="1:3" x14ac:dyDescent="0.2">
      <c r="A51" s="6"/>
      <c r="B51" s="5"/>
      <c r="C51" s="6"/>
    </row>
    <row r="52" spans="1:3" x14ac:dyDescent="0.2">
      <c r="A52" s="6"/>
      <c r="B52" s="5"/>
      <c r="C52" s="6"/>
    </row>
    <row r="53" spans="1:3" x14ac:dyDescent="0.2">
      <c r="A53" s="6"/>
      <c r="B53" s="5"/>
      <c r="C53" s="6"/>
    </row>
    <row r="54" spans="1:3" x14ac:dyDescent="0.2">
      <c r="A54" s="6"/>
      <c r="B54" s="5"/>
      <c r="C54" s="6"/>
    </row>
    <row r="55" spans="1:3" x14ac:dyDescent="0.2">
      <c r="A55" s="6"/>
      <c r="B55" s="5"/>
      <c r="C55" s="6"/>
    </row>
    <row r="56" spans="1:3" x14ac:dyDescent="0.2">
      <c r="A56" s="6"/>
      <c r="B56" s="5"/>
      <c r="C56" s="6"/>
    </row>
    <row r="57" spans="1:3" x14ac:dyDescent="0.2">
      <c r="A57" s="6"/>
      <c r="B57" s="5"/>
      <c r="C57" s="6"/>
    </row>
    <row r="58" spans="1:3" x14ac:dyDescent="0.2">
      <c r="A58" s="6"/>
      <c r="B58" s="5"/>
      <c r="C58" s="6"/>
    </row>
    <row r="59" spans="1:3" x14ac:dyDescent="0.2">
      <c r="A59" s="6"/>
      <c r="B59" s="5"/>
      <c r="C59" s="6"/>
    </row>
    <row r="60" spans="1:3" x14ac:dyDescent="0.2">
      <c r="A60" s="6"/>
      <c r="B60" s="5"/>
      <c r="C60" s="6"/>
    </row>
  </sheetData>
  <mergeCells count="3">
    <mergeCell ref="D1:F1"/>
    <mergeCell ref="G1:I1"/>
    <mergeCell ref="J1:M1"/>
  </mergeCells>
  <phoneticPr fontId="1" type="noConversion"/>
  <pageMargins left="0.7" right="0.7" top="0.75" bottom="0.75" header="0.3" footer="0.3"/>
  <pageSetup scale="50" fitToHeight="0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2"/>
  <sheetViews>
    <sheetView topLeftCell="F4" zoomScale="120" zoomScaleNormal="120" workbookViewId="0">
      <selection activeCell="H3" sqref="H3:H27"/>
    </sheetView>
  </sheetViews>
  <sheetFormatPr baseColWidth="10" defaultColWidth="8.83203125" defaultRowHeight="15" x14ac:dyDescent="0.2"/>
  <cols>
    <col min="2" max="2" width="10.83203125" bestFit="1" customWidth="1"/>
    <col min="4" max="4" width="18.33203125" bestFit="1" customWidth="1"/>
    <col min="5" max="5" width="12.5" bestFit="1" customWidth="1"/>
    <col min="6" max="6" width="22" bestFit="1" customWidth="1"/>
    <col min="7" max="7" width="18.5" bestFit="1" customWidth="1"/>
    <col min="8" max="8" width="18.5" customWidth="1"/>
    <col min="9" max="9" width="27.83203125" bestFit="1" customWidth="1"/>
    <col min="10" max="10" width="15.83203125" bestFit="1" customWidth="1"/>
    <col min="11" max="11" width="23.33203125" bestFit="1" customWidth="1"/>
    <col min="12" max="12" width="16.6640625" bestFit="1" customWidth="1"/>
    <col min="13" max="13" width="7.1640625" bestFit="1" customWidth="1"/>
  </cols>
  <sheetData>
    <row r="1" spans="1:14" x14ac:dyDescent="0.2">
      <c r="A1" s="1"/>
      <c r="C1" s="2"/>
      <c r="D1" s="43" t="s">
        <v>0</v>
      </c>
      <c r="E1" s="44"/>
      <c r="F1" s="45"/>
      <c r="G1" s="46" t="s">
        <v>1</v>
      </c>
      <c r="H1" s="47"/>
      <c r="I1" s="48"/>
      <c r="J1" s="49" t="s">
        <v>2</v>
      </c>
      <c r="K1" s="50"/>
      <c r="L1" s="50"/>
      <c r="M1" s="50"/>
    </row>
    <row r="2" spans="1:14" x14ac:dyDescent="0.2">
      <c r="A2" s="3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/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</row>
    <row r="3" spans="1:14" x14ac:dyDescent="0.2">
      <c r="A3" s="1" t="s">
        <v>21</v>
      </c>
      <c r="B3" s="1">
        <v>0</v>
      </c>
      <c r="C3" s="1">
        <v>1</v>
      </c>
      <c r="D3">
        <v>27.074000000000002</v>
      </c>
      <c r="E3">
        <v>1.0069999999999999</v>
      </c>
      <c r="F3" s="10">
        <f>E3+D3</f>
        <v>28.081000000000003</v>
      </c>
      <c r="G3" s="7">
        <f t="shared" ref="G3:G27" si="0">I3-D3</f>
        <v>0.9809999999999981</v>
      </c>
      <c r="H3" s="24">
        <f>E3-G3</f>
        <v>2.6000000000001799E-2</v>
      </c>
      <c r="I3" s="11">
        <v>28.055</v>
      </c>
      <c r="J3" s="7">
        <f>K3-D11</f>
        <v>2.227999999999998</v>
      </c>
      <c r="K3" s="7">
        <v>28.010999999999999</v>
      </c>
      <c r="L3" s="7">
        <f t="shared" ref="L3:L27" si="1">I3-K3</f>
        <v>4.4000000000000483E-2</v>
      </c>
      <c r="M3" s="7">
        <f t="shared" ref="M3:M27" si="2">(L3/G3)*100</f>
        <v>4.4852191641183046</v>
      </c>
    </row>
    <row r="4" spans="1:14" x14ac:dyDescent="0.2">
      <c r="A4" s="1" t="s">
        <v>21</v>
      </c>
      <c r="B4" s="1">
        <v>5</v>
      </c>
      <c r="C4" s="1">
        <v>2</v>
      </c>
      <c r="D4" s="7">
        <v>27.34</v>
      </c>
      <c r="E4" s="7">
        <v>1.044</v>
      </c>
      <c r="F4" s="10">
        <f t="shared" ref="F4:F27" si="3">E4+D4</f>
        <v>28.384</v>
      </c>
      <c r="G4" s="7">
        <f t="shared" si="0"/>
        <v>1.0350000000000001</v>
      </c>
      <c r="H4" s="24">
        <f t="shared" ref="H4:H27" si="4">E4-G4</f>
        <v>8.999999999999897E-3</v>
      </c>
      <c r="I4" s="7">
        <v>28.375</v>
      </c>
      <c r="J4" s="7">
        <f t="shared" ref="J4:J12" si="5">K4-D4</f>
        <v>0.98700000000000188</v>
      </c>
      <c r="K4" s="7">
        <v>28.327000000000002</v>
      </c>
      <c r="L4" s="7">
        <f t="shared" si="1"/>
        <v>4.7999999999998266E-2</v>
      </c>
      <c r="M4" s="7">
        <f t="shared" si="2"/>
        <v>4.6376811594201222</v>
      </c>
    </row>
    <row r="5" spans="1:14" x14ac:dyDescent="0.2">
      <c r="A5" s="1" t="s">
        <v>21</v>
      </c>
      <c r="B5" s="1">
        <v>10</v>
      </c>
      <c r="C5" s="1">
        <v>3</v>
      </c>
      <c r="D5" s="7">
        <v>26.414000000000001</v>
      </c>
      <c r="E5" s="7">
        <v>1.0529999999999999</v>
      </c>
      <c r="F5" s="10">
        <f t="shared" si="3"/>
        <v>27.467000000000002</v>
      </c>
      <c r="G5" s="7">
        <f t="shared" si="0"/>
        <v>1.0359999999999978</v>
      </c>
      <c r="H5" s="24">
        <f t="shared" si="4"/>
        <v>1.7000000000002125E-2</v>
      </c>
      <c r="I5" s="7">
        <v>27.45</v>
      </c>
      <c r="J5" s="7">
        <f t="shared" si="5"/>
        <v>0.99599999999999866</v>
      </c>
      <c r="K5" s="7">
        <v>27.41</v>
      </c>
      <c r="L5" s="7">
        <f t="shared" si="1"/>
        <v>3.9999999999999147E-2</v>
      </c>
      <c r="M5" s="7">
        <f t="shared" si="2"/>
        <v>3.8610038610037867</v>
      </c>
    </row>
    <row r="6" spans="1:14" x14ac:dyDescent="0.2">
      <c r="A6" s="1" t="s">
        <v>21</v>
      </c>
      <c r="B6" s="1">
        <v>15</v>
      </c>
      <c r="C6" s="1">
        <v>4</v>
      </c>
      <c r="D6" s="7">
        <v>30.265000000000001</v>
      </c>
      <c r="E6" s="7">
        <v>1.085</v>
      </c>
      <c r="F6" s="10">
        <f t="shared" si="3"/>
        <v>31.35</v>
      </c>
      <c r="G6" s="7">
        <f t="shared" si="0"/>
        <v>1.0760000000000005</v>
      </c>
      <c r="H6" s="24">
        <f t="shared" si="4"/>
        <v>8.9999999999994529E-3</v>
      </c>
      <c r="I6" s="7">
        <v>31.341000000000001</v>
      </c>
      <c r="J6" s="7">
        <f t="shared" si="5"/>
        <v>1.0249999999999986</v>
      </c>
      <c r="K6" s="7">
        <v>31.29</v>
      </c>
      <c r="L6" s="7">
        <f t="shared" si="1"/>
        <v>5.1000000000001933E-2</v>
      </c>
      <c r="M6" s="7">
        <f t="shared" si="2"/>
        <v>4.7397769516730399</v>
      </c>
    </row>
    <row r="7" spans="1:14" x14ac:dyDescent="0.2">
      <c r="A7" s="1" t="s">
        <v>21</v>
      </c>
      <c r="B7" s="1">
        <v>20</v>
      </c>
      <c r="C7" s="1">
        <v>5</v>
      </c>
      <c r="D7" s="7">
        <v>29.667000000000002</v>
      </c>
      <c r="E7" s="7">
        <v>1.0980000000000001</v>
      </c>
      <c r="F7" s="10">
        <f t="shared" si="3"/>
        <v>30.765000000000001</v>
      </c>
      <c r="G7" s="7">
        <f t="shared" si="0"/>
        <v>1.0949999999999989</v>
      </c>
      <c r="H7" s="24">
        <f t="shared" si="4"/>
        <v>3.0000000000012239E-3</v>
      </c>
      <c r="I7" s="7">
        <v>30.762</v>
      </c>
      <c r="J7" s="7">
        <f t="shared" si="5"/>
        <v>1.0379999999999967</v>
      </c>
      <c r="K7" s="7">
        <v>30.704999999999998</v>
      </c>
      <c r="L7" s="7">
        <f t="shared" si="1"/>
        <v>5.700000000000216E-2</v>
      </c>
      <c r="M7" s="7">
        <f t="shared" si="2"/>
        <v>5.2054794520549974</v>
      </c>
    </row>
    <row r="8" spans="1:14" x14ac:dyDescent="0.2">
      <c r="A8" s="1" t="s">
        <v>21</v>
      </c>
      <c r="B8" s="1">
        <v>25</v>
      </c>
      <c r="C8" s="1">
        <v>6</v>
      </c>
      <c r="D8" s="7">
        <v>25.722000000000001</v>
      </c>
      <c r="E8" s="7">
        <f>26.86-D8</f>
        <v>1.1379999999999981</v>
      </c>
      <c r="F8" s="10">
        <f t="shared" si="3"/>
        <v>26.86</v>
      </c>
      <c r="G8" s="7">
        <f t="shared" si="0"/>
        <v>1.1469999999999985</v>
      </c>
      <c r="H8" s="24">
        <f t="shared" si="4"/>
        <v>-9.0000000000003411E-3</v>
      </c>
      <c r="I8" s="7">
        <v>26.869</v>
      </c>
      <c r="J8" s="7">
        <f t="shared" si="5"/>
        <v>1.0809999999999995</v>
      </c>
      <c r="K8" s="7">
        <v>26.803000000000001</v>
      </c>
      <c r="L8" s="7">
        <f t="shared" si="1"/>
        <v>6.5999999999998948E-2</v>
      </c>
      <c r="M8" s="7">
        <f t="shared" si="2"/>
        <v>5.7541412380121217</v>
      </c>
    </row>
    <row r="9" spans="1:14" x14ac:dyDescent="0.2">
      <c r="A9" s="1" t="s">
        <v>21</v>
      </c>
      <c r="B9" s="1">
        <v>30</v>
      </c>
      <c r="C9" s="1">
        <v>7</v>
      </c>
      <c r="D9" s="7">
        <v>29.766999999999999</v>
      </c>
      <c r="E9" s="7">
        <v>1.1080000000000001</v>
      </c>
      <c r="F9" s="10">
        <f t="shared" si="3"/>
        <v>30.875</v>
      </c>
      <c r="G9" s="7">
        <f t="shared" si="0"/>
        <v>1.1009999999999991</v>
      </c>
      <c r="H9" s="24">
        <f t="shared" si="4"/>
        <v>7.0000000000010054E-3</v>
      </c>
      <c r="I9" s="7">
        <v>30.867999999999999</v>
      </c>
      <c r="J9" s="7">
        <f t="shared" si="5"/>
        <v>1.036999999999999</v>
      </c>
      <c r="K9" s="7">
        <v>30.803999999999998</v>
      </c>
      <c r="L9" s="7">
        <f t="shared" si="1"/>
        <v>6.4000000000000057E-2</v>
      </c>
      <c r="M9" s="7">
        <f t="shared" si="2"/>
        <v>5.8128973660308914</v>
      </c>
    </row>
    <row r="10" spans="1:14" x14ac:dyDescent="0.2">
      <c r="A10" s="1" t="s">
        <v>21</v>
      </c>
      <c r="B10" s="1">
        <v>35</v>
      </c>
      <c r="C10" s="1">
        <v>8</v>
      </c>
      <c r="D10" s="7">
        <v>26.388000000000002</v>
      </c>
      <c r="E10" s="7">
        <v>1.0840000000000001</v>
      </c>
      <c r="F10" s="10">
        <f t="shared" si="3"/>
        <v>27.472000000000001</v>
      </c>
      <c r="G10" s="7">
        <f t="shared" si="0"/>
        <v>1.0789999999999971</v>
      </c>
      <c r="H10" s="24">
        <f t="shared" si="4"/>
        <v>5.000000000003002E-3</v>
      </c>
      <c r="I10" s="7">
        <v>27.466999999999999</v>
      </c>
      <c r="J10" s="7">
        <f t="shared" si="5"/>
        <v>1.0229999999999997</v>
      </c>
      <c r="K10" s="7">
        <v>27.411000000000001</v>
      </c>
      <c r="L10" s="1">
        <f t="shared" si="1"/>
        <v>5.5999999999997385E-2</v>
      </c>
      <c r="M10" s="7">
        <f t="shared" si="2"/>
        <v>5.1899907321591785</v>
      </c>
    </row>
    <row r="11" spans="1:14" x14ac:dyDescent="0.2">
      <c r="A11" s="1" t="s">
        <v>21</v>
      </c>
      <c r="B11" s="1">
        <v>40</v>
      </c>
      <c r="C11" s="1">
        <v>10</v>
      </c>
      <c r="D11" s="7">
        <v>25.783000000000001</v>
      </c>
      <c r="E11" s="7">
        <v>1.0429999999999999</v>
      </c>
      <c r="F11" s="10">
        <f>E11+D11</f>
        <v>26.826000000000001</v>
      </c>
      <c r="G11" s="7">
        <f t="shared" si="0"/>
        <v>1.0410000000000004</v>
      </c>
      <c r="H11" s="24">
        <f t="shared" si="4"/>
        <v>1.9999999999995577E-3</v>
      </c>
      <c r="I11" s="7">
        <v>26.824000000000002</v>
      </c>
      <c r="J11" s="7">
        <f t="shared" si="5"/>
        <v>0.98899999999999721</v>
      </c>
      <c r="K11" s="7">
        <v>26.771999999999998</v>
      </c>
      <c r="L11" s="1">
        <f t="shared" si="1"/>
        <v>5.2000000000003155E-2</v>
      </c>
      <c r="M11" s="7">
        <f t="shared" si="2"/>
        <v>4.9951969260329623</v>
      </c>
    </row>
    <row r="12" spans="1:14" x14ac:dyDescent="0.2">
      <c r="A12" s="1" t="s">
        <v>21</v>
      </c>
      <c r="B12" s="1">
        <v>40.5</v>
      </c>
      <c r="C12" s="1">
        <v>9</v>
      </c>
      <c r="D12" s="7">
        <v>26.849</v>
      </c>
      <c r="E12" s="7">
        <v>1.1830000000000001</v>
      </c>
      <c r="F12" s="10">
        <f t="shared" si="3"/>
        <v>28.032</v>
      </c>
      <c r="G12" s="7">
        <f t="shared" si="0"/>
        <v>1.1720000000000006</v>
      </c>
      <c r="H12" s="24">
        <f t="shared" si="4"/>
        <v>1.0999999999999455E-2</v>
      </c>
      <c r="I12" s="7">
        <v>28.021000000000001</v>
      </c>
      <c r="J12" s="7">
        <f t="shared" si="5"/>
        <v>1.1469999999999985</v>
      </c>
      <c r="K12" s="7">
        <v>27.995999999999999</v>
      </c>
      <c r="L12" s="1">
        <f t="shared" si="1"/>
        <v>2.5000000000002132E-2</v>
      </c>
      <c r="M12" s="7">
        <f t="shared" si="2"/>
        <v>2.1331058020479623</v>
      </c>
      <c r="N12" t="s">
        <v>25</v>
      </c>
    </row>
    <row r="13" spans="1:14" x14ac:dyDescent="0.2">
      <c r="A13" s="1" t="s">
        <v>21</v>
      </c>
      <c r="B13" s="1">
        <v>44.5</v>
      </c>
      <c r="C13" s="1">
        <v>11</v>
      </c>
      <c r="D13" s="7">
        <v>27.17</v>
      </c>
      <c r="E13" s="7">
        <v>1.069</v>
      </c>
      <c r="F13" s="10">
        <f t="shared" ref="F13" si="6">E13+D13</f>
        <v>28.239000000000001</v>
      </c>
      <c r="G13" s="7">
        <f t="shared" si="0"/>
        <v>1.046999999999997</v>
      </c>
      <c r="H13" s="24">
        <f t="shared" si="4"/>
        <v>2.2000000000002906E-2</v>
      </c>
      <c r="I13" s="7">
        <v>28.216999999999999</v>
      </c>
      <c r="J13" s="7">
        <f t="shared" ref="J13" si="7">K13-D13</f>
        <v>1.0259999999999998</v>
      </c>
      <c r="K13" s="7">
        <v>28.196000000000002</v>
      </c>
      <c r="L13" s="1">
        <f t="shared" si="1"/>
        <v>2.0999999999997243E-2</v>
      </c>
      <c r="M13" s="7">
        <f t="shared" si="2"/>
        <v>2.0057306590255304</v>
      </c>
      <c r="N13" t="s">
        <v>26</v>
      </c>
    </row>
    <row r="14" spans="1:14" x14ac:dyDescent="0.2">
      <c r="A14" s="1" t="s">
        <v>21</v>
      </c>
      <c r="B14" s="1">
        <v>45</v>
      </c>
      <c r="C14" s="1">
        <v>12</v>
      </c>
      <c r="D14" s="7">
        <v>24.98</v>
      </c>
      <c r="E14" s="7">
        <v>1.03</v>
      </c>
      <c r="F14" s="10">
        <f t="shared" si="3"/>
        <v>26.01</v>
      </c>
      <c r="G14" s="7">
        <f t="shared" si="0"/>
        <v>1.0259999999999998</v>
      </c>
      <c r="H14" s="24">
        <f t="shared" si="4"/>
        <v>4.0000000000002256E-3</v>
      </c>
      <c r="I14" s="7">
        <v>26.006</v>
      </c>
      <c r="J14" s="7">
        <f t="shared" ref="J14:J27" si="8">K14-D14</f>
        <v>0.97100000000000009</v>
      </c>
      <c r="K14" s="7">
        <v>25.951000000000001</v>
      </c>
      <c r="L14" s="1">
        <f t="shared" si="1"/>
        <v>5.4999999999999716E-2</v>
      </c>
      <c r="M14" s="7">
        <f t="shared" si="2"/>
        <v>5.3606237816763862</v>
      </c>
    </row>
    <row r="15" spans="1:14" x14ac:dyDescent="0.2">
      <c r="A15" s="1" t="s">
        <v>21</v>
      </c>
      <c r="B15" s="1">
        <v>50</v>
      </c>
      <c r="C15" s="1">
        <v>13</v>
      </c>
      <c r="D15" s="7">
        <v>31.283999999999999</v>
      </c>
      <c r="E15" s="7">
        <v>1.08</v>
      </c>
      <c r="F15" s="10">
        <f t="shared" si="3"/>
        <v>32.363999999999997</v>
      </c>
      <c r="G15" s="7">
        <f t="shared" si="0"/>
        <v>1.1000000000000014</v>
      </c>
      <c r="H15" s="24">
        <f t="shared" si="4"/>
        <v>-2.000000000000135E-2</v>
      </c>
      <c r="I15" s="7">
        <v>32.384</v>
      </c>
      <c r="J15" s="7">
        <f t="shared" si="8"/>
        <v>1.0399999999999991</v>
      </c>
      <c r="K15" s="7">
        <v>32.323999999999998</v>
      </c>
      <c r="L15" s="1">
        <f t="shared" si="1"/>
        <v>6.0000000000002274E-2</v>
      </c>
      <c r="M15" s="7">
        <f t="shared" si="2"/>
        <v>5.454545454545654</v>
      </c>
    </row>
    <row r="16" spans="1:14" x14ac:dyDescent="0.2">
      <c r="A16" s="1" t="s">
        <v>21</v>
      </c>
      <c r="B16" s="1">
        <v>55</v>
      </c>
      <c r="C16" s="1">
        <v>14</v>
      </c>
      <c r="D16" s="7">
        <v>33.076999999999998</v>
      </c>
      <c r="E16" s="7">
        <v>1.0429999999999999</v>
      </c>
      <c r="F16" s="10">
        <f t="shared" si="3"/>
        <v>34.119999999999997</v>
      </c>
      <c r="G16" s="7">
        <f t="shared" si="0"/>
        <v>1.0380000000000038</v>
      </c>
      <c r="H16" s="24">
        <f t="shared" si="4"/>
        <v>4.9999999999961187E-3</v>
      </c>
      <c r="I16" s="7">
        <v>34.115000000000002</v>
      </c>
      <c r="J16" s="7">
        <f t="shared" si="8"/>
        <v>0.98300000000000409</v>
      </c>
      <c r="K16" s="7">
        <v>34.06</v>
      </c>
      <c r="L16" s="1">
        <f t="shared" si="1"/>
        <v>5.4999999999999716E-2</v>
      </c>
      <c r="M16" s="7">
        <f t="shared" si="2"/>
        <v>5.2986512524084306</v>
      </c>
    </row>
    <row r="17" spans="1:13" x14ac:dyDescent="0.2">
      <c r="A17" s="1" t="s">
        <v>21</v>
      </c>
      <c r="B17" s="1">
        <v>60</v>
      </c>
      <c r="C17" s="1">
        <v>15</v>
      </c>
      <c r="D17" s="7">
        <v>34.177</v>
      </c>
      <c r="E17" s="7">
        <v>1.0089999999999999</v>
      </c>
      <c r="F17" s="10">
        <f t="shared" si="3"/>
        <v>35.186</v>
      </c>
      <c r="G17" s="7">
        <f t="shared" si="0"/>
        <v>1.0050000000000026</v>
      </c>
      <c r="H17" s="24">
        <f t="shared" si="4"/>
        <v>3.999999999997339E-3</v>
      </c>
      <c r="I17" s="7">
        <v>35.182000000000002</v>
      </c>
      <c r="J17" s="7">
        <f t="shared" si="8"/>
        <v>0.94599999999999795</v>
      </c>
      <c r="K17" s="7">
        <v>35.122999999999998</v>
      </c>
      <c r="L17" s="1">
        <f t="shared" si="1"/>
        <v>5.9000000000004604E-2</v>
      </c>
      <c r="M17" s="7">
        <f t="shared" si="2"/>
        <v>5.8706467661695978</v>
      </c>
    </row>
    <row r="18" spans="1:13" x14ac:dyDescent="0.2">
      <c r="A18" s="1" t="s">
        <v>21</v>
      </c>
      <c r="B18" s="1">
        <v>65</v>
      </c>
      <c r="C18" s="1">
        <v>16</v>
      </c>
      <c r="D18" s="7">
        <v>35.981000000000002</v>
      </c>
      <c r="E18" s="7">
        <v>1.022</v>
      </c>
      <c r="F18" s="10">
        <f t="shared" si="3"/>
        <v>37.003</v>
      </c>
      <c r="G18" s="7">
        <f t="shared" si="0"/>
        <v>1.0079999999999956</v>
      </c>
      <c r="H18" s="24">
        <f t="shared" si="4"/>
        <v>1.4000000000004453E-2</v>
      </c>
      <c r="I18" s="7">
        <v>36.988999999999997</v>
      </c>
      <c r="J18" s="7">
        <f t="shared" si="8"/>
        <v>0.96699999999999875</v>
      </c>
      <c r="K18" s="7">
        <v>36.948</v>
      </c>
      <c r="L18" s="1">
        <f t="shared" si="1"/>
        <v>4.0999999999996817E-2</v>
      </c>
      <c r="M18" s="7">
        <f t="shared" si="2"/>
        <v>4.0674603174600188</v>
      </c>
    </row>
    <row r="19" spans="1:13" x14ac:dyDescent="0.2">
      <c r="A19" s="1" t="s">
        <v>21</v>
      </c>
      <c r="B19" s="1">
        <v>70</v>
      </c>
      <c r="C19" s="1">
        <v>17</v>
      </c>
      <c r="D19" s="7">
        <v>30.491</v>
      </c>
      <c r="E19" s="7">
        <v>1.1499999999999999</v>
      </c>
      <c r="F19" s="10">
        <f t="shared" si="3"/>
        <v>31.640999999999998</v>
      </c>
      <c r="G19" s="7">
        <f t="shared" si="0"/>
        <v>1.1389999999999993</v>
      </c>
      <c r="H19" s="24">
        <f t="shared" si="4"/>
        <v>1.1000000000000565E-2</v>
      </c>
      <c r="I19" s="7">
        <v>31.63</v>
      </c>
      <c r="J19" s="7">
        <f t="shared" si="8"/>
        <v>1.088000000000001</v>
      </c>
      <c r="K19" s="7">
        <v>31.579000000000001</v>
      </c>
      <c r="L19" s="1">
        <f t="shared" si="1"/>
        <v>5.099999999999838E-2</v>
      </c>
      <c r="M19" s="7">
        <f t="shared" si="2"/>
        <v>4.4776119402983676</v>
      </c>
    </row>
    <row r="20" spans="1:13" x14ac:dyDescent="0.2">
      <c r="A20" s="1" t="s">
        <v>21</v>
      </c>
      <c r="B20" s="1">
        <v>75</v>
      </c>
      <c r="C20" s="1">
        <v>18</v>
      </c>
      <c r="D20" s="7">
        <v>30.94</v>
      </c>
      <c r="E20" s="7">
        <v>1.1279999999999999</v>
      </c>
      <c r="F20" s="10">
        <f t="shared" si="3"/>
        <v>32.067999999999998</v>
      </c>
      <c r="G20" s="7">
        <f t="shared" si="0"/>
        <v>1.1140000000000008</v>
      </c>
      <c r="H20" s="24">
        <f t="shared" si="4"/>
        <v>1.3999999999999124E-2</v>
      </c>
      <c r="I20" s="7">
        <v>32.054000000000002</v>
      </c>
      <c r="J20" s="7">
        <f t="shared" si="8"/>
        <v>1.0609999999999964</v>
      </c>
      <c r="K20" s="7">
        <v>32.000999999999998</v>
      </c>
      <c r="L20" s="1">
        <f t="shared" si="1"/>
        <v>5.3000000000004377E-2</v>
      </c>
      <c r="M20" s="7">
        <f t="shared" si="2"/>
        <v>4.7576301615802823</v>
      </c>
    </row>
    <row r="21" spans="1:13" x14ac:dyDescent="0.2">
      <c r="A21" s="1" t="s">
        <v>21</v>
      </c>
      <c r="B21" s="1">
        <v>80</v>
      </c>
      <c r="C21" s="1">
        <v>19</v>
      </c>
      <c r="D21" s="7">
        <v>27.77</v>
      </c>
      <c r="E21" s="7">
        <v>1.179</v>
      </c>
      <c r="F21" s="10">
        <f>E21+D21</f>
        <v>28.948999999999998</v>
      </c>
      <c r="G21" s="7">
        <f t="shared" si="0"/>
        <v>1.1670000000000016</v>
      </c>
      <c r="H21" s="24">
        <f t="shared" si="4"/>
        <v>1.1999999999998456E-2</v>
      </c>
      <c r="I21" s="7">
        <v>28.937000000000001</v>
      </c>
      <c r="J21" s="7">
        <f t="shared" si="8"/>
        <v>1.1080000000000005</v>
      </c>
      <c r="K21" s="7">
        <v>28.878</v>
      </c>
      <c r="L21" s="1">
        <f t="shared" si="1"/>
        <v>5.9000000000001052E-2</v>
      </c>
      <c r="M21" s="7">
        <f t="shared" si="2"/>
        <v>5.0556983718938273</v>
      </c>
    </row>
    <row r="22" spans="1:13" x14ac:dyDescent="0.2">
      <c r="A22" s="1" t="s">
        <v>21</v>
      </c>
      <c r="B22" s="1">
        <v>85</v>
      </c>
      <c r="C22" s="1">
        <v>20</v>
      </c>
      <c r="D22" s="7">
        <v>27.728000000000002</v>
      </c>
      <c r="E22" s="7">
        <v>1.052</v>
      </c>
      <c r="F22" s="10">
        <f t="shared" si="3"/>
        <v>28.78</v>
      </c>
      <c r="G22" s="7">
        <f t="shared" si="0"/>
        <v>1.0499999999999972</v>
      </c>
      <c r="H22" s="24">
        <f t="shared" si="4"/>
        <v>2.0000000000028884E-3</v>
      </c>
      <c r="I22" s="7">
        <v>28.777999999999999</v>
      </c>
      <c r="J22" s="7">
        <f t="shared" si="8"/>
        <v>0.99399999999999977</v>
      </c>
      <c r="K22" s="7">
        <v>28.722000000000001</v>
      </c>
      <c r="L22" s="1">
        <f t="shared" si="1"/>
        <v>5.5999999999997385E-2</v>
      </c>
      <c r="M22" s="7">
        <f t="shared" si="2"/>
        <v>5.3333333333330986</v>
      </c>
    </row>
    <row r="23" spans="1:13" x14ac:dyDescent="0.2">
      <c r="A23" s="1" t="s">
        <v>21</v>
      </c>
      <c r="B23" s="1">
        <v>90</v>
      </c>
      <c r="C23" s="1">
        <v>21</v>
      </c>
      <c r="D23" s="7">
        <v>29.161999999999999</v>
      </c>
      <c r="E23" s="7">
        <v>1.04</v>
      </c>
      <c r="F23" s="10">
        <f t="shared" si="3"/>
        <v>30.201999999999998</v>
      </c>
      <c r="G23" s="7">
        <f t="shared" si="0"/>
        <v>1.0360000000000014</v>
      </c>
      <c r="H23" s="24">
        <f t="shared" si="4"/>
        <v>3.9999999999986713E-3</v>
      </c>
      <c r="I23" s="7">
        <v>30.198</v>
      </c>
      <c r="J23" s="7">
        <f t="shared" si="8"/>
        <v>0.99000000000000199</v>
      </c>
      <c r="K23" s="7">
        <v>30.152000000000001</v>
      </c>
      <c r="L23" s="1">
        <f t="shared" si="1"/>
        <v>4.5999999999999375E-2</v>
      </c>
      <c r="M23" s="7">
        <f t="shared" si="2"/>
        <v>4.440154440154374</v>
      </c>
    </row>
    <row r="24" spans="1:13" x14ac:dyDescent="0.2">
      <c r="A24" s="1" t="s">
        <v>21</v>
      </c>
      <c r="B24" s="1">
        <v>95</v>
      </c>
      <c r="C24" s="1">
        <v>22</v>
      </c>
      <c r="D24" s="7">
        <v>30.273</v>
      </c>
      <c r="E24" s="7">
        <v>1.0309999999999999</v>
      </c>
      <c r="F24" s="10">
        <f t="shared" si="3"/>
        <v>31.303999999999998</v>
      </c>
      <c r="G24" s="7">
        <f t="shared" si="0"/>
        <v>1.0229999999999997</v>
      </c>
      <c r="H24" s="24">
        <f t="shared" si="4"/>
        <v>8.0000000000002292E-3</v>
      </c>
      <c r="I24" s="7">
        <v>31.295999999999999</v>
      </c>
      <c r="J24" s="7">
        <f t="shared" si="8"/>
        <v>0.97100000000000009</v>
      </c>
      <c r="K24" s="7">
        <v>31.244</v>
      </c>
      <c r="L24" s="13">
        <f t="shared" si="1"/>
        <v>5.1999999999999602E-2</v>
      </c>
      <c r="M24" s="11">
        <f t="shared" si="2"/>
        <v>5.0830889540566586</v>
      </c>
    </row>
    <row r="25" spans="1:13" x14ac:dyDescent="0.2">
      <c r="A25" s="1" t="s">
        <v>21</v>
      </c>
      <c r="B25" s="1">
        <v>100</v>
      </c>
      <c r="C25" s="1">
        <v>23</v>
      </c>
      <c r="D25" s="8">
        <v>26.721</v>
      </c>
      <c r="E25" s="9">
        <v>1.056</v>
      </c>
      <c r="F25" s="10">
        <f t="shared" si="3"/>
        <v>27.777000000000001</v>
      </c>
      <c r="G25" s="7">
        <f t="shared" si="0"/>
        <v>1.0479999999999983</v>
      </c>
      <c r="H25" s="24">
        <f t="shared" si="4"/>
        <v>8.0000000000017835E-3</v>
      </c>
      <c r="I25" s="7">
        <v>27.768999999999998</v>
      </c>
      <c r="J25" s="7">
        <f t="shared" si="8"/>
        <v>0.99699999999999989</v>
      </c>
      <c r="K25" s="7">
        <v>27.718</v>
      </c>
      <c r="L25" s="13">
        <f t="shared" si="1"/>
        <v>5.099999999999838E-2</v>
      </c>
      <c r="M25" s="11">
        <f t="shared" si="2"/>
        <v>4.8664122137403112</v>
      </c>
    </row>
    <row r="26" spans="1:13" x14ac:dyDescent="0.2">
      <c r="A26" s="1" t="s">
        <v>21</v>
      </c>
      <c r="B26" s="1">
        <v>105</v>
      </c>
      <c r="C26" s="1">
        <v>24</v>
      </c>
      <c r="D26" s="7">
        <v>35.372</v>
      </c>
      <c r="E26" s="7">
        <v>1.1180000000000001</v>
      </c>
      <c r="F26" s="10">
        <f t="shared" si="3"/>
        <v>36.49</v>
      </c>
      <c r="G26" s="7">
        <f t="shared" si="0"/>
        <v>1.107999999999997</v>
      </c>
      <c r="H26" s="24">
        <f t="shared" si="4"/>
        <v>1.0000000000003118E-2</v>
      </c>
      <c r="I26" s="7">
        <v>36.479999999999997</v>
      </c>
      <c r="J26" s="7">
        <f t="shared" si="8"/>
        <v>1.0630000000000024</v>
      </c>
      <c r="K26" s="7">
        <v>36.435000000000002</v>
      </c>
      <c r="L26" s="13">
        <f t="shared" si="1"/>
        <v>4.49999999999946E-2</v>
      </c>
      <c r="M26" s="11">
        <f t="shared" si="2"/>
        <v>4.0613718411547577</v>
      </c>
    </row>
    <row r="27" spans="1:13" x14ac:dyDescent="0.2">
      <c r="B27" t="s">
        <v>27</v>
      </c>
      <c r="C27" s="13">
        <v>25</v>
      </c>
      <c r="D27" s="12">
        <v>22.972000000000001</v>
      </c>
      <c r="E27" s="11">
        <v>0.62</v>
      </c>
      <c r="F27" s="14">
        <f t="shared" si="3"/>
        <v>23.592000000000002</v>
      </c>
      <c r="G27" s="11">
        <f t="shared" si="0"/>
        <v>0.75799999999999912</v>
      </c>
      <c r="H27" s="24">
        <f t="shared" si="4"/>
        <v>-0.13799999999999912</v>
      </c>
      <c r="I27" s="11">
        <v>23.73</v>
      </c>
      <c r="J27" s="11">
        <f t="shared" si="8"/>
        <v>0.73299999999999699</v>
      </c>
      <c r="K27" s="8">
        <v>23.704999999999998</v>
      </c>
      <c r="L27" s="13">
        <f t="shared" si="1"/>
        <v>2.5000000000002132E-2</v>
      </c>
      <c r="M27" s="8">
        <f t="shared" si="2"/>
        <v>3.2981530343010768</v>
      </c>
    </row>
    <row r="28" spans="1:13" s="6" customFormat="1" x14ac:dyDescent="0.2">
      <c r="K28" s="15"/>
      <c r="M28" s="15"/>
    </row>
    <row r="29" spans="1:13" s="6" customFormat="1" x14ac:dyDescent="0.2">
      <c r="D29" s="15"/>
      <c r="E29" s="15"/>
      <c r="F29" s="15"/>
      <c r="G29" s="15"/>
      <c r="H29" s="15"/>
      <c r="I29" s="15"/>
      <c r="J29" s="15"/>
      <c r="K29" s="15"/>
      <c r="L29" s="5"/>
      <c r="M29" s="12"/>
    </row>
    <row r="30" spans="1:13" s="6" customFormat="1" x14ac:dyDescent="0.2">
      <c r="D30" s="15"/>
      <c r="E30" s="15"/>
      <c r="F30" s="15"/>
      <c r="G30" s="15"/>
      <c r="H30" s="15"/>
      <c r="I30" s="15"/>
      <c r="J30" s="15"/>
      <c r="K30" s="15"/>
      <c r="L30" s="5"/>
      <c r="M30" s="12"/>
    </row>
    <row r="31" spans="1:13" s="6" customFormat="1" x14ac:dyDescent="0.2">
      <c r="D31" s="15"/>
      <c r="E31" s="15"/>
      <c r="F31" s="15"/>
      <c r="G31" s="15"/>
      <c r="H31" s="15"/>
      <c r="I31" s="15"/>
      <c r="J31" s="15"/>
      <c r="L31" s="5"/>
      <c r="M31" s="12"/>
    </row>
    <row r="32" spans="1:13" s="6" customFormat="1" x14ac:dyDescent="0.2">
      <c r="B32" s="5"/>
      <c r="I32" s="12"/>
      <c r="K32" s="12"/>
    </row>
    <row r="33" spans="1:3" s="6" customFormat="1" x14ac:dyDescent="0.2">
      <c r="B33" s="5"/>
    </row>
    <row r="34" spans="1:3" s="6" customFormat="1" x14ac:dyDescent="0.2">
      <c r="B34" s="5"/>
    </row>
    <row r="35" spans="1:3" s="6" customFormat="1" x14ac:dyDescent="0.2">
      <c r="B35" s="5"/>
    </row>
    <row r="36" spans="1:3" s="6" customFormat="1" x14ac:dyDescent="0.2">
      <c r="B36" s="5"/>
    </row>
    <row r="37" spans="1:3" s="6" customFormat="1" x14ac:dyDescent="0.2">
      <c r="B37" s="5"/>
    </row>
    <row r="38" spans="1:3" s="6" customFormat="1" x14ac:dyDescent="0.2">
      <c r="B38" s="5"/>
    </row>
    <row r="39" spans="1:3" x14ac:dyDescent="0.2">
      <c r="A39" s="6"/>
      <c r="B39" s="5"/>
      <c r="C39" s="6"/>
    </row>
    <row r="40" spans="1:3" x14ac:dyDescent="0.2">
      <c r="A40" s="6"/>
      <c r="B40" s="5"/>
      <c r="C40" s="6"/>
    </row>
    <row r="41" spans="1:3" x14ac:dyDescent="0.2">
      <c r="A41" s="6"/>
      <c r="B41" s="5"/>
      <c r="C41" s="6"/>
    </row>
    <row r="42" spans="1:3" x14ac:dyDescent="0.2">
      <c r="A42" s="6"/>
      <c r="B42" s="5"/>
      <c r="C42" s="6"/>
    </row>
    <row r="43" spans="1:3" x14ac:dyDescent="0.2">
      <c r="A43" s="6"/>
      <c r="B43" s="5"/>
      <c r="C43" s="6"/>
    </row>
    <row r="44" spans="1:3" x14ac:dyDescent="0.2">
      <c r="A44" s="6"/>
      <c r="B44" s="5"/>
      <c r="C44" s="6"/>
    </row>
    <row r="45" spans="1:3" x14ac:dyDescent="0.2">
      <c r="A45" s="6"/>
      <c r="B45" s="5"/>
      <c r="C45" s="6"/>
    </row>
    <row r="46" spans="1:3" x14ac:dyDescent="0.2">
      <c r="A46" s="6"/>
      <c r="B46" s="5"/>
      <c r="C46" s="6"/>
    </row>
    <row r="47" spans="1:3" x14ac:dyDescent="0.2">
      <c r="A47" s="6"/>
      <c r="B47" s="5"/>
      <c r="C47" s="6"/>
    </row>
    <row r="48" spans="1:3" x14ac:dyDescent="0.2">
      <c r="A48" s="6"/>
      <c r="B48" s="5"/>
      <c r="C48" s="6"/>
    </row>
    <row r="49" spans="1:3" x14ac:dyDescent="0.2">
      <c r="A49" s="6"/>
      <c r="B49" s="5"/>
      <c r="C49" s="6"/>
    </row>
    <row r="50" spans="1:3" x14ac:dyDescent="0.2">
      <c r="A50" s="6"/>
      <c r="B50" s="5"/>
      <c r="C50" s="6"/>
    </row>
    <row r="51" spans="1:3" x14ac:dyDescent="0.2">
      <c r="A51" s="6"/>
      <c r="B51" s="5"/>
      <c r="C51" s="6"/>
    </row>
    <row r="52" spans="1:3" x14ac:dyDescent="0.2">
      <c r="A52" s="6"/>
      <c r="B52" s="5"/>
      <c r="C52" s="6"/>
    </row>
    <row r="53" spans="1:3" x14ac:dyDescent="0.2">
      <c r="A53" s="6"/>
      <c r="B53" s="5"/>
      <c r="C53" s="6"/>
    </row>
    <row r="54" spans="1:3" x14ac:dyDescent="0.2">
      <c r="A54" s="6"/>
      <c r="B54" s="5"/>
      <c r="C54" s="6"/>
    </row>
    <row r="55" spans="1:3" x14ac:dyDescent="0.2">
      <c r="A55" s="6"/>
      <c r="B55" s="5"/>
      <c r="C55" s="6"/>
    </row>
    <row r="56" spans="1:3" x14ac:dyDescent="0.2">
      <c r="A56" s="6"/>
      <c r="B56" s="5"/>
      <c r="C56" s="6"/>
    </row>
    <row r="57" spans="1:3" x14ac:dyDescent="0.2">
      <c r="A57" s="6"/>
      <c r="B57" s="5"/>
      <c r="C57" s="6"/>
    </row>
    <row r="58" spans="1:3" x14ac:dyDescent="0.2">
      <c r="A58" s="6"/>
      <c r="B58" s="5"/>
      <c r="C58" s="6"/>
    </row>
    <row r="59" spans="1:3" x14ac:dyDescent="0.2">
      <c r="A59" s="6"/>
      <c r="B59" s="5"/>
      <c r="C59" s="6"/>
    </row>
    <row r="60" spans="1:3" x14ac:dyDescent="0.2">
      <c r="A60" s="6"/>
      <c r="B60" s="5"/>
      <c r="C60" s="6"/>
    </row>
    <row r="61" spans="1:3" x14ac:dyDescent="0.2">
      <c r="A61" s="6"/>
      <c r="B61" s="5"/>
      <c r="C61" s="6"/>
    </row>
    <row r="62" spans="1:3" x14ac:dyDescent="0.2">
      <c r="A62" s="6"/>
      <c r="B62" s="5"/>
      <c r="C62" s="6"/>
    </row>
  </sheetData>
  <mergeCells count="3">
    <mergeCell ref="D1:F1"/>
    <mergeCell ref="G1:I1"/>
    <mergeCell ref="J1:M1"/>
  </mergeCells>
  <phoneticPr fontId="1" type="noConversion"/>
  <pageMargins left="0.7" right="0.7" top="0.75" bottom="0.75" header="0.3" footer="0.3"/>
  <pageSetup scale="9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52"/>
  <sheetViews>
    <sheetView topLeftCell="C1" zoomScale="130" zoomScaleNormal="130" workbookViewId="0">
      <pane ySplit="1" topLeftCell="A15" activePane="bottomLeft" state="frozen"/>
      <selection pane="bottomLeft" activeCell="J48" sqref="J48"/>
    </sheetView>
  </sheetViews>
  <sheetFormatPr baseColWidth="10" defaultColWidth="11.5" defaultRowHeight="15" x14ac:dyDescent="0.2"/>
  <cols>
    <col min="4" max="4" width="18.33203125" bestFit="1" customWidth="1"/>
  </cols>
  <sheetData>
    <row r="1" spans="1:12" x14ac:dyDescent="0.2">
      <c r="A1" s="1"/>
      <c r="C1" s="2"/>
      <c r="D1" s="43" t="s">
        <v>0</v>
      </c>
      <c r="E1" s="44"/>
      <c r="F1" s="45"/>
      <c r="G1" s="46" t="s">
        <v>1</v>
      </c>
      <c r="H1" s="48"/>
      <c r="I1" s="49" t="s">
        <v>2</v>
      </c>
      <c r="J1" s="50"/>
      <c r="K1" s="50"/>
      <c r="L1" s="50"/>
    </row>
    <row r="2" spans="1:12" x14ac:dyDescent="0.2">
      <c r="A2" s="3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</row>
    <row r="3" spans="1:12" x14ac:dyDescent="0.2">
      <c r="A3" s="1" t="s">
        <v>16</v>
      </c>
      <c r="B3" s="1">
        <v>27.5</v>
      </c>
      <c r="C3" s="1">
        <v>13</v>
      </c>
      <c r="D3" s="19">
        <v>29.26519</v>
      </c>
      <c r="E3" s="19">
        <v>1.05139</v>
      </c>
      <c r="F3" s="20">
        <f>E3+D3</f>
        <v>30.316580000000002</v>
      </c>
      <c r="G3" s="21">
        <f t="shared" ref="G3:G15" si="0">H3-D3</f>
        <v>1.0455599999999983</v>
      </c>
      <c r="H3" s="22">
        <v>30.310749999999999</v>
      </c>
      <c r="I3" s="21">
        <f>J3-D12</f>
        <v>-5.6685300000000005</v>
      </c>
      <c r="J3" s="21">
        <v>30.260729999999999</v>
      </c>
      <c r="K3" s="21">
        <f t="shared" ref="K3:K15" si="1">H3-J3</f>
        <v>5.0019999999999953E-2</v>
      </c>
      <c r="L3" s="21">
        <f t="shared" ref="L3:L15" si="2">(K3/G3)*100</f>
        <v>4.7840391751788554</v>
      </c>
    </row>
    <row r="4" spans="1:12" x14ac:dyDescent="0.2">
      <c r="A4" s="1" t="s">
        <v>16</v>
      </c>
      <c r="B4" s="1">
        <v>30</v>
      </c>
      <c r="C4" s="1">
        <v>14</v>
      </c>
      <c r="D4" s="21">
        <v>28.484970000000001</v>
      </c>
      <c r="E4" s="21">
        <v>0.91252999999999995</v>
      </c>
      <c r="F4" s="20">
        <f t="shared" ref="F4:F15" si="3">E4+D4</f>
        <v>29.397500000000001</v>
      </c>
      <c r="G4" s="21">
        <f t="shared" si="0"/>
        <v>0.90493000000000023</v>
      </c>
      <c r="H4" s="21">
        <v>29.389900000000001</v>
      </c>
      <c r="I4" s="21">
        <f t="shared" ref="I4:I15" si="4">J4-D4</f>
        <v>0.86054999999999993</v>
      </c>
      <c r="J4" s="21">
        <v>29.34552</v>
      </c>
      <c r="K4" s="21">
        <f t="shared" si="1"/>
        <v>4.4380000000000308E-2</v>
      </c>
      <c r="L4" s="21">
        <f t="shared" si="2"/>
        <v>4.9042467373167318</v>
      </c>
    </row>
    <row r="5" spans="1:12" x14ac:dyDescent="0.2">
      <c r="A5" s="1" t="s">
        <v>16</v>
      </c>
      <c r="B5" s="1">
        <v>32.5</v>
      </c>
      <c r="C5" s="1">
        <v>15</v>
      </c>
      <c r="D5" s="21">
        <v>34.380600000000001</v>
      </c>
      <c r="E5" s="21">
        <v>1.0748599999999999</v>
      </c>
      <c r="F5" s="20">
        <f t="shared" si="3"/>
        <v>35.455460000000002</v>
      </c>
      <c r="G5" s="21">
        <f t="shared" si="0"/>
        <v>1.0643499999999975</v>
      </c>
      <c r="H5" s="21">
        <v>35.444949999999999</v>
      </c>
      <c r="I5" s="21">
        <f t="shared" si="4"/>
        <v>1.0117499999999993</v>
      </c>
      <c r="J5" s="21">
        <v>35.39235</v>
      </c>
      <c r="K5" s="21">
        <f t="shared" si="1"/>
        <v>5.2599999999998204E-2</v>
      </c>
      <c r="L5" s="21">
        <f t="shared" si="2"/>
        <v>4.9419833701318483</v>
      </c>
    </row>
    <row r="6" spans="1:12" x14ac:dyDescent="0.2">
      <c r="A6" s="1" t="s">
        <v>16</v>
      </c>
      <c r="B6" s="1">
        <v>82.5</v>
      </c>
      <c r="C6" s="1">
        <v>16</v>
      </c>
      <c r="D6" s="21">
        <v>27.57602</v>
      </c>
      <c r="E6" s="21">
        <v>0.94952999999999999</v>
      </c>
      <c r="F6" s="20">
        <f t="shared" si="3"/>
        <v>28.525549999999999</v>
      </c>
      <c r="G6" s="21">
        <f t="shared" si="0"/>
        <v>0.94106000000000023</v>
      </c>
      <c r="H6" s="21">
        <v>28.51708</v>
      </c>
      <c r="I6" s="21">
        <f t="shared" si="4"/>
        <v>0.89814000000000149</v>
      </c>
      <c r="J6" s="21">
        <v>28.474160000000001</v>
      </c>
      <c r="K6" s="21">
        <f t="shared" si="1"/>
        <v>4.2919999999998737E-2</v>
      </c>
      <c r="L6" s="21">
        <f t="shared" si="2"/>
        <v>4.560814400781962</v>
      </c>
    </row>
    <row r="7" spans="1:12" x14ac:dyDescent="0.2">
      <c r="A7" s="1" t="s">
        <v>16</v>
      </c>
      <c r="B7" s="1">
        <v>85</v>
      </c>
      <c r="C7" s="1">
        <v>17</v>
      </c>
      <c r="D7" s="21">
        <v>26.85145</v>
      </c>
      <c r="E7" s="21">
        <v>1.00675</v>
      </c>
      <c r="F7" s="20">
        <f t="shared" si="3"/>
        <v>27.8582</v>
      </c>
      <c r="G7" s="21">
        <f t="shared" si="0"/>
        <v>0.99831000000000003</v>
      </c>
      <c r="H7" s="21">
        <v>27.84976</v>
      </c>
      <c r="I7" s="21">
        <f t="shared" si="4"/>
        <v>0.95286000000000115</v>
      </c>
      <c r="J7" s="21">
        <v>27.804310000000001</v>
      </c>
      <c r="K7" s="21">
        <f t="shared" si="1"/>
        <v>4.544999999999888E-2</v>
      </c>
      <c r="L7" s="21">
        <f t="shared" si="2"/>
        <v>4.5526940529493718</v>
      </c>
    </row>
    <row r="8" spans="1:12" x14ac:dyDescent="0.2">
      <c r="A8" s="1"/>
      <c r="B8" s="1"/>
      <c r="C8" s="1"/>
      <c r="D8" s="21"/>
      <c r="E8" s="21"/>
      <c r="F8" s="20"/>
      <c r="G8" s="21"/>
      <c r="H8" s="21"/>
      <c r="I8" s="21"/>
      <c r="J8" s="21"/>
      <c r="K8" s="21"/>
      <c r="L8" s="21"/>
    </row>
    <row r="9" spans="1:12" x14ac:dyDescent="0.2">
      <c r="A9" s="1" t="s">
        <v>21</v>
      </c>
      <c r="B9" s="1">
        <v>2.5</v>
      </c>
      <c r="C9" s="1">
        <v>18</v>
      </c>
      <c r="D9" s="21">
        <v>35.213819999999998</v>
      </c>
      <c r="E9" s="21">
        <v>1.1102799999999999</v>
      </c>
      <c r="F9" s="20">
        <f t="shared" si="3"/>
        <v>36.324100000000001</v>
      </c>
      <c r="G9" s="21">
        <f t="shared" si="0"/>
        <v>1.1003000000000043</v>
      </c>
      <c r="H9" s="21">
        <v>36.314120000000003</v>
      </c>
      <c r="I9" s="21">
        <f t="shared" si="4"/>
        <v>1.0499500000000026</v>
      </c>
      <c r="J9" s="21">
        <v>36.263770000000001</v>
      </c>
      <c r="K9" s="21">
        <f t="shared" si="1"/>
        <v>5.0350000000001671E-2</v>
      </c>
      <c r="L9" s="21">
        <f t="shared" si="2"/>
        <v>4.5760247205308984</v>
      </c>
    </row>
    <row r="10" spans="1:12" x14ac:dyDescent="0.2">
      <c r="A10" s="1" t="s">
        <v>21</v>
      </c>
      <c r="B10" s="1">
        <v>5</v>
      </c>
      <c r="C10" s="1">
        <v>19</v>
      </c>
      <c r="D10" s="21">
        <v>25.79907</v>
      </c>
      <c r="E10" s="21">
        <v>0.68025999999999998</v>
      </c>
      <c r="F10" s="20">
        <f t="shared" si="3"/>
        <v>26.479330000000001</v>
      </c>
      <c r="G10" s="21">
        <f t="shared" si="0"/>
        <v>0.67386000000000124</v>
      </c>
      <c r="H10" s="21">
        <v>26.472930000000002</v>
      </c>
      <c r="I10" s="21">
        <f t="shared" si="4"/>
        <v>0.64068999999999932</v>
      </c>
      <c r="J10" s="21">
        <v>26.43976</v>
      </c>
      <c r="K10" s="21">
        <f t="shared" si="1"/>
        <v>3.317000000000192E-2</v>
      </c>
      <c r="L10" s="21">
        <f t="shared" si="2"/>
        <v>4.9223874395277738</v>
      </c>
    </row>
    <row r="11" spans="1:12" x14ac:dyDescent="0.2">
      <c r="A11" s="1" t="s">
        <v>21</v>
      </c>
      <c r="B11" s="1">
        <v>15</v>
      </c>
      <c r="C11" s="1">
        <v>20</v>
      </c>
      <c r="D11" s="21">
        <v>28.553809999999999</v>
      </c>
      <c r="E11" s="21">
        <v>0.84621000000000002</v>
      </c>
      <c r="F11" s="20">
        <f t="shared" si="3"/>
        <v>29.400019999999998</v>
      </c>
      <c r="G11" s="21">
        <f t="shared" si="0"/>
        <v>0.83839000000000041</v>
      </c>
      <c r="H11" s="21">
        <v>29.392199999999999</v>
      </c>
      <c r="I11" s="21">
        <f t="shared" si="4"/>
        <v>0.7957800000000006</v>
      </c>
      <c r="J11" s="21">
        <v>29.349589999999999</v>
      </c>
      <c r="K11" s="21">
        <f t="shared" si="1"/>
        <v>4.2609999999999815E-2</v>
      </c>
      <c r="L11" s="21">
        <f t="shared" si="2"/>
        <v>5.0823602380753341</v>
      </c>
    </row>
    <row r="12" spans="1:12" x14ac:dyDescent="0.2">
      <c r="A12" s="1" t="s">
        <v>21</v>
      </c>
      <c r="B12" s="1">
        <v>82.5</v>
      </c>
      <c r="C12" s="1">
        <v>21</v>
      </c>
      <c r="D12" s="21">
        <v>35.929259999999999</v>
      </c>
      <c r="E12" s="21">
        <v>0.99292000000000002</v>
      </c>
      <c r="F12" s="20">
        <f>E12+D12</f>
        <v>36.922179999999997</v>
      </c>
      <c r="G12" s="21">
        <f t="shared" si="0"/>
        <v>0.98476000000000141</v>
      </c>
      <c r="H12" s="21">
        <v>36.914020000000001</v>
      </c>
      <c r="I12" s="21">
        <f t="shared" si="4"/>
        <v>0.9365799999999993</v>
      </c>
      <c r="J12" s="21">
        <v>36.865839999999999</v>
      </c>
      <c r="K12" s="21">
        <f t="shared" si="1"/>
        <v>4.818000000000211E-2</v>
      </c>
      <c r="L12" s="21">
        <f t="shared" si="2"/>
        <v>4.8925626548602743</v>
      </c>
    </row>
    <row r="13" spans="1:12" x14ac:dyDescent="0.2">
      <c r="A13" s="1" t="s">
        <v>21</v>
      </c>
      <c r="B13" s="1">
        <v>87.5</v>
      </c>
      <c r="C13" s="1">
        <v>22</v>
      </c>
      <c r="D13" s="21">
        <v>30.489329999999999</v>
      </c>
      <c r="E13" s="21">
        <v>0.89619000000000004</v>
      </c>
      <c r="F13" s="20">
        <f t="shared" si="3"/>
        <v>31.38552</v>
      </c>
      <c r="G13" s="21">
        <f t="shared" si="0"/>
        <v>0.88892000000000237</v>
      </c>
      <c r="H13" s="21">
        <v>31.378250000000001</v>
      </c>
      <c r="I13" s="21">
        <f t="shared" si="4"/>
        <v>0.84609000000000023</v>
      </c>
      <c r="J13" s="21">
        <v>31.335419999999999</v>
      </c>
      <c r="K13" s="21">
        <f t="shared" si="1"/>
        <v>4.2830000000002144E-2</v>
      </c>
      <c r="L13" s="21">
        <f t="shared" si="2"/>
        <v>4.8182063627775307</v>
      </c>
    </row>
    <row r="14" spans="1:12" x14ac:dyDescent="0.2">
      <c r="A14" s="1" t="s">
        <v>21</v>
      </c>
      <c r="B14" s="1">
        <v>90</v>
      </c>
      <c r="C14" s="1">
        <v>23</v>
      </c>
      <c r="D14" s="21">
        <v>28.481629999999999</v>
      </c>
      <c r="E14" s="21">
        <v>1.01894</v>
      </c>
      <c r="F14" s="20">
        <f t="shared" si="3"/>
        <v>29.50057</v>
      </c>
      <c r="G14" s="21">
        <f t="shared" si="0"/>
        <v>1.0088700000000017</v>
      </c>
      <c r="H14" s="21">
        <v>29.490500000000001</v>
      </c>
      <c r="I14" s="21">
        <f t="shared" si="4"/>
        <v>0.96207000000000065</v>
      </c>
      <c r="J14" s="21">
        <v>29.4437</v>
      </c>
      <c r="K14" s="21">
        <f t="shared" si="1"/>
        <v>4.6800000000001063E-2</v>
      </c>
      <c r="L14" s="21">
        <f t="shared" si="2"/>
        <v>4.6388533706028507</v>
      </c>
    </row>
    <row r="15" spans="1:12" x14ac:dyDescent="0.2">
      <c r="A15" s="1" t="s">
        <v>21</v>
      </c>
      <c r="B15" s="1">
        <v>92.5</v>
      </c>
      <c r="C15" s="1">
        <v>24</v>
      </c>
      <c r="D15" s="21">
        <v>28.41131</v>
      </c>
      <c r="E15" s="21">
        <v>1.0920000000000001</v>
      </c>
      <c r="F15" s="20">
        <f t="shared" si="3"/>
        <v>29.503309999999999</v>
      </c>
      <c r="G15" s="21">
        <f t="shared" si="0"/>
        <v>1.0826299999999982</v>
      </c>
      <c r="H15" s="21">
        <v>29.493939999999998</v>
      </c>
      <c r="I15" s="21">
        <f t="shared" si="4"/>
        <v>1.0328799999999987</v>
      </c>
      <c r="J15" s="21">
        <v>29.444189999999999</v>
      </c>
      <c r="K15" s="21">
        <f t="shared" si="1"/>
        <v>4.9749999999999517E-2</v>
      </c>
      <c r="L15" s="21">
        <f t="shared" si="2"/>
        <v>4.5952910966811933</v>
      </c>
    </row>
    <row r="16" spans="1:12" x14ac:dyDescent="0.2">
      <c r="A16" s="1"/>
      <c r="B16" s="1"/>
      <c r="C16" s="1"/>
      <c r="D16" s="21"/>
      <c r="E16" s="21"/>
      <c r="F16" s="20"/>
      <c r="G16" s="21"/>
      <c r="H16" s="21"/>
      <c r="I16" s="21"/>
      <c r="J16" s="21"/>
      <c r="K16" s="21"/>
      <c r="L16" s="21"/>
    </row>
    <row r="17" spans="1:12" x14ac:dyDescent="0.2">
      <c r="A17" s="1" t="s">
        <v>28</v>
      </c>
      <c r="B17" s="1"/>
      <c r="C17" s="1"/>
      <c r="D17" s="21"/>
      <c r="E17" s="21"/>
      <c r="F17" s="20"/>
      <c r="G17" s="21"/>
      <c r="H17" s="21"/>
      <c r="I17" s="21"/>
      <c r="J17" s="21"/>
      <c r="K17" s="21"/>
      <c r="L17" s="21"/>
    </row>
    <row r="18" spans="1:12" x14ac:dyDescent="0.2">
      <c r="A18" s="1"/>
      <c r="B18" s="1"/>
      <c r="C18" s="1"/>
      <c r="D18" s="21"/>
      <c r="E18" s="21"/>
      <c r="F18" s="20"/>
      <c r="G18" s="21"/>
      <c r="H18" s="21"/>
      <c r="I18" s="21"/>
      <c r="J18" s="21"/>
      <c r="K18" s="21"/>
      <c r="L18" s="21"/>
    </row>
    <row r="19" spans="1:12" x14ac:dyDescent="0.2">
      <c r="A19" s="3" t="s">
        <v>3</v>
      </c>
      <c r="B19" s="1" t="s">
        <v>4</v>
      </c>
      <c r="C19" s="1" t="s">
        <v>5</v>
      </c>
      <c r="D19" s="1" t="s">
        <v>6</v>
      </c>
      <c r="E19" s="1" t="s">
        <v>7</v>
      </c>
      <c r="F19" s="1" t="s">
        <v>8</v>
      </c>
      <c r="G19" s="1" t="s">
        <v>9</v>
      </c>
      <c r="H19" s="1" t="s">
        <v>10</v>
      </c>
      <c r="I19" s="1" t="s">
        <v>11</v>
      </c>
      <c r="J19" s="1" t="s">
        <v>12</v>
      </c>
      <c r="K19" s="1" t="s">
        <v>13</v>
      </c>
      <c r="L19" s="1" t="s">
        <v>14</v>
      </c>
    </row>
    <row r="20" spans="1:12" x14ac:dyDescent="0.2">
      <c r="A20" s="1" t="s">
        <v>16</v>
      </c>
      <c r="B20" s="1">
        <v>2.5</v>
      </c>
      <c r="C20" s="1">
        <v>1</v>
      </c>
      <c r="D20" s="21">
        <v>30.13644</v>
      </c>
      <c r="E20" s="21">
        <v>1.0978399999999999</v>
      </c>
      <c r="F20" s="20">
        <f>E20+D20</f>
        <v>31.234280000000002</v>
      </c>
      <c r="G20" s="21">
        <f t="shared" ref="G20:G39" si="5">H20-D20</f>
        <v>1.0917999999999992</v>
      </c>
      <c r="H20" s="21">
        <v>31.22824</v>
      </c>
      <c r="I20" s="21">
        <f t="shared" ref="I20:I39" si="6">J20-D20</f>
        <v>1.0430299999999981</v>
      </c>
      <c r="J20" s="21">
        <v>31.179469999999998</v>
      </c>
      <c r="K20" s="21">
        <f t="shared" ref="K20:K28" si="7">H20-J20</f>
        <v>4.877000000000109E-2</v>
      </c>
      <c r="L20" s="21">
        <f t="shared" ref="L20:L39" si="8">(K20/G20)*100</f>
        <v>4.4669353361422539</v>
      </c>
    </row>
    <row r="21" spans="1:12" x14ac:dyDescent="0.2">
      <c r="A21" s="1" t="s">
        <v>16</v>
      </c>
      <c r="B21" s="1">
        <v>9</v>
      </c>
      <c r="C21" s="1">
        <v>2</v>
      </c>
      <c r="D21" s="21">
        <v>29.045860000000001</v>
      </c>
      <c r="E21" s="21">
        <v>1.03834</v>
      </c>
      <c r="F21" s="20">
        <f t="shared" ref="F21:F33" si="9">E21+D21</f>
        <v>30.084200000000003</v>
      </c>
      <c r="G21" s="21">
        <f t="shared" si="5"/>
        <v>1.03247</v>
      </c>
      <c r="H21" s="21">
        <v>30.078330000000001</v>
      </c>
      <c r="I21" s="21">
        <f t="shared" si="6"/>
        <v>0.98413000000000039</v>
      </c>
      <c r="J21" s="21">
        <v>30.029990000000002</v>
      </c>
      <c r="K21" s="21">
        <f t="shared" si="7"/>
        <v>4.8339999999999606E-2</v>
      </c>
      <c r="L21" s="21">
        <f t="shared" si="8"/>
        <v>4.681976231754879</v>
      </c>
    </row>
    <row r="22" spans="1:12" x14ac:dyDescent="0.2">
      <c r="A22" s="1" t="s">
        <v>16</v>
      </c>
      <c r="B22" s="1">
        <v>12.5</v>
      </c>
      <c r="C22" s="1">
        <v>3</v>
      </c>
      <c r="D22" s="21">
        <v>29.95776</v>
      </c>
      <c r="E22" s="21">
        <v>1.0366299999999999</v>
      </c>
      <c r="F22" s="20">
        <f t="shared" si="9"/>
        <v>30.994389999999999</v>
      </c>
      <c r="G22" s="21">
        <f t="shared" si="5"/>
        <v>1.02881</v>
      </c>
      <c r="H22" s="21">
        <v>30.98657</v>
      </c>
      <c r="I22" s="21">
        <f t="shared" si="6"/>
        <v>0.97797999999999874</v>
      </c>
      <c r="J22" s="21">
        <v>30.935739999999999</v>
      </c>
      <c r="K22" s="21">
        <f t="shared" si="7"/>
        <v>5.0830000000001263E-2</v>
      </c>
      <c r="L22" s="21">
        <f t="shared" si="8"/>
        <v>4.9406595970102609</v>
      </c>
    </row>
    <row r="23" spans="1:12" x14ac:dyDescent="0.2">
      <c r="A23" s="1" t="s">
        <v>16</v>
      </c>
      <c r="B23" s="1">
        <v>17.5</v>
      </c>
      <c r="C23" s="1">
        <v>4</v>
      </c>
      <c r="D23" s="21">
        <v>29.153289999999998</v>
      </c>
      <c r="E23" s="21">
        <v>1.0704100000000001</v>
      </c>
      <c r="F23" s="20">
        <f t="shared" si="9"/>
        <v>30.223699999999997</v>
      </c>
      <c r="G23" s="21">
        <f t="shared" si="5"/>
        <v>1.0626500000000014</v>
      </c>
      <c r="H23" s="21">
        <v>30.21594</v>
      </c>
      <c r="I23" s="21">
        <f t="shared" si="6"/>
        <v>1.013060000000003</v>
      </c>
      <c r="J23" s="21">
        <v>30.166350000000001</v>
      </c>
      <c r="K23" s="21">
        <f t="shared" si="7"/>
        <v>4.9589999999998469E-2</v>
      </c>
      <c r="L23" s="21">
        <f t="shared" si="8"/>
        <v>4.6666352985459376</v>
      </c>
    </row>
    <row r="24" spans="1:12" x14ac:dyDescent="0.2">
      <c r="A24" s="1" t="s">
        <v>16</v>
      </c>
      <c r="B24" s="1">
        <v>22.5</v>
      </c>
      <c r="C24" s="1">
        <v>5</v>
      </c>
      <c r="D24" s="21">
        <v>30.024560000000001</v>
      </c>
      <c r="E24" s="21">
        <v>1.0306500000000001</v>
      </c>
      <c r="F24" s="20">
        <f t="shared" si="9"/>
        <v>31.055210000000002</v>
      </c>
      <c r="G24" s="21">
        <f t="shared" si="5"/>
        <v>1.0230999999999995</v>
      </c>
      <c r="H24" s="21">
        <v>31.04766</v>
      </c>
      <c r="I24" s="21">
        <f t="shared" si="6"/>
        <v>0.97333000000000069</v>
      </c>
      <c r="J24" s="21">
        <v>30.997890000000002</v>
      </c>
      <c r="K24" s="21">
        <f t="shared" si="7"/>
        <v>4.976999999999876E-2</v>
      </c>
      <c r="L24" s="21">
        <f t="shared" si="8"/>
        <v>4.8646271136740094</v>
      </c>
    </row>
    <row r="25" spans="1:12" x14ac:dyDescent="0.2">
      <c r="A25" s="1" t="s">
        <v>16</v>
      </c>
      <c r="B25" s="1">
        <v>37.5</v>
      </c>
      <c r="C25" s="1">
        <v>6</v>
      </c>
      <c r="D25" s="21">
        <v>26.188590000000001</v>
      </c>
      <c r="E25" s="21">
        <v>1.03878</v>
      </c>
      <c r="F25" s="20">
        <f t="shared" si="9"/>
        <v>27.227370000000001</v>
      </c>
      <c r="G25" s="21">
        <f t="shared" si="5"/>
        <v>1.0307599999999972</v>
      </c>
      <c r="H25" s="21">
        <v>27.219349999999999</v>
      </c>
      <c r="I25" s="21">
        <f t="shared" si="6"/>
        <v>0.98109999999999786</v>
      </c>
      <c r="J25" s="21">
        <v>27.169689999999999</v>
      </c>
      <c r="K25" s="21">
        <f t="shared" si="7"/>
        <v>4.9659999999999371E-2</v>
      </c>
      <c r="L25" s="21">
        <f t="shared" si="8"/>
        <v>4.8178043385462672</v>
      </c>
    </row>
    <row r="26" spans="1:12" x14ac:dyDescent="0.2">
      <c r="A26" s="1" t="s">
        <v>16</v>
      </c>
      <c r="B26" s="1">
        <v>42.5</v>
      </c>
      <c r="C26" s="1">
        <v>7</v>
      </c>
      <c r="D26" s="21">
        <v>26.9514</v>
      </c>
      <c r="E26" s="21">
        <v>1.06612</v>
      </c>
      <c r="F26" s="20">
        <f t="shared" si="9"/>
        <v>28.017520000000001</v>
      </c>
      <c r="G26" s="21">
        <f t="shared" si="5"/>
        <v>1.0583500000000008</v>
      </c>
      <c r="H26" s="21">
        <v>28.00975</v>
      </c>
      <c r="I26" s="21">
        <f t="shared" si="6"/>
        <v>1.0075600000000016</v>
      </c>
      <c r="J26" s="21">
        <v>27.958960000000001</v>
      </c>
      <c r="K26" s="21">
        <f t="shared" si="7"/>
        <v>5.0789999999999225E-2</v>
      </c>
      <c r="L26" s="21">
        <f t="shared" si="8"/>
        <v>4.7989795436291578</v>
      </c>
    </row>
    <row r="27" spans="1:12" x14ac:dyDescent="0.2">
      <c r="A27" s="1" t="s">
        <v>16</v>
      </c>
      <c r="B27" s="1">
        <v>47.5</v>
      </c>
      <c r="C27" s="1">
        <v>8</v>
      </c>
      <c r="D27" s="21">
        <v>25.09327</v>
      </c>
      <c r="E27" s="21">
        <v>1.0343199999999999</v>
      </c>
      <c r="F27" s="20">
        <f t="shared" si="9"/>
        <v>26.127590000000001</v>
      </c>
      <c r="G27" s="21">
        <f t="shared" si="5"/>
        <v>1.0270299999999999</v>
      </c>
      <c r="H27" s="21">
        <v>26.1203</v>
      </c>
      <c r="I27" s="21">
        <f t="shared" si="6"/>
        <v>0.98042999999999836</v>
      </c>
      <c r="J27" s="21">
        <v>26.073699999999999</v>
      </c>
      <c r="K27" s="21">
        <f t="shared" si="7"/>
        <v>4.6600000000001529E-2</v>
      </c>
      <c r="L27" s="21">
        <f t="shared" si="8"/>
        <v>4.5373552866032671</v>
      </c>
    </row>
    <row r="28" spans="1:12" x14ac:dyDescent="0.2">
      <c r="A28" s="1" t="s">
        <v>16</v>
      </c>
      <c r="B28" s="1">
        <v>52.5</v>
      </c>
      <c r="C28" s="1">
        <v>9</v>
      </c>
      <c r="D28" s="21">
        <v>26.341419999999999</v>
      </c>
      <c r="E28" s="21">
        <v>1.07351</v>
      </c>
      <c r="F28" s="20">
        <f t="shared" si="9"/>
        <v>27.414929999999998</v>
      </c>
      <c r="G28" s="21">
        <f t="shared" si="5"/>
        <v>1.0656800000000004</v>
      </c>
      <c r="H28" s="21">
        <v>27.4071</v>
      </c>
      <c r="I28" s="21">
        <f t="shared" si="6"/>
        <v>1.0151800000000009</v>
      </c>
      <c r="J28" s="21">
        <v>27.3566</v>
      </c>
      <c r="K28" s="21">
        <f t="shared" si="7"/>
        <v>5.0499999999999545E-2</v>
      </c>
      <c r="L28" s="21">
        <f t="shared" si="8"/>
        <v>4.7387583514750702</v>
      </c>
    </row>
    <row r="29" spans="1:12" x14ac:dyDescent="0.2">
      <c r="A29" s="1" t="s">
        <v>21</v>
      </c>
      <c r="B29" s="1">
        <v>42.5</v>
      </c>
      <c r="C29" s="1">
        <v>10</v>
      </c>
      <c r="D29" s="21">
        <v>29.232510000000001</v>
      </c>
      <c r="E29" s="21">
        <v>1.0821799999999999</v>
      </c>
      <c r="F29" s="20">
        <f t="shared" si="9"/>
        <v>30.314690000000002</v>
      </c>
      <c r="G29" s="21">
        <f t="shared" si="5"/>
        <v>1.0729199999999999</v>
      </c>
      <c r="H29" s="21">
        <v>30.305430000000001</v>
      </c>
      <c r="I29" s="21">
        <f t="shared" si="6"/>
        <v>1.0194499999999991</v>
      </c>
      <c r="J29" s="21">
        <v>30.25196</v>
      </c>
      <c r="K29" s="21">
        <f t="shared" ref="K29:K33" si="10">H29-J29</f>
        <v>5.3470000000000795E-2</v>
      </c>
      <c r="L29" s="21">
        <f t="shared" si="8"/>
        <v>4.9835961674682929</v>
      </c>
    </row>
    <row r="30" spans="1:12" x14ac:dyDescent="0.2">
      <c r="A30" s="1" t="s">
        <v>21</v>
      </c>
      <c r="B30" s="1">
        <v>47.5</v>
      </c>
      <c r="C30" s="1">
        <v>11</v>
      </c>
      <c r="D30" s="21">
        <v>26.237539999999999</v>
      </c>
      <c r="E30" s="21">
        <v>1.04152</v>
      </c>
      <c r="F30" s="20">
        <f t="shared" si="9"/>
        <v>27.279059999999998</v>
      </c>
      <c r="G30" s="21">
        <f t="shared" si="5"/>
        <v>1.0381</v>
      </c>
      <c r="H30" s="21">
        <v>27.275639999999999</v>
      </c>
      <c r="I30" s="21">
        <f t="shared" si="6"/>
        <v>0.98526000000000025</v>
      </c>
      <c r="J30" s="21">
        <v>27.222799999999999</v>
      </c>
      <c r="K30" s="21">
        <f t="shared" si="10"/>
        <v>5.2839999999999776E-2</v>
      </c>
      <c r="L30" s="21">
        <f t="shared" si="8"/>
        <v>5.0900683941816567</v>
      </c>
    </row>
    <row r="31" spans="1:12" x14ac:dyDescent="0.2">
      <c r="A31" s="1" t="s">
        <v>21</v>
      </c>
      <c r="B31" s="1">
        <v>67.5</v>
      </c>
      <c r="C31" s="1">
        <v>12</v>
      </c>
      <c r="D31" s="21">
        <v>26.814050000000002</v>
      </c>
      <c r="E31" s="21">
        <v>1.0794600000000001</v>
      </c>
      <c r="F31" s="20">
        <f t="shared" si="9"/>
        <v>27.893510000000003</v>
      </c>
      <c r="G31" s="21">
        <f t="shared" si="5"/>
        <v>1.0720999999999989</v>
      </c>
      <c r="H31" s="21">
        <v>27.886150000000001</v>
      </c>
      <c r="I31" s="21">
        <f t="shared" si="6"/>
        <v>1.0187599999999968</v>
      </c>
      <c r="J31" s="21">
        <v>27.832809999999998</v>
      </c>
      <c r="K31" s="21">
        <f t="shared" si="10"/>
        <v>5.3340000000002163E-2</v>
      </c>
      <c r="L31" s="21">
        <f t="shared" si="8"/>
        <v>4.9752821565154575</v>
      </c>
    </row>
    <row r="32" spans="1:12" x14ac:dyDescent="0.2">
      <c r="A32" s="1" t="s">
        <v>21</v>
      </c>
      <c r="B32" s="1">
        <v>72.5</v>
      </c>
      <c r="C32" s="1">
        <v>13</v>
      </c>
      <c r="D32" s="21">
        <v>27.225729999999999</v>
      </c>
      <c r="E32" s="21">
        <v>1.0274399999999999</v>
      </c>
      <c r="F32" s="20">
        <f t="shared" si="9"/>
        <v>28.253169999999997</v>
      </c>
      <c r="G32" s="21">
        <f t="shared" si="5"/>
        <v>1.0230700000000006</v>
      </c>
      <c r="H32" s="21">
        <v>28.248799999999999</v>
      </c>
      <c r="I32" s="21">
        <f t="shared" si="6"/>
        <v>0.97090000000000032</v>
      </c>
      <c r="J32" s="21">
        <v>28.196629999999999</v>
      </c>
      <c r="K32" s="21">
        <f t="shared" si="10"/>
        <v>5.2170000000000272E-2</v>
      </c>
      <c r="L32" s="21">
        <f t="shared" si="8"/>
        <v>5.0993578152032839</v>
      </c>
    </row>
    <row r="33" spans="1:12" x14ac:dyDescent="0.2">
      <c r="A33" s="1" t="s">
        <v>21</v>
      </c>
      <c r="B33" s="1">
        <v>105</v>
      </c>
      <c r="C33" s="1">
        <v>14</v>
      </c>
      <c r="D33" s="21">
        <v>25.564730000000001</v>
      </c>
      <c r="E33" s="21">
        <v>1.1137999999999999</v>
      </c>
      <c r="F33" s="20">
        <f t="shared" si="9"/>
        <v>26.678530000000002</v>
      </c>
      <c r="G33" s="21">
        <f t="shared" si="5"/>
        <v>1.1098599999999976</v>
      </c>
      <c r="H33" s="21">
        <v>26.674589999999998</v>
      </c>
      <c r="I33" s="21">
        <f t="shared" si="6"/>
        <v>1.054199999999998</v>
      </c>
      <c r="J33" s="21">
        <v>26.618929999999999</v>
      </c>
      <c r="K33" s="21">
        <f t="shared" si="10"/>
        <v>5.5659999999999599E-2</v>
      </c>
      <c r="L33" s="21">
        <f t="shared" si="8"/>
        <v>5.0150469428576328</v>
      </c>
    </row>
    <row r="34" spans="1:12" x14ac:dyDescent="0.2">
      <c r="A34" s="1" t="s">
        <v>29</v>
      </c>
      <c r="B34" s="1">
        <v>8</v>
      </c>
      <c r="C34" s="1">
        <v>15</v>
      </c>
      <c r="D34" s="21">
        <v>27.80245</v>
      </c>
      <c r="E34" s="21">
        <v>1.0427200000000001</v>
      </c>
      <c r="F34" s="20">
        <f t="shared" ref="F34:F39" si="11">E34+D34</f>
        <v>28.84517</v>
      </c>
      <c r="G34" s="21">
        <f t="shared" si="5"/>
        <v>1.0362399999999994</v>
      </c>
      <c r="H34" s="21">
        <v>28.83869</v>
      </c>
      <c r="I34" s="21">
        <f t="shared" si="6"/>
        <v>0.98531999999999798</v>
      </c>
      <c r="J34" s="21">
        <v>28.787769999999998</v>
      </c>
      <c r="K34" s="21">
        <f t="shared" ref="K34:K39" si="12">H34-J34</f>
        <v>5.0920000000001409E-2</v>
      </c>
      <c r="L34" s="21">
        <f t="shared" si="8"/>
        <v>4.9139195553155091</v>
      </c>
    </row>
    <row r="35" spans="1:12" x14ac:dyDescent="0.2">
      <c r="A35" s="1" t="s">
        <v>29</v>
      </c>
      <c r="B35" s="1">
        <v>22.5</v>
      </c>
      <c r="C35" s="1">
        <v>16</v>
      </c>
      <c r="D35" s="21">
        <v>23.565069999999999</v>
      </c>
      <c r="E35" s="21">
        <v>1.0452699999999999</v>
      </c>
      <c r="F35" s="20">
        <f t="shared" si="11"/>
        <v>24.610339999999997</v>
      </c>
      <c r="G35" s="21">
        <f t="shared" si="5"/>
        <v>1.0411600000000014</v>
      </c>
      <c r="H35" s="21">
        <v>24.60623</v>
      </c>
      <c r="I35" s="21">
        <f t="shared" si="6"/>
        <v>0.98795000000000144</v>
      </c>
      <c r="J35" s="21">
        <v>24.55302</v>
      </c>
      <c r="K35" s="21">
        <f t="shared" si="12"/>
        <v>5.320999999999998E-2</v>
      </c>
      <c r="L35" s="21">
        <f t="shared" si="8"/>
        <v>5.1106458181259269</v>
      </c>
    </row>
    <row r="36" spans="1:12" x14ac:dyDescent="0.2">
      <c r="A36" s="1" t="s">
        <v>29</v>
      </c>
      <c r="B36" s="1">
        <v>27.5</v>
      </c>
      <c r="C36" s="1">
        <v>17</v>
      </c>
      <c r="D36" s="21">
        <v>24.401769999999999</v>
      </c>
      <c r="E36" s="21">
        <v>1.0179199999999999</v>
      </c>
      <c r="F36" s="20">
        <f t="shared" si="11"/>
        <v>25.419689999999999</v>
      </c>
      <c r="G36" s="21">
        <f t="shared" si="5"/>
        <v>1.0133299999999998</v>
      </c>
      <c r="H36" s="21">
        <v>25.415099999999999</v>
      </c>
      <c r="I36" s="21">
        <f t="shared" si="6"/>
        <v>0.96207000000000065</v>
      </c>
      <c r="J36" s="21">
        <v>25.36384</v>
      </c>
      <c r="K36" s="21">
        <f t="shared" si="12"/>
        <v>5.1259999999999195E-2</v>
      </c>
      <c r="L36" s="21">
        <f t="shared" si="8"/>
        <v>5.0585692716093673</v>
      </c>
    </row>
    <row r="37" spans="1:12" x14ac:dyDescent="0.2">
      <c r="A37" s="1" t="s">
        <v>29</v>
      </c>
      <c r="B37" s="1">
        <v>32.5</v>
      </c>
      <c r="C37" s="1">
        <v>18</v>
      </c>
      <c r="D37" s="21">
        <v>23.09967</v>
      </c>
      <c r="E37" s="21">
        <v>1.0605800000000001</v>
      </c>
      <c r="F37" s="20">
        <f t="shared" si="11"/>
        <v>24.160250000000001</v>
      </c>
      <c r="G37" s="21">
        <f t="shared" si="5"/>
        <v>1.0569500000000005</v>
      </c>
      <c r="H37" s="21">
        <v>24.15662</v>
      </c>
      <c r="I37" s="21">
        <f t="shared" si="6"/>
        <v>1.0051799999999993</v>
      </c>
      <c r="J37" s="21">
        <v>24.104849999999999</v>
      </c>
      <c r="K37" s="21">
        <f t="shared" si="12"/>
        <v>5.1770000000001204E-2</v>
      </c>
      <c r="L37" s="21">
        <f t="shared" si="8"/>
        <v>4.8980557263826272</v>
      </c>
    </row>
    <row r="38" spans="1:12" x14ac:dyDescent="0.2">
      <c r="A38" s="4" t="s">
        <v>29</v>
      </c>
      <c r="B38" s="13">
        <v>62.5</v>
      </c>
      <c r="C38" s="4">
        <v>19</v>
      </c>
      <c r="D38" s="21">
        <v>21.820540000000001</v>
      </c>
      <c r="E38" s="21">
        <v>1.04512</v>
      </c>
      <c r="F38" s="20">
        <f t="shared" si="11"/>
        <v>22.865660000000002</v>
      </c>
      <c r="G38" s="21">
        <f t="shared" si="5"/>
        <v>1.0412099999999995</v>
      </c>
      <c r="H38" s="21">
        <v>22.861750000000001</v>
      </c>
      <c r="I38" s="21">
        <f t="shared" si="6"/>
        <v>0.98998999999999882</v>
      </c>
      <c r="J38" s="21">
        <v>22.81053</v>
      </c>
      <c r="K38" s="21">
        <f t="shared" si="12"/>
        <v>5.1220000000000709E-2</v>
      </c>
      <c r="L38" s="21">
        <f t="shared" si="8"/>
        <v>4.9192766108662749</v>
      </c>
    </row>
    <row r="39" spans="1:12" x14ac:dyDescent="0.2">
      <c r="A39" s="1" t="s">
        <v>29</v>
      </c>
      <c r="B39" s="25">
        <v>67.5</v>
      </c>
      <c r="C39" s="1">
        <v>20</v>
      </c>
      <c r="D39" s="21">
        <v>23.27796</v>
      </c>
      <c r="E39" s="21">
        <v>1.0805100000000001</v>
      </c>
      <c r="F39" s="20">
        <f t="shared" si="11"/>
        <v>24.358470000000001</v>
      </c>
      <c r="G39" s="21">
        <f t="shared" si="5"/>
        <v>1.0741000000000014</v>
      </c>
      <c r="H39" s="21">
        <v>24.352060000000002</v>
      </c>
      <c r="I39" s="21">
        <f t="shared" si="6"/>
        <v>1.0210100000000004</v>
      </c>
      <c r="J39" s="21">
        <v>24.298970000000001</v>
      </c>
      <c r="K39" s="21">
        <f t="shared" si="12"/>
        <v>5.309000000000097E-2</v>
      </c>
      <c r="L39" s="21">
        <f t="shared" si="8"/>
        <v>4.9427427613817052</v>
      </c>
    </row>
    <row r="42" spans="1:12" x14ac:dyDescent="0.2">
      <c r="A42" t="s">
        <v>30</v>
      </c>
    </row>
    <row r="43" spans="1:12" x14ac:dyDescent="0.2">
      <c r="A43" s="3" t="s">
        <v>3</v>
      </c>
      <c r="B43" s="1" t="s">
        <v>4</v>
      </c>
      <c r="C43" s="1" t="s">
        <v>5</v>
      </c>
      <c r="D43" s="1" t="s">
        <v>6</v>
      </c>
      <c r="E43" s="1" t="s">
        <v>7</v>
      </c>
      <c r="F43" s="1" t="s">
        <v>8</v>
      </c>
      <c r="G43" s="1" t="s">
        <v>9</v>
      </c>
      <c r="H43" s="1" t="s">
        <v>10</v>
      </c>
      <c r="I43" s="1" t="s">
        <v>11</v>
      </c>
      <c r="J43" s="1" t="s">
        <v>12</v>
      </c>
      <c r="K43" s="1" t="s">
        <v>13</v>
      </c>
      <c r="L43" s="1" t="s">
        <v>14</v>
      </c>
    </row>
    <row r="44" spans="1:12" x14ac:dyDescent="0.2">
      <c r="A44" s="1" t="s">
        <v>16</v>
      </c>
      <c r="B44" s="1">
        <v>0</v>
      </c>
      <c r="C44" s="1">
        <v>21</v>
      </c>
      <c r="D44" s="21">
        <v>22.844149999999999</v>
      </c>
      <c r="E44" s="21">
        <v>1.06168</v>
      </c>
      <c r="F44" s="20">
        <f>E44+D44</f>
        <v>23.905829999999998</v>
      </c>
      <c r="G44" s="21">
        <f t="shared" ref="G44" si="13">H44-D44</f>
        <v>1.0514800000000015</v>
      </c>
      <c r="H44" s="21">
        <v>23.895630000000001</v>
      </c>
      <c r="I44" s="21">
        <f t="shared" ref="I44" si="14">J44-D44</f>
        <v>1.0110400000000013</v>
      </c>
      <c r="J44" s="21">
        <v>23.85519</v>
      </c>
      <c r="K44" s="21">
        <f t="shared" ref="K44" si="15">H44-J44</f>
        <v>4.0440000000000254E-2</v>
      </c>
      <c r="L44" s="21">
        <f t="shared" ref="L44" si="16">(K44/G44)*100</f>
        <v>3.8460075322402894</v>
      </c>
    </row>
    <row r="45" spans="1:12" x14ac:dyDescent="0.2">
      <c r="A45" s="1" t="s">
        <v>16</v>
      </c>
      <c r="B45" s="1">
        <v>88.5</v>
      </c>
      <c r="C45" s="1">
        <v>22</v>
      </c>
      <c r="D45" s="21">
        <v>26.255269999999999</v>
      </c>
      <c r="E45" s="21">
        <v>1.0404899999999999</v>
      </c>
      <c r="F45" s="20">
        <f t="shared" ref="F45:F48" si="17">E45+D45</f>
        <v>27.295759999999998</v>
      </c>
      <c r="G45" s="21">
        <f t="shared" ref="G45:G48" si="18">H45-D45</f>
        <v>1.030149999999999</v>
      </c>
      <c r="H45" s="21">
        <v>27.285419999999998</v>
      </c>
      <c r="I45" s="21">
        <f t="shared" ref="I45:I48" si="19">J45-D45</f>
        <v>0.98142999999999958</v>
      </c>
      <c r="J45" s="21">
        <v>27.236699999999999</v>
      </c>
      <c r="K45" s="21">
        <f t="shared" ref="K45:K48" si="20">H45-J45</f>
        <v>4.871999999999943E-2</v>
      </c>
      <c r="L45" s="21">
        <f t="shared" ref="L45:L48" si="21">(K45/G45)*100</f>
        <v>4.7294083385914165</v>
      </c>
    </row>
    <row r="46" spans="1:12" x14ac:dyDescent="0.2">
      <c r="A46" s="1" t="s">
        <v>21</v>
      </c>
      <c r="B46" s="1">
        <v>0</v>
      </c>
      <c r="C46" s="1">
        <v>23</v>
      </c>
      <c r="D46" s="21">
        <v>26.246469999999999</v>
      </c>
      <c r="E46" s="21">
        <v>1.3360000000000001</v>
      </c>
      <c r="F46" s="20">
        <f t="shared" si="17"/>
        <v>27.582469999999997</v>
      </c>
      <c r="G46" s="21">
        <f t="shared" si="18"/>
        <v>1.0264000000000024</v>
      </c>
      <c r="H46" s="21">
        <v>27.272870000000001</v>
      </c>
      <c r="I46" s="21">
        <f t="shared" si="19"/>
        <v>0.97916000000000025</v>
      </c>
      <c r="J46" s="21">
        <v>27.225629999999999</v>
      </c>
      <c r="K46" s="21">
        <f t="shared" si="20"/>
        <v>4.7240000000002169E-2</v>
      </c>
      <c r="L46" s="21">
        <f t="shared" si="21"/>
        <v>4.6024941543259992</v>
      </c>
    </row>
    <row r="47" spans="1:12" x14ac:dyDescent="0.2">
      <c r="A47" s="1" t="s">
        <v>29</v>
      </c>
      <c r="B47" s="1">
        <v>0</v>
      </c>
      <c r="C47" s="1">
        <v>24</v>
      </c>
      <c r="D47" s="21">
        <v>21.695430000000002</v>
      </c>
      <c r="E47" s="21">
        <v>1.02078</v>
      </c>
      <c r="F47" s="20">
        <f t="shared" si="17"/>
        <v>22.71621</v>
      </c>
      <c r="G47" s="21">
        <f t="shared" si="18"/>
        <v>1.0111999999999988</v>
      </c>
      <c r="H47" s="21">
        <v>22.706630000000001</v>
      </c>
      <c r="I47" s="21">
        <f t="shared" si="19"/>
        <v>0.96355999999999753</v>
      </c>
      <c r="J47" s="21">
        <v>22.658989999999999</v>
      </c>
      <c r="K47" s="21">
        <f t="shared" si="20"/>
        <v>4.7640000000001237E-2</v>
      </c>
      <c r="L47" s="21">
        <f t="shared" si="21"/>
        <v>4.7112341772153172</v>
      </c>
    </row>
    <row r="48" spans="1:12" x14ac:dyDescent="0.2">
      <c r="A48" s="4" t="s">
        <v>29</v>
      </c>
      <c r="B48" s="4">
        <v>5</v>
      </c>
      <c r="C48" s="4">
        <v>25</v>
      </c>
      <c r="D48" s="37">
        <v>28.850439999999999</v>
      </c>
      <c r="E48" s="37">
        <v>1.0943799999999999</v>
      </c>
      <c r="F48" s="38">
        <f t="shared" si="17"/>
        <v>29.94482</v>
      </c>
      <c r="G48" s="37">
        <f t="shared" si="18"/>
        <v>1.0839500000000015</v>
      </c>
      <c r="H48" s="37">
        <v>29.93439</v>
      </c>
      <c r="I48" s="37">
        <f t="shared" si="19"/>
        <v>1.0315800000000017</v>
      </c>
      <c r="J48" s="37">
        <v>29.882020000000001</v>
      </c>
      <c r="K48" s="37">
        <f t="shared" si="20"/>
        <v>5.2369999999999806E-2</v>
      </c>
      <c r="L48" s="37">
        <f t="shared" si="21"/>
        <v>4.8314036625305343</v>
      </c>
    </row>
    <row r="49" spans="1:12" x14ac:dyDescent="0.2">
      <c r="A49" s="6"/>
      <c r="B49" s="6"/>
      <c r="C49" s="6"/>
      <c r="D49" s="39"/>
      <c r="E49" s="39"/>
      <c r="F49" s="39"/>
      <c r="G49" s="39"/>
      <c r="H49" s="39"/>
      <c r="I49" s="39"/>
      <c r="J49" s="39"/>
      <c r="K49" s="39"/>
      <c r="L49" s="39"/>
    </row>
    <row r="50" spans="1:12" x14ac:dyDescent="0.2">
      <c r="A50" s="6"/>
      <c r="B50" s="6"/>
      <c r="C50" s="6"/>
      <c r="D50" s="39"/>
      <c r="E50" s="39"/>
      <c r="F50" s="39"/>
      <c r="G50" s="39"/>
      <c r="H50" s="39"/>
      <c r="I50" s="39"/>
      <c r="J50" s="39"/>
      <c r="K50" s="39"/>
      <c r="L50" s="39"/>
    </row>
    <row r="51" spans="1:12" x14ac:dyDescent="0.2">
      <c r="A51" s="6"/>
      <c r="B51" s="6"/>
      <c r="C51" s="6"/>
      <c r="D51" s="39"/>
      <c r="E51" s="39"/>
      <c r="F51" s="39"/>
      <c r="G51" s="39"/>
      <c r="H51" s="39"/>
      <c r="I51" s="39"/>
      <c r="J51" s="39"/>
      <c r="K51" s="39"/>
      <c r="L51" s="39"/>
    </row>
    <row r="52" spans="1:12" x14ac:dyDescent="0.2">
      <c r="A52" s="6"/>
      <c r="B52" s="6"/>
      <c r="C52" s="6"/>
      <c r="D52" s="39"/>
      <c r="E52" s="39"/>
      <c r="F52" s="39"/>
      <c r="G52" s="39"/>
      <c r="H52" s="39"/>
      <c r="I52" s="39"/>
      <c r="J52" s="39"/>
      <c r="K52" s="39"/>
      <c r="L52" s="39"/>
    </row>
  </sheetData>
  <mergeCells count="3">
    <mergeCell ref="D1:F1"/>
    <mergeCell ref="G1:H1"/>
    <mergeCell ref="I1:L1"/>
  </mergeCells>
  <phoneticPr fontId="1" type="noConversion"/>
  <pageMargins left="0.7" right="0.7" top="0.75" bottom="0.75" header="0.3" footer="0.3"/>
  <pageSetup scale="88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9"/>
  <sheetViews>
    <sheetView topLeftCell="A8" zoomScale="70" zoomScaleNormal="70" workbookViewId="0">
      <selection activeCell="A2" sqref="A2:XFD2"/>
    </sheetView>
  </sheetViews>
  <sheetFormatPr baseColWidth="10" defaultColWidth="11.5" defaultRowHeight="15" x14ac:dyDescent="0.2"/>
  <cols>
    <col min="7" max="7" width="15.33203125" bestFit="1" customWidth="1"/>
  </cols>
  <sheetData>
    <row r="1" spans="1:9" x14ac:dyDescent="0.2">
      <c r="A1" s="16" t="s">
        <v>31</v>
      </c>
      <c r="B1" s="16"/>
      <c r="C1" s="1" t="s">
        <v>4</v>
      </c>
      <c r="D1" t="s">
        <v>32</v>
      </c>
      <c r="E1" t="s">
        <v>33</v>
      </c>
      <c r="F1" t="s">
        <v>34</v>
      </c>
    </row>
    <row r="2" spans="1:9" x14ac:dyDescent="0.2">
      <c r="A2" s="17" t="s">
        <v>16</v>
      </c>
      <c r="B2" s="1">
        <v>0</v>
      </c>
      <c r="C2" s="1">
        <v>0</v>
      </c>
      <c r="D2" s="31">
        <v>3.3663366336632605</v>
      </c>
      <c r="E2">
        <f>(D2-$H$4)/$H$6</f>
        <v>-3.19071034542266</v>
      </c>
      <c r="G2" s="23" t="s">
        <v>35</v>
      </c>
      <c r="H2" s="6"/>
      <c r="I2" s="6"/>
    </row>
    <row r="3" spans="1:9" ht="16" x14ac:dyDescent="0.2">
      <c r="A3" s="26" t="s">
        <v>16</v>
      </c>
      <c r="B3" s="27">
        <v>2.5</v>
      </c>
      <c r="C3" s="27">
        <v>2.5</v>
      </c>
      <c r="D3" s="28">
        <v>4.4669400000000001</v>
      </c>
      <c r="E3">
        <f t="shared" ref="E3:E23" si="0">(D3-$H$4)/$H$6</f>
        <v>-0.7407334874044077</v>
      </c>
      <c r="G3" s="23"/>
      <c r="H3" s="6"/>
      <c r="I3" s="6"/>
    </row>
    <row r="4" spans="1:9" x14ac:dyDescent="0.2">
      <c r="A4" s="17" t="s">
        <v>16</v>
      </c>
      <c r="B4" s="1">
        <v>5</v>
      </c>
      <c r="C4" s="1">
        <v>5</v>
      </c>
      <c r="D4">
        <v>4.3956043956043498</v>
      </c>
      <c r="E4">
        <f t="shared" si="0"/>
        <v>-0.89952873123852095</v>
      </c>
      <c r="G4" s="6" t="s">
        <v>36</v>
      </c>
      <c r="H4" s="6">
        <f>AVERAGE(D2:D87)</f>
        <v>4.7996997838842814</v>
      </c>
      <c r="I4" s="6"/>
    </row>
    <row r="5" spans="1:9" x14ac:dyDescent="0.2">
      <c r="A5" s="26" t="s">
        <v>16</v>
      </c>
      <c r="B5" s="27">
        <v>9</v>
      </c>
      <c r="C5" s="27">
        <v>9</v>
      </c>
      <c r="D5" s="29">
        <v>4.681976231754879</v>
      </c>
      <c r="E5">
        <f t="shared" si="0"/>
        <v>-0.26205623858913091</v>
      </c>
      <c r="G5" s="6"/>
      <c r="H5" s="6"/>
      <c r="I5" s="6"/>
    </row>
    <row r="6" spans="1:9" x14ac:dyDescent="0.2">
      <c r="A6" s="17" t="s">
        <v>16</v>
      </c>
      <c r="B6" s="1">
        <v>10</v>
      </c>
      <c r="C6" s="1">
        <v>10</v>
      </c>
      <c r="D6">
        <v>4.4009779951099759</v>
      </c>
      <c r="E6">
        <f t="shared" si="0"/>
        <v>-0.88756693388652719</v>
      </c>
      <c r="G6" s="6" t="s">
        <v>37</v>
      </c>
      <c r="H6" s="6">
        <f>_xlfn.STDEV.S(D2:D87)</f>
        <v>0.44923010710680772</v>
      </c>
      <c r="I6" s="6"/>
    </row>
    <row r="7" spans="1:9" x14ac:dyDescent="0.2">
      <c r="A7" s="26" t="s">
        <v>16</v>
      </c>
      <c r="B7" s="27">
        <v>12.5</v>
      </c>
      <c r="C7" s="27">
        <v>12.5</v>
      </c>
      <c r="D7" s="29">
        <v>4.9406595970102609</v>
      </c>
      <c r="E7">
        <f t="shared" si="0"/>
        <v>0.31378086841464808</v>
      </c>
      <c r="G7" s="6"/>
      <c r="H7" s="6"/>
      <c r="I7" s="6"/>
    </row>
    <row r="8" spans="1:9" x14ac:dyDescent="0.2">
      <c r="A8" s="17" t="s">
        <v>16</v>
      </c>
      <c r="B8" s="1">
        <v>15</v>
      </c>
      <c r="C8" s="1">
        <v>15</v>
      </c>
      <c r="D8">
        <v>4.7562425683710909</v>
      </c>
      <c r="E8">
        <f t="shared" si="0"/>
        <v>-9.6737094922398459E-2</v>
      </c>
      <c r="G8" s="6" t="s">
        <v>38</v>
      </c>
      <c r="H8" s="6"/>
      <c r="I8" s="6"/>
    </row>
    <row r="9" spans="1:9" x14ac:dyDescent="0.2">
      <c r="A9" s="26" t="s">
        <v>16</v>
      </c>
      <c r="B9" s="27">
        <v>17.5</v>
      </c>
      <c r="C9" s="27">
        <v>17.5</v>
      </c>
      <c r="D9" s="29">
        <v>4.6666352985459376</v>
      </c>
      <c r="E9">
        <f t="shared" si="0"/>
        <v>-0.29620562654476484</v>
      </c>
      <c r="G9" s="6"/>
      <c r="H9" s="6"/>
      <c r="I9" s="6"/>
    </row>
    <row r="10" spans="1:9" x14ac:dyDescent="0.2">
      <c r="A10" s="17" t="s">
        <v>16</v>
      </c>
      <c r="B10" s="1">
        <v>20</v>
      </c>
      <c r="C10" s="1">
        <v>20</v>
      </c>
      <c r="D10">
        <v>5.0599201065246717</v>
      </c>
      <c r="E10">
        <f t="shared" si="0"/>
        <v>0.57925842129392502</v>
      </c>
      <c r="G10" s="30"/>
      <c r="H10" s="6" t="s">
        <v>39</v>
      </c>
      <c r="I10" s="6"/>
    </row>
    <row r="11" spans="1:9" x14ac:dyDescent="0.2">
      <c r="A11" s="26" t="s">
        <v>16</v>
      </c>
      <c r="B11" s="27">
        <v>22.5</v>
      </c>
      <c r="C11" s="27">
        <v>22.5</v>
      </c>
      <c r="D11" s="29">
        <v>4.8646271136740094</v>
      </c>
      <c r="E11" s="29">
        <f t="shared" si="0"/>
        <v>0.14453022796686907</v>
      </c>
      <c r="G11" s="32"/>
      <c r="H11" s="6" t="s">
        <v>40</v>
      </c>
      <c r="I11" s="6"/>
    </row>
    <row r="12" spans="1:9" x14ac:dyDescent="0.2">
      <c r="A12" s="17" t="s">
        <v>16</v>
      </c>
      <c r="B12" s="1">
        <v>25</v>
      </c>
      <c r="C12" s="1">
        <v>25</v>
      </c>
      <c r="D12" s="31">
        <v>5.3008595988537337</v>
      </c>
      <c r="E12">
        <f t="shared" si="0"/>
        <v>1.1155971228132711</v>
      </c>
      <c r="G12" s="6"/>
      <c r="H12" s="6"/>
      <c r="I12" s="6"/>
    </row>
    <row r="13" spans="1:9" x14ac:dyDescent="0.2">
      <c r="A13" s="26" t="s">
        <v>16</v>
      </c>
      <c r="B13" s="27">
        <v>27.5</v>
      </c>
      <c r="C13" s="27">
        <v>27.5</v>
      </c>
      <c r="D13" s="29">
        <v>4.7840391751788554</v>
      </c>
      <c r="E13" s="29">
        <f t="shared" si="0"/>
        <v>-3.486099541788424E-2</v>
      </c>
      <c r="G13" s="6"/>
      <c r="H13" s="6"/>
      <c r="I13" s="6"/>
    </row>
    <row r="14" spans="1:9" x14ac:dyDescent="0.2">
      <c r="A14" s="26" t="s">
        <v>16</v>
      </c>
      <c r="B14" s="27">
        <v>30</v>
      </c>
      <c r="C14" s="27">
        <v>30</v>
      </c>
      <c r="D14" s="29">
        <v>4.9042467373167318</v>
      </c>
      <c r="E14" s="29">
        <f t="shared" si="0"/>
        <v>0.23272472565511634</v>
      </c>
      <c r="F14" t="s">
        <v>41</v>
      </c>
      <c r="G14" s="6"/>
      <c r="H14" s="6"/>
      <c r="I14" s="6"/>
    </row>
    <row r="15" spans="1:9" x14ac:dyDescent="0.2">
      <c r="A15" s="26" t="s">
        <v>16</v>
      </c>
      <c r="B15" s="27">
        <v>32.5</v>
      </c>
      <c r="C15" s="27">
        <v>32.5</v>
      </c>
      <c r="D15" s="29">
        <v>4.9419833701318483</v>
      </c>
      <c r="E15" s="29">
        <f t="shared" si="0"/>
        <v>0.31672762799430521</v>
      </c>
      <c r="G15" s="6"/>
      <c r="H15" s="6"/>
      <c r="I15" s="6"/>
    </row>
    <row r="16" spans="1:9" x14ac:dyDescent="0.2">
      <c r="A16" s="17" t="s">
        <v>16</v>
      </c>
      <c r="B16" s="1">
        <v>35</v>
      </c>
      <c r="C16" s="1">
        <v>35</v>
      </c>
      <c r="D16" s="31">
        <v>4.1504539559014262</v>
      </c>
      <c r="E16">
        <f t="shared" si="0"/>
        <v>-1.4452411307964548</v>
      </c>
      <c r="G16" s="6"/>
      <c r="H16" s="6"/>
      <c r="I16" s="6"/>
    </row>
    <row r="17" spans="1:9" x14ac:dyDescent="0.2">
      <c r="A17" s="26" t="s">
        <v>16</v>
      </c>
      <c r="B17" s="27">
        <v>37.5</v>
      </c>
      <c r="C17" s="27">
        <v>37.5</v>
      </c>
      <c r="D17" s="29">
        <v>4.8178043385462672</v>
      </c>
      <c r="E17" s="29">
        <f t="shared" si="0"/>
        <v>4.030129409309894E-2</v>
      </c>
      <c r="G17" s="6"/>
      <c r="H17" s="6"/>
      <c r="I17" s="6"/>
    </row>
    <row r="18" spans="1:9" x14ac:dyDescent="0.2">
      <c r="A18" s="17" t="s">
        <v>16</v>
      </c>
      <c r="B18" s="1">
        <v>40</v>
      </c>
      <c r="C18" s="1">
        <v>40</v>
      </c>
      <c r="D18">
        <v>4.9155145929339534</v>
      </c>
      <c r="E18">
        <f t="shared" si="0"/>
        <v>0.25780731793681005</v>
      </c>
      <c r="G18" s="6"/>
      <c r="H18" s="6"/>
      <c r="I18" s="6"/>
    </row>
    <row r="19" spans="1:9" x14ac:dyDescent="0.2">
      <c r="A19" s="26" t="s">
        <v>16</v>
      </c>
      <c r="B19" s="27">
        <v>42.5</v>
      </c>
      <c r="C19" s="27">
        <v>42.5</v>
      </c>
      <c r="D19" s="29">
        <v>4.7989795436291578</v>
      </c>
      <c r="E19" s="29">
        <f t="shared" si="0"/>
        <v>-1.6032769035944983E-3</v>
      </c>
      <c r="G19" s="6"/>
      <c r="H19" s="6"/>
      <c r="I19" s="6"/>
    </row>
    <row r="20" spans="1:9" x14ac:dyDescent="0.2">
      <c r="A20" s="17" t="s">
        <v>16</v>
      </c>
      <c r="B20" s="1">
        <v>45</v>
      </c>
      <c r="C20" s="1">
        <v>45</v>
      </c>
      <c r="D20" s="31">
        <v>3.9316239316238724</v>
      </c>
      <c r="E20">
        <f t="shared" si="0"/>
        <v>-1.9323634781540093</v>
      </c>
      <c r="G20" s="6"/>
      <c r="H20" s="6"/>
      <c r="I20" s="6"/>
    </row>
    <row r="21" spans="1:9" x14ac:dyDescent="0.2">
      <c r="A21" s="26" t="s">
        <v>16</v>
      </c>
      <c r="B21" s="27">
        <v>47.5</v>
      </c>
      <c r="C21" s="27">
        <v>47.5</v>
      </c>
      <c r="D21" s="29">
        <v>4.5373552866032671</v>
      </c>
      <c r="E21" s="29">
        <f t="shared" si="0"/>
        <v>-0.58398689920985192</v>
      </c>
      <c r="G21" s="6"/>
      <c r="H21" s="6"/>
      <c r="I21" s="6"/>
    </row>
    <row r="22" spans="1:9" x14ac:dyDescent="0.2">
      <c r="A22" s="17" t="s">
        <v>16</v>
      </c>
      <c r="B22" s="1">
        <v>50</v>
      </c>
      <c r="C22" s="1">
        <v>50</v>
      </c>
      <c r="D22">
        <v>4.7184170471839888</v>
      </c>
      <c r="E22">
        <f t="shared" si="0"/>
        <v>-0.18093786550456437</v>
      </c>
      <c r="G22" s="6"/>
      <c r="H22" s="6"/>
      <c r="I22" s="6"/>
    </row>
    <row r="23" spans="1:9" x14ac:dyDescent="0.2">
      <c r="A23" s="26" t="s">
        <v>16</v>
      </c>
      <c r="B23" s="27">
        <v>52.5</v>
      </c>
      <c r="C23" s="27">
        <v>52.5</v>
      </c>
      <c r="D23" s="29">
        <v>4.7387583514750702</v>
      </c>
      <c r="E23" s="29">
        <f t="shared" si="0"/>
        <v>-0.1356574981176005</v>
      </c>
      <c r="G23" s="6"/>
      <c r="H23" s="6"/>
      <c r="I23" s="6"/>
    </row>
    <row r="24" spans="1:9" x14ac:dyDescent="0.2">
      <c r="A24" s="17" t="s">
        <v>16</v>
      </c>
      <c r="B24" s="1">
        <v>55</v>
      </c>
      <c r="C24" s="1">
        <v>55</v>
      </c>
      <c r="D24">
        <v>4.8387096774195397</v>
      </c>
      <c r="E24">
        <f t="shared" ref="E24:E40" si="1">(D24-$H$4)/$H$6</f>
        <v>8.6837219763597484E-2</v>
      </c>
      <c r="G24" s="6"/>
      <c r="H24" s="6"/>
      <c r="I24" s="6"/>
    </row>
    <row r="25" spans="1:9" x14ac:dyDescent="0.2">
      <c r="A25" s="17" t="s">
        <v>16</v>
      </c>
      <c r="B25" s="1">
        <v>60</v>
      </c>
      <c r="C25" s="1">
        <v>60</v>
      </c>
      <c r="D25">
        <v>4.4852191641183046</v>
      </c>
      <c r="E25">
        <f t="shared" si="1"/>
        <v>-0.70004350730483611</v>
      </c>
      <c r="G25" s="6"/>
      <c r="H25" s="6"/>
      <c r="I25" s="6"/>
    </row>
    <row r="26" spans="1:9" x14ac:dyDescent="0.2">
      <c r="A26" s="17" t="s">
        <v>16</v>
      </c>
      <c r="B26" s="1">
        <v>65</v>
      </c>
      <c r="C26" s="1">
        <v>65</v>
      </c>
      <c r="D26">
        <v>4.252400548696686</v>
      </c>
      <c r="E26">
        <f t="shared" si="1"/>
        <v>-1.2183048876941611</v>
      </c>
      <c r="G26" s="6"/>
      <c r="H26" s="6"/>
      <c r="I26" s="6"/>
    </row>
    <row r="27" spans="1:9" x14ac:dyDescent="0.2">
      <c r="A27" s="17" t="s">
        <v>16</v>
      </c>
      <c r="B27" s="1">
        <v>70</v>
      </c>
      <c r="C27" s="1">
        <v>70</v>
      </c>
      <c r="D27">
        <v>4.3912175648703125</v>
      </c>
      <c r="E27">
        <f t="shared" si="1"/>
        <v>-0.90929395103264832</v>
      </c>
      <c r="G27" s="6"/>
      <c r="H27" s="6"/>
      <c r="I27" s="6"/>
    </row>
    <row r="28" spans="1:9" x14ac:dyDescent="0.2">
      <c r="A28" s="17" t="s">
        <v>16</v>
      </c>
      <c r="B28" s="1">
        <v>75</v>
      </c>
      <c r="C28" s="1">
        <v>75</v>
      </c>
      <c r="D28">
        <v>4.5787545787543236</v>
      </c>
      <c r="E28">
        <f t="shared" si="1"/>
        <v>-0.49183080482499036</v>
      </c>
    </row>
    <row r="29" spans="1:9" x14ac:dyDescent="0.2">
      <c r="A29" s="17" t="s">
        <v>16</v>
      </c>
      <c r="B29" s="1">
        <v>80</v>
      </c>
      <c r="C29" s="1">
        <v>80</v>
      </c>
      <c r="D29">
        <v>4.2007001166858622</v>
      </c>
      <c r="E29">
        <f t="shared" si="1"/>
        <v>-1.3333916354275042</v>
      </c>
    </row>
    <row r="30" spans="1:9" x14ac:dyDescent="0.2">
      <c r="A30" s="26" t="s">
        <v>16</v>
      </c>
      <c r="B30" s="27">
        <v>82.5</v>
      </c>
      <c r="C30" s="27">
        <v>82.5</v>
      </c>
      <c r="D30" s="29">
        <v>4.560814400781962</v>
      </c>
      <c r="E30" s="29">
        <f t="shared" si="1"/>
        <v>-0.53176619136420145</v>
      </c>
    </row>
    <row r="31" spans="1:9" x14ac:dyDescent="0.2">
      <c r="A31" s="17" t="s">
        <v>16</v>
      </c>
      <c r="B31" s="1">
        <v>85</v>
      </c>
      <c r="C31" s="1">
        <v>85</v>
      </c>
      <c r="D31">
        <v>4.5526940529493718</v>
      </c>
      <c r="E31">
        <f t="shared" si="1"/>
        <v>-0.54984233475736799</v>
      </c>
      <c r="F31" t="s">
        <v>42</v>
      </c>
    </row>
    <row r="32" spans="1:9" x14ac:dyDescent="0.2">
      <c r="A32" s="17" t="s">
        <v>16</v>
      </c>
      <c r="B32" s="1">
        <v>90</v>
      </c>
      <c r="C32" s="1">
        <v>90</v>
      </c>
      <c r="D32">
        <v>4.9723756906079135</v>
      </c>
      <c r="E32">
        <f t="shared" si="1"/>
        <v>0.38438186575633304</v>
      </c>
    </row>
    <row r="33" spans="1:6" x14ac:dyDescent="0.2">
      <c r="A33" s="18" t="s">
        <v>21</v>
      </c>
      <c r="B33" s="1">
        <v>0</v>
      </c>
      <c r="C33" s="1">
        <v>91</v>
      </c>
      <c r="D33">
        <v>4.1666666666668313</v>
      </c>
      <c r="E33">
        <f t="shared" si="1"/>
        <v>-1.4091511392555485</v>
      </c>
    </row>
    <row r="34" spans="1:6" x14ac:dyDescent="0.2">
      <c r="A34" s="18" t="s">
        <v>21</v>
      </c>
      <c r="B34" s="1">
        <v>2.5</v>
      </c>
      <c r="C34" s="1">
        <f>C33+B34</f>
        <v>93.5</v>
      </c>
      <c r="D34">
        <v>4.5760247205308984</v>
      </c>
      <c r="E34">
        <f t="shared" si="1"/>
        <v>-0.49790755297752715</v>
      </c>
    </row>
    <row r="35" spans="1:6" x14ac:dyDescent="0.2">
      <c r="A35" s="18" t="s">
        <v>21</v>
      </c>
      <c r="B35" s="1">
        <v>5</v>
      </c>
      <c r="C35" s="1">
        <v>96</v>
      </c>
      <c r="D35">
        <v>5.0209205020918715</v>
      </c>
      <c r="E35">
        <f t="shared" si="1"/>
        <v>0.4924441053880505</v>
      </c>
      <c r="F35" t="s">
        <v>43</v>
      </c>
    </row>
    <row r="36" spans="1:6" x14ac:dyDescent="0.2">
      <c r="A36" s="18" t="s">
        <v>21</v>
      </c>
      <c r="B36" s="1">
        <v>10</v>
      </c>
      <c r="C36" s="1">
        <f>C35+(B36-B35)</f>
        <v>101</v>
      </c>
      <c r="D36">
        <v>4.5544554455444697</v>
      </c>
      <c r="E36">
        <f t="shared" si="1"/>
        <v>-0.54592142080428974</v>
      </c>
    </row>
    <row r="37" spans="1:6" x14ac:dyDescent="0.2">
      <c r="A37" s="18" t="s">
        <v>21</v>
      </c>
      <c r="B37" s="1">
        <v>15</v>
      </c>
      <c r="C37" s="1">
        <f t="shared" ref="C37:C87" si="2">C36+(B37-B36)</f>
        <v>106</v>
      </c>
      <c r="D37">
        <v>5.0597976080956677</v>
      </c>
      <c r="E37">
        <f t="shared" si="1"/>
        <v>0.57898573603292824</v>
      </c>
      <c r="F37" t="s">
        <v>44</v>
      </c>
    </row>
    <row r="38" spans="1:6" x14ac:dyDescent="0.2">
      <c r="A38" s="18" t="s">
        <v>21</v>
      </c>
      <c r="B38" s="1">
        <v>25</v>
      </c>
      <c r="C38" s="1">
        <f t="shared" si="2"/>
        <v>116</v>
      </c>
      <c r="D38">
        <v>4.7426841574168126</v>
      </c>
      <c r="E38">
        <f t="shared" si="1"/>
        <v>-0.12691853365454187</v>
      </c>
      <c r="F38" t="s">
        <v>45</v>
      </c>
    </row>
    <row r="39" spans="1:6" x14ac:dyDescent="0.2">
      <c r="A39" s="18" t="s">
        <v>21</v>
      </c>
      <c r="B39" s="1">
        <v>35</v>
      </c>
      <c r="C39" s="1">
        <f t="shared" si="2"/>
        <v>126</v>
      </c>
      <c r="D39">
        <v>4.9227799227801032</v>
      </c>
      <c r="E39">
        <f t="shared" si="1"/>
        <v>0.27398016506172995</v>
      </c>
    </row>
    <row r="40" spans="1:6" x14ac:dyDescent="0.2">
      <c r="A40" s="18" t="s">
        <v>21</v>
      </c>
      <c r="B40" s="1">
        <v>40</v>
      </c>
      <c r="C40" s="1">
        <f t="shared" si="2"/>
        <v>131</v>
      </c>
      <c r="D40">
        <v>4.8999999999999488</v>
      </c>
      <c r="E40">
        <f t="shared" si="1"/>
        <v>0.22327135810561405</v>
      </c>
    </row>
    <row r="41" spans="1:6" x14ac:dyDescent="0.2">
      <c r="A41" s="33" t="s">
        <v>21</v>
      </c>
      <c r="B41" s="27">
        <v>42.5</v>
      </c>
      <c r="C41" s="27">
        <f t="shared" si="2"/>
        <v>133.5</v>
      </c>
      <c r="D41" s="29">
        <v>4.9835961674682929</v>
      </c>
      <c r="E41" s="29"/>
    </row>
    <row r="42" spans="1:6" x14ac:dyDescent="0.2">
      <c r="A42" s="18" t="s">
        <v>21</v>
      </c>
      <c r="B42" s="1">
        <v>45</v>
      </c>
      <c r="C42" s="1">
        <f t="shared" si="2"/>
        <v>136</v>
      </c>
      <c r="D42" s="31">
        <v>3.6827195467423453</v>
      </c>
      <c r="E42">
        <f>(D42-$H$4)/$H$6</f>
        <v>-2.4864322748438719</v>
      </c>
    </row>
    <row r="43" spans="1:6" x14ac:dyDescent="0.2">
      <c r="A43" s="33" t="s">
        <v>21</v>
      </c>
      <c r="B43" s="27">
        <v>47.5</v>
      </c>
      <c r="C43" s="27">
        <f t="shared" si="2"/>
        <v>138.5</v>
      </c>
      <c r="D43" s="29">
        <v>5.0900683941816567</v>
      </c>
      <c r="E43" s="29"/>
    </row>
    <row r="44" spans="1:6" x14ac:dyDescent="0.2">
      <c r="A44" s="18" t="s">
        <v>21</v>
      </c>
      <c r="B44" s="1">
        <v>50</v>
      </c>
      <c r="C44" s="1">
        <f t="shared" si="2"/>
        <v>141</v>
      </c>
      <c r="D44">
        <v>4.3843283582090145</v>
      </c>
      <c r="E44">
        <f>(D44-$H$4)/$H$6</f>
        <v>-0.92462953640929813</v>
      </c>
    </row>
    <row r="45" spans="1:6" x14ac:dyDescent="0.2">
      <c r="A45" s="18" t="s">
        <v>21</v>
      </c>
      <c r="B45" s="1">
        <v>55</v>
      </c>
      <c r="C45" s="1">
        <f t="shared" si="2"/>
        <v>146</v>
      </c>
      <c r="D45">
        <v>4.5408678102924487</v>
      </c>
      <c r="E45">
        <f>(D45-$H$4)/$H$6</f>
        <v>-0.57616791371975784</v>
      </c>
    </row>
    <row r="46" spans="1:6" x14ac:dyDescent="0.2">
      <c r="A46" s="18" t="s">
        <v>21</v>
      </c>
      <c r="B46" s="1">
        <v>60</v>
      </c>
      <c r="C46" s="1">
        <f t="shared" si="2"/>
        <v>151</v>
      </c>
      <c r="D46">
        <v>4.8103607770582446</v>
      </c>
      <c r="E46">
        <f>(D46-$H$4)/$H$6</f>
        <v>2.3731697865540559E-2</v>
      </c>
    </row>
    <row r="47" spans="1:6" x14ac:dyDescent="0.2">
      <c r="A47" s="18" t="s">
        <v>21</v>
      </c>
      <c r="B47" s="1">
        <v>65</v>
      </c>
      <c r="C47" s="1">
        <f t="shared" si="2"/>
        <v>156</v>
      </c>
      <c r="D47">
        <v>4.7666335650448612</v>
      </c>
      <c r="E47">
        <f>(D47-$H$4)/$H$6</f>
        <v>-7.3606417549299405E-2</v>
      </c>
    </row>
    <row r="48" spans="1:6" x14ac:dyDescent="0.2">
      <c r="A48" s="33" t="s">
        <v>21</v>
      </c>
      <c r="B48" s="27">
        <v>67.5</v>
      </c>
      <c r="C48" s="27">
        <f t="shared" si="2"/>
        <v>158.5</v>
      </c>
      <c r="D48" s="29">
        <v>4.9752821565154575</v>
      </c>
      <c r="E48" s="29"/>
    </row>
    <row r="49" spans="1:6" x14ac:dyDescent="0.2">
      <c r="A49" s="18" t="s">
        <v>21</v>
      </c>
      <c r="B49" s="1">
        <v>70</v>
      </c>
      <c r="C49" s="1">
        <f t="shared" si="2"/>
        <v>161</v>
      </c>
      <c r="D49" s="31">
        <v>5.7009345794392461</v>
      </c>
      <c r="E49">
        <f>(D49-$H$4)/$H$6</f>
        <v>2.0061763031850615</v>
      </c>
    </row>
    <row r="50" spans="1:6" x14ac:dyDescent="0.2">
      <c r="A50" s="33" t="s">
        <v>21</v>
      </c>
      <c r="B50" s="27">
        <v>72.5</v>
      </c>
      <c r="C50" s="27">
        <f t="shared" si="2"/>
        <v>163.5</v>
      </c>
      <c r="D50" s="29">
        <v>5.0993578152032839</v>
      </c>
      <c r="E50" s="29"/>
    </row>
    <row r="51" spans="1:6" x14ac:dyDescent="0.2">
      <c r="A51" s="18" t="s">
        <v>21</v>
      </c>
      <c r="B51" s="1">
        <v>75</v>
      </c>
      <c r="C51" s="1">
        <f t="shared" si="2"/>
        <v>166</v>
      </c>
      <c r="D51">
        <v>4.757085020242978</v>
      </c>
      <c r="E51">
        <f t="shared" ref="E51:E85" si="3">(D51-$H$4)/$H$6</f>
        <v>-9.4861771210653714E-2</v>
      </c>
    </row>
    <row r="52" spans="1:6" x14ac:dyDescent="0.2">
      <c r="A52" s="18" t="s">
        <v>21</v>
      </c>
      <c r="B52" s="1">
        <v>80</v>
      </c>
      <c r="C52" s="1">
        <f t="shared" si="2"/>
        <v>171</v>
      </c>
      <c r="D52">
        <v>4.737903225806166</v>
      </c>
      <c r="E52">
        <f t="shared" si="3"/>
        <v>-0.13756103409031506</v>
      </c>
    </row>
    <row r="53" spans="1:6" x14ac:dyDescent="0.2">
      <c r="A53" s="18" t="s">
        <v>21</v>
      </c>
      <c r="B53" s="1">
        <v>82.5</v>
      </c>
      <c r="C53" s="1">
        <f t="shared" si="2"/>
        <v>173.5</v>
      </c>
      <c r="D53">
        <v>4.8925626548602743</v>
      </c>
      <c r="E53">
        <f t="shared" si="3"/>
        <v>0.20671559966018499</v>
      </c>
    </row>
    <row r="54" spans="1:6" x14ac:dyDescent="0.2">
      <c r="A54" s="18" t="s">
        <v>21</v>
      </c>
      <c r="B54" s="1">
        <v>85</v>
      </c>
      <c r="C54" s="1">
        <f t="shared" si="2"/>
        <v>176</v>
      </c>
      <c r="D54">
        <v>5.0814956855226141</v>
      </c>
      <c r="E54">
        <f t="shared" si="3"/>
        <v>0.62728632204371304</v>
      </c>
      <c r="F54" t="s">
        <v>46</v>
      </c>
    </row>
    <row r="55" spans="1:6" x14ac:dyDescent="0.2">
      <c r="A55" s="18" t="s">
        <v>21</v>
      </c>
      <c r="B55" s="1">
        <v>87.5</v>
      </c>
      <c r="C55" s="1">
        <f t="shared" si="2"/>
        <v>178.5</v>
      </c>
      <c r="D55">
        <v>4.8182063627775307</v>
      </c>
      <c r="E55">
        <f t="shared" si="3"/>
        <v>4.1196212365279372E-2</v>
      </c>
    </row>
    <row r="56" spans="1:6" x14ac:dyDescent="0.2">
      <c r="A56" s="18" t="s">
        <v>21</v>
      </c>
      <c r="B56" s="1">
        <v>90</v>
      </c>
      <c r="C56" s="1">
        <f t="shared" si="2"/>
        <v>181</v>
      </c>
      <c r="D56">
        <v>4.6388533706028507</v>
      </c>
      <c r="E56">
        <f t="shared" si="3"/>
        <v>-0.3580490504461854</v>
      </c>
      <c r="F56" t="s">
        <v>47</v>
      </c>
    </row>
    <row r="57" spans="1:6" x14ac:dyDescent="0.2">
      <c r="A57" s="18" t="s">
        <v>21</v>
      </c>
      <c r="B57" s="1">
        <v>95</v>
      </c>
      <c r="C57" s="1">
        <f t="shared" si="2"/>
        <v>186</v>
      </c>
      <c r="D57">
        <v>5.4003724394785779</v>
      </c>
      <c r="E57">
        <f t="shared" si="3"/>
        <v>1.3371157589210338</v>
      </c>
    </row>
    <row r="58" spans="1:6" x14ac:dyDescent="0.2">
      <c r="A58" s="18" t="s">
        <v>21</v>
      </c>
      <c r="B58" s="1">
        <v>100</v>
      </c>
      <c r="C58" s="1">
        <f t="shared" si="2"/>
        <v>191</v>
      </c>
      <c r="D58">
        <v>5.4478301015694912</v>
      </c>
      <c r="E58">
        <f t="shared" si="3"/>
        <v>1.442757970652025</v>
      </c>
    </row>
    <row r="59" spans="1:6" x14ac:dyDescent="0.2">
      <c r="A59" s="33" t="s">
        <v>21</v>
      </c>
      <c r="B59" s="27">
        <v>105</v>
      </c>
      <c r="C59" s="27">
        <f t="shared" si="2"/>
        <v>196</v>
      </c>
      <c r="D59" s="29">
        <v>5.3977272727268177</v>
      </c>
      <c r="E59" s="29">
        <f t="shared" si="3"/>
        <v>1.331227536582607</v>
      </c>
      <c r="F59" t="s">
        <v>48</v>
      </c>
    </row>
    <row r="60" spans="1:6" x14ac:dyDescent="0.2">
      <c r="A60" s="18" t="s">
        <v>29</v>
      </c>
      <c r="B60" s="1">
        <v>0</v>
      </c>
      <c r="C60" s="1">
        <v>197</v>
      </c>
      <c r="D60">
        <v>4.4852191641183046</v>
      </c>
      <c r="E60">
        <f t="shared" si="3"/>
        <v>-0.70004350730483611</v>
      </c>
    </row>
    <row r="61" spans="1:6" x14ac:dyDescent="0.2">
      <c r="A61" s="18" t="s">
        <v>29</v>
      </c>
      <c r="B61" s="1">
        <v>5</v>
      </c>
      <c r="C61" s="1">
        <f t="shared" si="2"/>
        <v>202</v>
      </c>
      <c r="D61">
        <v>4.6376811594201222</v>
      </c>
      <c r="E61">
        <f t="shared" si="3"/>
        <v>-0.36065842850029228</v>
      </c>
    </row>
    <row r="62" spans="1:6" x14ac:dyDescent="0.2">
      <c r="A62" s="18" t="s">
        <v>29</v>
      </c>
      <c r="B62" s="1">
        <v>8</v>
      </c>
      <c r="C62" s="1">
        <f t="shared" si="2"/>
        <v>205</v>
      </c>
      <c r="D62">
        <v>4.9139195553155091</v>
      </c>
    </row>
    <row r="63" spans="1:6" x14ac:dyDescent="0.2">
      <c r="A63" s="18" t="s">
        <v>29</v>
      </c>
      <c r="B63" s="1">
        <v>10</v>
      </c>
      <c r="C63" s="1">
        <f>C61+(B63-B61)</f>
        <v>207</v>
      </c>
      <c r="D63" s="31">
        <v>3.8610038610037867</v>
      </c>
      <c r="E63">
        <f t="shared" si="3"/>
        <v>-2.0895659218524125</v>
      </c>
    </row>
    <row r="64" spans="1:6" x14ac:dyDescent="0.2">
      <c r="A64" s="18" t="s">
        <v>29</v>
      </c>
      <c r="B64" s="1">
        <v>15</v>
      </c>
      <c r="C64" s="1">
        <f t="shared" si="2"/>
        <v>212</v>
      </c>
      <c r="D64">
        <v>4.7397769516730399</v>
      </c>
      <c r="E64">
        <f t="shared" si="3"/>
        <v>-0.13339006282807847</v>
      </c>
    </row>
    <row r="65" spans="1:5" x14ac:dyDescent="0.2">
      <c r="A65" s="18" t="s">
        <v>29</v>
      </c>
      <c r="B65" s="1">
        <v>20</v>
      </c>
      <c r="C65" s="1">
        <f t="shared" si="2"/>
        <v>217</v>
      </c>
      <c r="D65">
        <v>5.2054794520549974</v>
      </c>
      <c r="E65">
        <f t="shared" si="3"/>
        <v>0.90327798994611663</v>
      </c>
    </row>
    <row r="66" spans="1:5" x14ac:dyDescent="0.2">
      <c r="A66" s="18" t="s">
        <v>29</v>
      </c>
      <c r="B66" s="1">
        <v>22.5</v>
      </c>
      <c r="C66" s="1">
        <f t="shared" si="2"/>
        <v>219.5</v>
      </c>
      <c r="D66">
        <v>5.1106458181259269</v>
      </c>
    </row>
    <row r="67" spans="1:5" x14ac:dyDescent="0.2">
      <c r="A67" s="18" t="s">
        <v>29</v>
      </c>
      <c r="B67" s="1">
        <v>25</v>
      </c>
      <c r="C67" s="1">
        <f t="shared" si="2"/>
        <v>222</v>
      </c>
      <c r="D67" s="31">
        <v>5.7541412380121217</v>
      </c>
      <c r="E67">
        <f t="shared" si="3"/>
        <v>2.1246159574538823</v>
      </c>
    </row>
    <row r="68" spans="1:5" x14ac:dyDescent="0.2">
      <c r="A68" s="18" t="s">
        <v>29</v>
      </c>
      <c r="B68" s="1">
        <v>27.5</v>
      </c>
      <c r="C68" s="1">
        <f t="shared" si="2"/>
        <v>224.5</v>
      </c>
      <c r="D68">
        <v>5.0585692716093673</v>
      </c>
    </row>
    <row r="69" spans="1:5" x14ac:dyDescent="0.2">
      <c r="A69" s="18" t="s">
        <v>29</v>
      </c>
      <c r="B69" s="1">
        <v>30</v>
      </c>
      <c r="C69" s="1">
        <f t="shared" si="2"/>
        <v>227</v>
      </c>
      <c r="D69" s="31">
        <v>5.8128973660308914</v>
      </c>
      <c r="E69">
        <f t="shared" si="3"/>
        <v>2.2554089009571099</v>
      </c>
    </row>
    <row r="70" spans="1:5" x14ac:dyDescent="0.2">
      <c r="A70" s="18" t="s">
        <v>29</v>
      </c>
      <c r="B70" s="1">
        <v>32.5</v>
      </c>
      <c r="C70" s="1">
        <f t="shared" si="2"/>
        <v>229.5</v>
      </c>
      <c r="D70">
        <v>4.8980557263826272</v>
      </c>
    </row>
    <row r="71" spans="1:5" x14ac:dyDescent="0.2">
      <c r="A71" s="18" t="s">
        <v>29</v>
      </c>
      <c r="B71" s="1">
        <v>35</v>
      </c>
      <c r="C71" s="1">
        <f t="shared" si="2"/>
        <v>232</v>
      </c>
      <c r="D71">
        <v>5.1899907321591785</v>
      </c>
      <c r="E71">
        <f t="shared" si="3"/>
        <v>0.8687996242916608</v>
      </c>
    </row>
    <row r="72" spans="1:5" x14ac:dyDescent="0.2">
      <c r="A72" s="18" t="s">
        <v>29</v>
      </c>
      <c r="B72" s="1">
        <v>40</v>
      </c>
      <c r="C72" s="1">
        <f t="shared" si="2"/>
        <v>237</v>
      </c>
      <c r="D72">
        <v>4.9951969260329623</v>
      </c>
      <c r="E72">
        <f t="shared" si="3"/>
        <v>0.43518263592738232</v>
      </c>
    </row>
    <row r="73" spans="1:5" x14ac:dyDescent="0.2">
      <c r="A73" s="18" t="s">
        <v>29</v>
      </c>
      <c r="B73" s="1">
        <v>45</v>
      </c>
      <c r="C73" s="1">
        <f t="shared" si="2"/>
        <v>242</v>
      </c>
      <c r="D73">
        <v>5.3606237816763862</v>
      </c>
      <c r="E73">
        <f t="shared" si="3"/>
        <v>1.2486340272352694</v>
      </c>
    </row>
    <row r="74" spans="1:5" x14ac:dyDescent="0.2">
      <c r="A74" s="18" t="s">
        <v>29</v>
      </c>
      <c r="B74" s="1">
        <v>50</v>
      </c>
      <c r="C74" s="1">
        <f t="shared" si="2"/>
        <v>247</v>
      </c>
      <c r="D74">
        <v>5.454545454545654</v>
      </c>
      <c r="E74">
        <f t="shared" si="3"/>
        <v>1.4577065523920423</v>
      </c>
    </row>
    <row r="75" spans="1:5" x14ac:dyDescent="0.2">
      <c r="A75" s="18" t="s">
        <v>29</v>
      </c>
      <c r="B75" s="1">
        <v>55</v>
      </c>
      <c r="C75" s="1">
        <f t="shared" si="2"/>
        <v>252</v>
      </c>
      <c r="D75">
        <v>5.2986512524084306</v>
      </c>
      <c r="E75">
        <f t="shared" si="3"/>
        <v>1.1106812758778872</v>
      </c>
    </row>
    <row r="76" spans="1:5" x14ac:dyDescent="0.2">
      <c r="A76" s="18" t="s">
        <v>29</v>
      </c>
      <c r="B76" s="1">
        <v>60</v>
      </c>
      <c r="C76" s="1">
        <f t="shared" si="2"/>
        <v>257</v>
      </c>
      <c r="D76">
        <v>5.8706467661695978</v>
      </c>
      <c r="E76">
        <f t="shared" si="3"/>
        <v>2.3839608373146972</v>
      </c>
    </row>
    <row r="77" spans="1:5" x14ac:dyDescent="0.2">
      <c r="A77" s="18" t="s">
        <v>29</v>
      </c>
      <c r="B77" s="1">
        <v>62.5</v>
      </c>
      <c r="C77" s="1">
        <f t="shared" si="2"/>
        <v>259.5</v>
      </c>
      <c r="D77">
        <v>4.9192766108662749</v>
      </c>
    </row>
    <row r="78" spans="1:5" x14ac:dyDescent="0.2">
      <c r="A78" s="18" t="s">
        <v>29</v>
      </c>
      <c r="B78" s="1">
        <v>65</v>
      </c>
      <c r="C78" s="1">
        <f t="shared" si="2"/>
        <v>262</v>
      </c>
      <c r="D78" s="31">
        <v>4.0674603174600188</v>
      </c>
      <c r="E78">
        <f t="shared" si="3"/>
        <v>-1.6299875160641613</v>
      </c>
    </row>
    <row r="79" spans="1:5" x14ac:dyDescent="0.2">
      <c r="A79" s="18" t="s">
        <v>29</v>
      </c>
      <c r="B79" s="1">
        <v>67.5</v>
      </c>
      <c r="C79" s="1">
        <f t="shared" si="2"/>
        <v>264.5</v>
      </c>
      <c r="D79">
        <v>4.9427427613817052</v>
      </c>
    </row>
    <row r="80" spans="1:5" x14ac:dyDescent="0.2">
      <c r="A80" s="18" t="s">
        <v>29</v>
      </c>
      <c r="B80" s="1">
        <v>70</v>
      </c>
      <c r="C80" s="1">
        <f>C78+(B80-B78)</f>
        <v>267</v>
      </c>
      <c r="D80">
        <v>4.4776119402983676</v>
      </c>
      <c r="E80">
        <f t="shared" si="3"/>
        <v>-0.71697742090410488</v>
      </c>
    </row>
    <row r="81" spans="1:5" x14ac:dyDescent="0.2">
      <c r="A81" s="18" t="s">
        <v>29</v>
      </c>
      <c r="B81" s="1">
        <v>75</v>
      </c>
      <c r="C81" s="1">
        <f t="shared" si="2"/>
        <v>272</v>
      </c>
      <c r="D81">
        <v>4.7576301615802823</v>
      </c>
      <c r="E81">
        <f t="shared" si="3"/>
        <v>-9.3648269869848186E-2</v>
      </c>
    </row>
    <row r="82" spans="1:5" x14ac:dyDescent="0.2">
      <c r="A82" s="18" t="s">
        <v>29</v>
      </c>
      <c r="B82" s="1">
        <v>80</v>
      </c>
      <c r="C82" s="1">
        <f t="shared" si="2"/>
        <v>277</v>
      </c>
      <c r="D82">
        <v>5.0556983718938273</v>
      </c>
      <c r="E82">
        <f t="shared" si="3"/>
        <v>0.5698607104903598</v>
      </c>
    </row>
    <row r="83" spans="1:5" x14ac:dyDescent="0.2">
      <c r="A83" s="18" t="s">
        <v>29</v>
      </c>
      <c r="B83" s="1">
        <v>85</v>
      </c>
      <c r="C83" s="1">
        <f t="shared" si="2"/>
        <v>282</v>
      </c>
      <c r="D83">
        <v>5.3333333333330986</v>
      </c>
      <c r="E83">
        <f t="shared" si="3"/>
        <v>1.1878846520007216</v>
      </c>
    </row>
    <row r="84" spans="1:5" x14ac:dyDescent="0.2">
      <c r="A84" s="18" t="s">
        <v>29</v>
      </c>
      <c r="B84" s="1">
        <v>90</v>
      </c>
      <c r="C84" s="1">
        <f t="shared" si="2"/>
        <v>287</v>
      </c>
      <c r="D84">
        <v>4.440154440154374</v>
      </c>
      <c r="E84">
        <f t="shared" si="3"/>
        <v>-0.80035896535408058</v>
      </c>
    </row>
    <row r="85" spans="1:5" x14ac:dyDescent="0.2">
      <c r="A85" s="18" t="s">
        <v>29</v>
      </c>
      <c r="B85" s="1">
        <v>95</v>
      </c>
      <c r="C85" s="1">
        <f t="shared" si="2"/>
        <v>292</v>
      </c>
      <c r="D85">
        <v>5.0830889540566586</v>
      </c>
      <c r="E85">
        <f t="shared" si="3"/>
        <v>0.63083298667913934</v>
      </c>
    </row>
    <row r="86" spans="1:5" x14ac:dyDescent="0.2">
      <c r="A86" s="18" t="s">
        <v>29</v>
      </c>
      <c r="B86" s="1">
        <v>100</v>
      </c>
      <c r="C86" s="1">
        <f t="shared" si="2"/>
        <v>297</v>
      </c>
      <c r="D86">
        <v>4.8664122137403112</v>
      </c>
      <c r="E86">
        <f t="shared" ref="E86:E87" si="4">(D86-$H$4)/$H$6</f>
        <v>0.14850391547815026</v>
      </c>
    </row>
    <row r="87" spans="1:5" x14ac:dyDescent="0.2">
      <c r="A87" s="18" t="s">
        <v>29</v>
      </c>
      <c r="B87" s="1">
        <v>105</v>
      </c>
      <c r="C87" s="1">
        <f t="shared" si="2"/>
        <v>302</v>
      </c>
      <c r="D87">
        <v>4.0613718411547577</v>
      </c>
      <c r="E87">
        <f t="shared" si="4"/>
        <v>-1.6435406511032906</v>
      </c>
    </row>
    <row r="88" spans="1:5" x14ac:dyDescent="0.2">
      <c r="A88" s="18"/>
      <c r="C88" s="1"/>
    </row>
    <row r="89" spans="1:5" x14ac:dyDescent="0.2">
      <c r="C89" s="1"/>
    </row>
  </sheetData>
  <phoneticPr fontId="1" type="noConversion"/>
  <conditionalFormatting sqref="E2:E1048576">
    <cfRule type="cellIs" dxfId="3" priority="2" operator="greaterThan">
      <formula>1.9</formula>
    </cfRule>
  </conditionalFormatting>
  <conditionalFormatting sqref="E2:E87">
    <cfRule type="cellIs" dxfId="2" priority="1" operator="lessThan">
      <formula>-1.9</formula>
    </cfRule>
  </conditionalFormatting>
  <pageMargins left="0.7" right="0.7" top="0.75" bottom="0.75" header="0.3" footer="0.3"/>
  <pageSetup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5"/>
  <sheetViews>
    <sheetView tabSelected="1" topLeftCell="H18" zoomScaleNormal="100" workbookViewId="0">
      <selection activeCell="S49" sqref="S49"/>
    </sheetView>
  </sheetViews>
  <sheetFormatPr baseColWidth="10" defaultColWidth="11.5" defaultRowHeight="15" x14ac:dyDescent="0.2"/>
  <cols>
    <col min="8" max="8" width="15.33203125" bestFit="1" customWidth="1"/>
  </cols>
  <sheetData>
    <row r="1" spans="1:10" x14ac:dyDescent="0.2">
      <c r="A1" s="6" t="s">
        <v>36</v>
      </c>
      <c r="B1" s="6">
        <f>AVERAGE(E10:E83)</f>
        <v>4.8113481370407483</v>
      </c>
      <c r="E1" s="6" t="s">
        <v>38</v>
      </c>
      <c r="F1" s="6"/>
    </row>
    <row r="2" spans="1:10" x14ac:dyDescent="0.2">
      <c r="A2" s="6"/>
      <c r="B2" s="6"/>
      <c r="E2" s="6"/>
      <c r="F2" s="6"/>
    </row>
    <row r="3" spans="1:10" x14ac:dyDescent="0.2">
      <c r="A3" s="6" t="s">
        <v>37</v>
      </c>
      <c r="B3" s="6">
        <f>_xlfn.STDEV.S(E10:E83)</f>
        <v>0.3439884385266932</v>
      </c>
      <c r="E3" s="30"/>
      <c r="F3" s="6" t="s">
        <v>39</v>
      </c>
    </row>
    <row r="4" spans="1:10" x14ac:dyDescent="0.2">
      <c r="A4" s="6"/>
      <c r="B4" s="6"/>
      <c r="E4" s="32"/>
      <c r="F4" s="6" t="s">
        <v>40</v>
      </c>
    </row>
    <row r="9" spans="1:10" x14ac:dyDescent="0.2">
      <c r="A9" s="16" t="s">
        <v>31</v>
      </c>
      <c r="B9" s="16"/>
      <c r="C9" s="1" t="s">
        <v>4</v>
      </c>
      <c r="D9" s="6" t="s">
        <v>49</v>
      </c>
      <c r="E9" t="s">
        <v>32</v>
      </c>
      <c r="F9" t="s">
        <v>33</v>
      </c>
      <c r="G9" t="s">
        <v>34</v>
      </c>
    </row>
    <row r="10" spans="1:10" hidden="1" x14ac:dyDescent="0.2">
      <c r="A10" s="17" t="s">
        <v>16</v>
      </c>
      <c r="B10" s="1">
        <v>0</v>
      </c>
      <c r="C10" s="1">
        <v>0</v>
      </c>
      <c r="D10" s="6">
        <v>2017</v>
      </c>
      <c r="E10" s="31">
        <v>3.3663366336632605</v>
      </c>
      <c r="F10">
        <f t="shared" ref="F10:F41" si="0">(E10-$B$1)/$B$3</f>
        <v>-4.2007560183315755</v>
      </c>
      <c r="H10" s="23"/>
      <c r="I10" s="6"/>
      <c r="J10" s="6"/>
    </row>
    <row r="11" spans="1:10" ht="16" x14ac:dyDescent="0.2">
      <c r="A11" s="26" t="s">
        <v>16</v>
      </c>
      <c r="B11" s="27">
        <v>2.5</v>
      </c>
      <c r="C11" s="27">
        <v>2.5</v>
      </c>
      <c r="D11" s="6">
        <v>2017</v>
      </c>
      <c r="E11" s="28">
        <v>4.4669400000000001</v>
      </c>
      <c r="F11">
        <f t="shared" si="0"/>
        <v>-1.0012200948260137</v>
      </c>
      <c r="H11" s="23"/>
      <c r="I11" s="6"/>
      <c r="J11" s="6"/>
    </row>
    <row r="12" spans="1:10" x14ac:dyDescent="0.2">
      <c r="A12" s="17" t="s">
        <v>16</v>
      </c>
      <c r="B12" s="1">
        <v>5</v>
      </c>
      <c r="C12" s="1">
        <v>5</v>
      </c>
      <c r="D12" s="6">
        <v>1984.0834021596745</v>
      </c>
      <c r="E12">
        <v>4.3956043956043498</v>
      </c>
      <c r="F12">
        <f t="shared" si="0"/>
        <v>-1.2085980075872147</v>
      </c>
      <c r="J12" s="6"/>
    </row>
    <row r="13" spans="1:10" x14ac:dyDescent="0.2">
      <c r="A13" s="26" t="s">
        <v>16</v>
      </c>
      <c r="B13" s="27">
        <v>9</v>
      </c>
      <c r="C13" s="27">
        <v>9</v>
      </c>
      <c r="D13" s="6">
        <v>1959.6468469212537</v>
      </c>
      <c r="E13" s="29">
        <v>4.681976231754879</v>
      </c>
      <c r="F13">
        <f t="shared" si="0"/>
        <v>-0.37609376012743562</v>
      </c>
      <c r="J13" s="6"/>
    </row>
    <row r="14" spans="1:10" x14ac:dyDescent="0.2">
      <c r="A14" s="26" t="s">
        <v>16</v>
      </c>
      <c r="B14" s="27">
        <v>12.5</v>
      </c>
      <c r="C14" s="27">
        <v>12.5</v>
      </c>
      <c r="D14" s="6">
        <v>1940.6468469212537</v>
      </c>
      <c r="E14" s="29">
        <v>4.9406595970102609</v>
      </c>
      <c r="F14">
        <f t="shared" si="0"/>
        <v>0.3759180410927625</v>
      </c>
      <c r="J14" s="6"/>
    </row>
    <row r="15" spans="1:10" x14ac:dyDescent="0.2">
      <c r="A15" s="17" t="s">
        <v>16</v>
      </c>
      <c r="B15" s="1">
        <v>15</v>
      </c>
      <c r="C15" s="1">
        <v>15</v>
      </c>
      <c r="D15" s="6">
        <v>1923.6468469212537</v>
      </c>
      <c r="E15">
        <v>4.7562425683710909</v>
      </c>
      <c r="F15">
        <f t="shared" si="0"/>
        <v>-0.16019599061432171</v>
      </c>
      <c r="J15" s="6"/>
    </row>
    <row r="16" spans="1:10" x14ac:dyDescent="0.2">
      <c r="A16" s="26" t="s">
        <v>16</v>
      </c>
      <c r="B16" s="27">
        <v>17.5</v>
      </c>
      <c r="C16" s="27">
        <v>17.5</v>
      </c>
      <c r="D16" s="6">
        <v>1904.6468469212537</v>
      </c>
      <c r="E16" s="29">
        <v>4.6666352985459376</v>
      </c>
      <c r="F16">
        <f t="shared" si="0"/>
        <v>-0.42069099506546659</v>
      </c>
      <c r="J16" s="6"/>
    </row>
    <row r="17" spans="1:10" x14ac:dyDescent="0.2">
      <c r="A17" s="17" t="s">
        <v>16</v>
      </c>
      <c r="B17" s="1">
        <v>20</v>
      </c>
      <c r="C17" s="1">
        <v>20</v>
      </c>
      <c r="D17" s="6">
        <v>1889.6468469212537</v>
      </c>
      <c r="E17">
        <v>5.0599201065246717</v>
      </c>
      <c r="F17">
        <f t="shared" si="0"/>
        <v>0.72261722094079772</v>
      </c>
      <c r="J17" s="6"/>
    </row>
    <row r="18" spans="1:10" x14ac:dyDescent="0.2">
      <c r="A18" s="26" t="s">
        <v>16</v>
      </c>
      <c r="B18" s="27">
        <v>22.5</v>
      </c>
      <c r="C18" s="27">
        <v>22.5</v>
      </c>
      <c r="D18" s="6">
        <v>1871.6468469212537</v>
      </c>
      <c r="E18" s="29">
        <v>4.8646271136740094</v>
      </c>
      <c r="F18" s="29">
        <f t="shared" si="0"/>
        <v>0.15488595157865076</v>
      </c>
      <c r="J18" s="6"/>
    </row>
    <row r="19" spans="1:10" x14ac:dyDescent="0.2">
      <c r="A19" s="26" t="s">
        <v>16</v>
      </c>
      <c r="B19" s="27">
        <v>27.5</v>
      </c>
      <c r="C19" s="27">
        <v>27.5</v>
      </c>
      <c r="D19" s="6">
        <v>1837.6468469212537</v>
      </c>
      <c r="E19" s="29">
        <v>4.7840391751788554</v>
      </c>
      <c r="F19" s="29">
        <f t="shared" si="0"/>
        <v>-7.9389185226275444E-2</v>
      </c>
      <c r="H19" s="6"/>
      <c r="I19" s="6"/>
      <c r="J19" s="6"/>
    </row>
    <row r="20" spans="1:10" x14ac:dyDescent="0.2">
      <c r="A20" s="26" t="s">
        <v>16</v>
      </c>
      <c r="B20" s="27">
        <v>30</v>
      </c>
      <c r="C20" s="27">
        <v>30</v>
      </c>
      <c r="D20" s="6">
        <v>1821.6468469212537</v>
      </c>
      <c r="E20" s="29">
        <v>4.9042467373167318</v>
      </c>
      <c r="F20" s="29">
        <f t="shared" si="0"/>
        <v>0.27006314710421486</v>
      </c>
      <c r="G20" t="s">
        <v>41</v>
      </c>
      <c r="H20" s="6"/>
      <c r="I20" s="6"/>
      <c r="J20" s="6"/>
    </row>
    <row r="21" spans="1:10" x14ac:dyDescent="0.2">
      <c r="A21" s="26" t="s">
        <v>16</v>
      </c>
      <c r="B21" s="27">
        <v>32.5</v>
      </c>
      <c r="C21" s="27">
        <v>32.5</v>
      </c>
      <c r="D21" s="6">
        <v>1805.6468469212537</v>
      </c>
      <c r="E21" s="29">
        <v>4.9419833701318483</v>
      </c>
      <c r="F21" s="29">
        <f t="shared" si="0"/>
        <v>0.37976634810929222</v>
      </c>
      <c r="H21" s="6"/>
      <c r="I21" s="6"/>
      <c r="J21" s="6"/>
    </row>
    <row r="22" spans="1:10" x14ac:dyDescent="0.2">
      <c r="A22" s="26" t="s">
        <v>16</v>
      </c>
      <c r="B22" s="27">
        <v>37.5</v>
      </c>
      <c r="C22" s="27">
        <v>37.5</v>
      </c>
      <c r="D22" s="6">
        <v>1775.6480574645529</v>
      </c>
      <c r="E22" s="29">
        <v>4.8178043385462672</v>
      </c>
      <c r="F22" s="29">
        <f t="shared" si="0"/>
        <v>1.8768658426925471E-2</v>
      </c>
      <c r="H22" s="6"/>
      <c r="I22" s="6"/>
      <c r="J22" s="6"/>
    </row>
    <row r="23" spans="1:10" x14ac:dyDescent="0.2">
      <c r="A23" s="17" t="s">
        <v>16</v>
      </c>
      <c r="B23" s="1">
        <v>40</v>
      </c>
      <c r="C23" s="1">
        <v>40</v>
      </c>
      <c r="D23" s="6">
        <v>1759.6480574645529</v>
      </c>
      <c r="E23">
        <v>4.9155145929339534</v>
      </c>
      <c r="F23">
        <f t="shared" si="0"/>
        <v>0.30281964225120883</v>
      </c>
      <c r="H23" s="6"/>
      <c r="I23" s="6"/>
      <c r="J23" s="6"/>
    </row>
    <row r="24" spans="1:10" x14ac:dyDescent="0.2">
      <c r="A24" s="26" t="s">
        <v>16</v>
      </c>
      <c r="B24" s="27">
        <v>42.5</v>
      </c>
      <c r="C24" s="27">
        <v>42.5</v>
      </c>
      <c r="D24" s="6">
        <v>1746.6480574645529</v>
      </c>
      <c r="E24" s="29">
        <v>4.7989795436291578</v>
      </c>
      <c r="F24" s="29">
        <f t="shared" si="0"/>
        <v>-3.5956421862796635E-2</v>
      </c>
      <c r="H24" s="6"/>
      <c r="I24" s="6"/>
      <c r="J24" s="6"/>
    </row>
    <row r="25" spans="1:10" x14ac:dyDescent="0.2">
      <c r="A25" s="26" t="s">
        <v>16</v>
      </c>
      <c r="B25" s="27">
        <v>47.5</v>
      </c>
      <c r="C25" s="27">
        <v>47.5</v>
      </c>
      <c r="D25" s="6">
        <v>1722.6480574645529</v>
      </c>
      <c r="E25" s="29">
        <v>4.5373552866032671</v>
      </c>
      <c r="F25" s="29">
        <f t="shared" si="0"/>
        <v>-0.79651761440296054</v>
      </c>
      <c r="H25" s="6"/>
      <c r="I25" s="6"/>
      <c r="J25" s="6"/>
    </row>
    <row r="26" spans="1:10" x14ac:dyDescent="0.2">
      <c r="A26" s="17" t="s">
        <v>16</v>
      </c>
      <c r="B26" s="1">
        <v>50</v>
      </c>
      <c r="C26" s="1">
        <v>50</v>
      </c>
      <c r="D26" s="6">
        <v>1718.5334827345123</v>
      </c>
      <c r="E26">
        <v>4.7184170471839888</v>
      </c>
      <c r="F26">
        <f t="shared" si="0"/>
        <v>-0.27015759673431028</v>
      </c>
      <c r="H26" s="6"/>
      <c r="I26" s="6"/>
      <c r="J26" s="6"/>
    </row>
    <row r="27" spans="1:10" x14ac:dyDescent="0.2">
      <c r="A27" s="26" t="s">
        <v>16</v>
      </c>
      <c r="B27" s="27">
        <v>52.5</v>
      </c>
      <c r="C27" s="27">
        <v>52.5</v>
      </c>
      <c r="D27" s="6">
        <v>1718.5334827345123</v>
      </c>
      <c r="E27" s="29">
        <v>4.7387583514750702</v>
      </c>
      <c r="F27" s="29">
        <f t="shared" si="0"/>
        <v>-0.21102391079357505</v>
      </c>
      <c r="H27" s="6"/>
      <c r="I27" s="6"/>
      <c r="J27" s="6"/>
    </row>
    <row r="28" spans="1:10" x14ac:dyDescent="0.2">
      <c r="A28" s="17" t="s">
        <v>16</v>
      </c>
      <c r="B28" s="1">
        <v>55</v>
      </c>
      <c r="C28" s="1">
        <v>55</v>
      </c>
      <c r="D28" s="6">
        <v>1671.470741442165</v>
      </c>
      <c r="E28">
        <v>4.8387096774195397</v>
      </c>
      <c r="F28">
        <f t="shared" si="0"/>
        <v>7.9542034889257568E-2</v>
      </c>
      <c r="H28" s="6"/>
      <c r="I28" s="6"/>
      <c r="J28" s="6"/>
    </row>
    <row r="29" spans="1:10" x14ac:dyDescent="0.2">
      <c r="A29" s="17" t="s">
        <v>16</v>
      </c>
      <c r="B29" s="1">
        <v>60</v>
      </c>
      <c r="C29" s="1">
        <v>60</v>
      </c>
      <c r="D29" s="6">
        <v>1644.470741442165</v>
      </c>
      <c r="E29">
        <v>4.4852191641183046</v>
      </c>
      <c r="F29">
        <f t="shared" si="0"/>
        <v>-0.9480812038894626</v>
      </c>
      <c r="H29" s="6"/>
      <c r="I29" s="6"/>
      <c r="J29" s="6"/>
    </row>
    <row r="30" spans="1:10" x14ac:dyDescent="0.2">
      <c r="A30" s="17" t="s">
        <v>16</v>
      </c>
      <c r="B30" s="1">
        <v>65</v>
      </c>
      <c r="C30" s="1">
        <v>65</v>
      </c>
      <c r="D30" s="6">
        <v>1609.1619463000882</v>
      </c>
      <c r="E30">
        <v>4.252400548696686</v>
      </c>
      <c r="F30">
        <f t="shared" si="0"/>
        <v>-1.6249022517676517</v>
      </c>
      <c r="H30" s="6"/>
      <c r="I30" s="6"/>
      <c r="J30" s="6"/>
    </row>
    <row r="31" spans="1:10" x14ac:dyDescent="0.2">
      <c r="A31" s="17" t="s">
        <v>16</v>
      </c>
      <c r="B31" s="1">
        <v>70</v>
      </c>
      <c r="C31" s="1">
        <v>70</v>
      </c>
      <c r="D31" s="6">
        <v>1577.1619463000882</v>
      </c>
      <c r="E31">
        <v>4.3912175648703125</v>
      </c>
      <c r="F31">
        <f t="shared" si="0"/>
        <v>-1.2213508511212188</v>
      </c>
      <c r="H31" s="6"/>
      <c r="I31" s="6"/>
      <c r="J31" s="6"/>
    </row>
    <row r="32" spans="1:10" x14ac:dyDescent="0.2">
      <c r="A32" s="17" t="s">
        <v>16</v>
      </c>
      <c r="B32" s="1">
        <v>75</v>
      </c>
      <c r="C32" s="1">
        <v>75</v>
      </c>
      <c r="D32" s="6">
        <v>1545.1619463000882</v>
      </c>
      <c r="E32">
        <v>4.5787545787543236</v>
      </c>
      <c r="F32">
        <f t="shared" si="0"/>
        <v>-0.67616679003115865</v>
      </c>
    </row>
    <row r="33" spans="1:7" x14ac:dyDescent="0.2">
      <c r="A33" s="26" t="s">
        <v>16</v>
      </c>
      <c r="B33" s="27">
        <v>82.5</v>
      </c>
      <c r="C33" s="27">
        <v>82.5</v>
      </c>
      <c r="D33" s="6">
        <v>1485.1619463000882</v>
      </c>
      <c r="E33" s="29">
        <v>4.560814400781962</v>
      </c>
      <c r="F33" s="29">
        <f t="shared" si="0"/>
        <v>-0.72832022300466093</v>
      </c>
    </row>
    <row r="34" spans="1:7" x14ac:dyDescent="0.2">
      <c r="A34" s="17" t="s">
        <v>16</v>
      </c>
      <c r="B34" s="1">
        <v>85</v>
      </c>
      <c r="C34" s="1">
        <v>85</v>
      </c>
      <c r="D34" s="6">
        <v>1469.1619463000882</v>
      </c>
      <c r="E34">
        <v>4.5526940529493718</v>
      </c>
      <c r="F34">
        <f t="shared" si="0"/>
        <v>-0.75192667869651419</v>
      </c>
      <c r="G34" t="s">
        <v>42</v>
      </c>
    </row>
    <row r="35" spans="1:7" x14ac:dyDescent="0.2">
      <c r="A35" s="17" t="s">
        <v>16</v>
      </c>
      <c r="B35" s="1">
        <v>88.5</v>
      </c>
      <c r="C35" s="1">
        <v>88.5</v>
      </c>
      <c r="D35" s="6">
        <v>1447.1619463000882</v>
      </c>
      <c r="E35">
        <v>4.9723756906079135</v>
      </c>
      <c r="F35">
        <f t="shared" si="0"/>
        <v>0.46811908637641508</v>
      </c>
    </row>
    <row r="36" spans="1:7" x14ac:dyDescent="0.2">
      <c r="A36" s="18" t="s">
        <v>21</v>
      </c>
      <c r="B36" s="1">
        <v>0</v>
      </c>
      <c r="C36" s="1">
        <v>89.5</v>
      </c>
      <c r="D36" s="6">
        <v>1440.1619463000882</v>
      </c>
      <c r="E36">
        <v>4.1666666666668313</v>
      </c>
      <c r="F36">
        <f t="shared" si="0"/>
        <v>-1.8741370295324338</v>
      </c>
    </row>
    <row r="37" spans="1:7" x14ac:dyDescent="0.2">
      <c r="A37" s="34" t="s">
        <v>21</v>
      </c>
      <c r="B37" s="35">
        <v>2.5</v>
      </c>
      <c r="C37" s="35">
        <f>C36+(B37-B36)</f>
        <v>92</v>
      </c>
      <c r="D37" s="6">
        <v>1423.1619463000882</v>
      </c>
      <c r="E37" s="36">
        <v>4.5760247205308984</v>
      </c>
      <c r="F37" s="36">
        <f t="shared" si="0"/>
        <v>-0.68410269111875688</v>
      </c>
    </row>
    <row r="38" spans="1:7" x14ac:dyDescent="0.2">
      <c r="A38" s="18" t="s">
        <v>21</v>
      </c>
      <c r="B38" s="1">
        <v>5</v>
      </c>
      <c r="C38" s="35">
        <f>C37+(B38-B37)</f>
        <v>94.5</v>
      </c>
      <c r="D38" s="6">
        <v>1404.1619463000882</v>
      </c>
      <c r="E38">
        <v>5.0209205020918715</v>
      </c>
      <c r="F38">
        <f t="shared" si="0"/>
        <v>0.60924246741758026</v>
      </c>
      <c r="G38" t="s">
        <v>43</v>
      </c>
    </row>
    <row r="39" spans="1:7" x14ac:dyDescent="0.2">
      <c r="A39" s="18" t="s">
        <v>21</v>
      </c>
      <c r="B39" s="1">
        <v>10</v>
      </c>
      <c r="C39" s="35">
        <f t="shared" ref="C39:C49" si="1">C38+(B39-B38)</f>
        <v>99.5</v>
      </c>
      <c r="D39" s="6">
        <v>1380.1619463000882</v>
      </c>
      <c r="E39">
        <v>4.5544554455444697</v>
      </c>
      <c r="F39">
        <f t="shared" si="0"/>
        <v>-0.7468061792906564</v>
      </c>
    </row>
    <row r="40" spans="1:7" x14ac:dyDescent="0.2">
      <c r="A40" s="18" t="s">
        <v>21</v>
      </c>
      <c r="B40" s="1">
        <v>15</v>
      </c>
      <c r="C40" s="35">
        <f t="shared" si="1"/>
        <v>104.5</v>
      </c>
      <c r="D40" s="6">
        <v>1341.0524259844731</v>
      </c>
      <c r="E40">
        <v>5.0597976080956677</v>
      </c>
      <c r="F40">
        <f t="shared" si="0"/>
        <v>0.72226110888793715</v>
      </c>
      <c r="G40" t="s">
        <v>44</v>
      </c>
    </row>
    <row r="41" spans="1:7" x14ac:dyDescent="0.2">
      <c r="A41" s="18" t="s">
        <v>21</v>
      </c>
      <c r="B41" s="1">
        <v>25</v>
      </c>
      <c r="C41" s="35">
        <f t="shared" si="1"/>
        <v>114.5</v>
      </c>
      <c r="D41" s="6">
        <v>1258.7698892119995</v>
      </c>
      <c r="E41">
        <v>4.7426841574168126</v>
      </c>
      <c r="F41">
        <f t="shared" si="0"/>
        <v>-0.19961130065308111</v>
      </c>
      <c r="G41" t="s">
        <v>45</v>
      </c>
    </row>
    <row r="42" spans="1:7" x14ac:dyDescent="0.2">
      <c r="A42" s="18" t="s">
        <v>21</v>
      </c>
      <c r="B42" s="1">
        <v>35</v>
      </c>
      <c r="C42" s="35">
        <f t="shared" si="1"/>
        <v>124.5</v>
      </c>
      <c r="D42" s="6">
        <v>1180.8375600709905</v>
      </c>
      <c r="E42">
        <v>4.9227799227801032</v>
      </c>
      <c r="F42">
        <f t="shared" ref="F42:F73" si="2">(E42-$B$1)/$B$3</f>
        <v>0.32394049700222111</v>
      </c>
    </row>
    <row r="43" spans="1:7" x14ac:dyDescent="0.2">
      <c r="A43" s="18" t="s">
        <v>21</v>
      </c>
      <c r="B43" s="1">
        <v>40</v>
      </c>
      <c r="C43" s="35">
        <f t="shared" si="1"/>
        <v>129.5</v>
      </c>
      <c r="D43" s="6">
        <v>1144.0514492906727</v>
      </c>
      <c r="E43">
        <v>4.8999999999999488</v>
      </c>
      <c r="F43">
        <f t="shared" si="2"/>
        <v>0.25771756556382425</v>
      </c>
    </row>
    <row r="44" spans="1:7" x14ac:dyDescent="0.2">
      <c r="A44" s="33" t="s">
        <v>21</v>
      </c>
      <c r="B44" s="27">
        <v>42.5</v>
      </c>
      <c r="C44" s="35">
        <f t="shared" si="1"/>
        <v>132</v>
      </c>
      <c r="D44" s="6">
        <v>1120.4898484347932</v>
      </c>
      <c r="E44" s="29">
        <v>4.9835961674682929</v>
      </c>
      <c r="F44">
        <f t="shared" si="2"/>
        <v>0.50073784795002163</v>
      </c>
    </row>
    <row r="45" spans="1:7" x14ac:dyDescent="0.2">
      <c r="A45" s="33" t="s">
        <v>21</v>
      </c>
      <c r="B45" s="27">
        <v>47.5</v>
      </c>
      <c r="C45" s="35">
        <f t="shared" si="1"/>
        <v>137</v>
      </c>
      <c r="D45" s="6">
        <v>1080.5503650357068</v>
      </c>
      <c r="E45" s="29">
        <v>5.0900683941816567</v>
      </c>
      <c r="F45">
        <f t="shared" si="2"/>
        <v>0.81026053763513328</v>
      </c>
    </row>
    <row r="46" spans="1:7" x14ac:dyDescent="0.2">
      <c r="A46" s="18" t="s">
        <v>21</v>
      </c>
      <c r="B46" s="1">
        <v>50</v>
      </c>
      <c r="C46" s="35">
        <f t="shared" si="1"/>
        <v>139.5</v>
      </c>
      <c r="D46" s="6">
        <v>1064.884772700208</v>
      </c>
      <c r="E46">
        <v>4.3843283582090145</v>
      </c>
      <c r="F46">
        <f t="shared" si="2"/>
        <v>-1.241378287772301</v>
      </c>
    </row>
    <row r="47" spans="1:7" x14ac:dyDescent="0.2">
      <c r="A47" s="18" t="s">
        <v>21</v>
      </c>
      <c r="B47" s="1">
        <v>55</v>
      </c>
      <c r="C47" s="35">
        <f t="shared" si="1"/>
        <v>144.5</v>
      </c>
      <c r="D47" s="6">
        <v>1027.3356676667297</v>
      </c>
      <c r="E47">
        <v>4.5408678102924487</v>
      </c>
      <c r="F47">
        <f t="shared" si="2"/>
        <v>-0.78630644653864012</v>
      </c>
    </row>
    <row r="48" spans="1:7" x14ac:dyDescent="0.2">
      <c r="A48" s="18" t="s">
        <v>21</v>
      </c>
      <c r="B48" s="1">
        <v>60</v>
      </c>
      <c r="C48" s="35">
        <f t="shared" si="1"/>
        <v>149.5</v>
      </c>
      <c r="D48" s="6">
        <v>990.33566766672971</v>
      </c>
      <c r="E48">
        <v>4.8103607770582446</v>
      </c>
      <c r="F48">
        <f t="shared" si="2"/>
        <v>-2.8703289759752686E-3</v>
      </c>
    </row>
    <row r="49" spans="1:7" x14ac:dyDescent="0.2">
      <c r="A49" s="18" t="s">
        <v>21</v>
      </c>
      <c r="B49" s="1">
        <v>65</v>
      </c>
      <c r="C49" s="35">
        <f t="shared" si="1"/>
        <v>154.5</v>
      </c>
      <c r="D49" s="6">
        <v>955.39157594394555</v>
      </c>
      <c r="E49">
        <v>4.7666335650448612</v>
      </c>
      <c r="F49">
        <f t="shared" si="2"/>
        <v>-0.12998858969621216</v>
      </c>
    </row>
    <row r="50" spans="1:7" x14ac:dyDescent="0.2">
      <c r="A50" s="33" t="s">
        <v>21</v>
      </c>
      <c r="B50" s="27">
        <v>67.5</v>
      </c>
      <c r="C50" s="35">
        <f>C49+(B50-B49)</f>
        <v>157</v>
      </c>
      <c r="D50" s="6">
        <v>940.44619252680423</v>
      </c>
      <c r="E50" s="29">
        <v>4.9752821565154575</v>
      </c>
      <c r="F50">
        <f t="shared" si="2"/>
        <v>0.47656839914981058</v>
      </c>
    </row>
    <row r="51" spans="1:7" x14ac:dyDescent="0.2">
      <c r="A51" s="33" t="s">
        <v>21</v>
      </c>
      <c r="B51" s="27">
        <v>72.5</v>
      </c>
      <c r="C51" s="35">
        <f>C50+(B51-B50)</f>
        <v>162</v>
      </c>
      <c r="D51" s="6">
        <v>910</v>
      </c>
      <c r="E51" s="29">
        <v>5.0993578152032839</v>
      </c>
      <c r="F51">
        <f t="shared" si="2"/>
        <v>0.83726557612251362</v>
      </c>
    </row>
    <row r="52" spans="1:7" x14ac:dyDescent="0.2">
      <c r="A52" s="18" t="s">
        <v>21</v>
      </c>
      <c r="B52" s="1">
        <v>75</v>
      </c>
      <c r="C52" s="35">
        <f t="shared" ref="C52:C60" si="3">C51+(B52-B51)</f>
        <v>164.5</v>
      </c>
      <c r="D52" s="6">
        <v>890</v>
      </c>
      <c r="E52">
        <v>4.757085020242978</v>
      </c>
      <c r="F52">
        <f t="shared" si="2"/>
        <v>-0.15774692030400761</v>
      </c>
    </row>
    <row r="53" spans="1:7" x14ac:dyDescent="0.2">
      <c r="A53" s="18" t="s">
        <v>21</v>
      </c>
      <c r="B53" s="1">
        <v>80</v>
      </c>
      <c r="C53" s="35">
        <f t="shared" si="3"/>
        <v>169.5</v>
      </c>
      <c r="D53" s="6">
        <v>857.39649302581142</v>
      </c>
      <c r="E53">
        <v>4.737903225806166</v>
      </c>
      <c r="F53">
        <f t="shared" si="2"/>
        <v>-0.21350982477535518</v>
      </c>
    </row>
    <row r="54" spans="1:7" x14ac:dyDescent="0.2">
      <c r="A54" s="18" t="s">
        <v>21</v>
      </c>
      <c r="B54" s="1">
        <v>82.5</v>
      </c>
      <c r="C54" s="35">
        <f t="shared" si="3"/>
        <v>172</v>
      </c>
      <c r="D54" s="6">
        <v>845</v>
      </c>
      <c r="E54">
        <v>4.8925626548602743</v>
      </c>
      <c r="F54">
        <f t="shared" si="2"/>
        <v>0.23609664954836518</v>
      </c>
    </row>
    <row r="55" spans="1:7" x14ac:dyDescent="0.2">
      <c r="A55" s="18" t="s">
        <v>21</v>
      </c>
      <c r="B55" s="1">
        <v>85</v>
      </c>
      <c r="C55" s="35">
        <f t="shared" si="3"/>
        <v>174.5</v>
      </c>
      <c r="D55" s="6">
        <v>825</v>
      </c>
      <c r="E55">
        <v>5.0814956855226141</v>
      </c>
      <c r="F55">
        <f t="shared" si="2"/>
        <v>0.7853390353434877</v>
      </c>
      <c r="G55" t="s">
        <v>46</v>
      </c>
    </row>
    <row r="56" spans="1:7" x14ac:dyDescent="0.2">
      <c r="A56" s="18" t="s">
        <v>21</v>
      </c>
      <c r="B56" s="1">
        <v>87.5</v>
      </c>
      <c r="C56" s="35">
        <f t="shared" si="3"/>
        <v>177</v>
      </c>
      <c r="D56" s="6">
        <v>810</v>
      </c>
      <c r="E56">
        <v>4.8182063627775307</v>
      </c>
      <c r="F56">
        <f t="shared" si="2"/>
        <v>1.993737279705177E-2</v>
      </c>
    </row>
    <row r="57" spans="1:7" x14ac:dyDescent="0.2">
      <c r="A57" s="18" t="s">
        <v>21</v>
      </c>
      <c r="B57" s="1">
        <v>90</v>
      </c>
      <c r="C57" s="35">
        <f t="shared" si="3"/>
        <v>179.5</v>
      </c>
      <c r="D57" s="6">
        <v>790.33028528678574</v>
      </c>
      <c r="E57">
        <v>4.6388533706028507</v>
      </c>
      <c r="F57">
        <f t="shared" si="2"/>
        <v>-0.50145512790108515</v>
      </c>
      <c r="G57" t="s">
        <v>47</v>
      </c>
    </row>
    <row r="58" spans="1:7" x14ac:dyDescent="0.2">
      <c r="A58" s="18" t="s">
        <v>21</v>
      </c>
      <c r="B58" s="1">
        <v>95</v>
      </c>
      <c r="C58" s="35">
        <f t="shared" si="3"/>
        <v>184.5</v>
      </c>
      <c r="D58" s="6">
        <v>759.87591138880748</v>
      </c>
      <c r="E58">
        <v>5.4003724394785779</v>
      </c>
      <c r="F58">
        <f t="shared" si="2"/>
        <v>1.7123374987852154</v>
      </c>
    </row>
    <row r="59" spans="1:7" x14ac:dyDescent="0.2">
      <c r="A59" s="18" t="s">
        <v>21</v>
      </c>
      <c r="B59" s="1">
        <v>100</v>
      </c>
      <c r="C59" s="35">
        <f t="shared" si="3"/>
        <v>189.5</v>
      </c>
      <c r="D59" s="6">
        <v>732.87591138880748</v>
      </c>
      <c r="E59">
        <v>5.4478301015694912</v>
      </c>
      <c r="F59">
        <f t="shared" si="2"/>
        <v>1.8503004556048546</v>
      </c>
    </row>
    <row r="60" spans="1:7" x14ac:dyDescent="0.2">
      <c r="A60" s="33" t="s">
        <v>21</v>
      </c>
      <c r="B60" s="27">
        <v>105</v>
      </c>
      <c r="C60" s="35">
        <f t="shared" si="3"/>
        <v>194.5</v>
      </c>
      <c r="D60" s="6">
        <v>719</v>
      </c>
      <c r="E60" s="29">
        <v>5.3977272727268177</v>
      </c>
      <c r="F60">
        <f t="shared" si="2"/>
        <v>1.7046478021108462</v>
      </c>
      <c r="G60" t="s">
        <v>48</v>
      </c>
    </row>
    <row r="61" spans="1:7" x14ac:dyDescent="0.2">
      <c r="A61" s="18" t="s">
        <v>29</v>
      </c>
      <c r="B61" s="1">
        <v>0</v>
      </c>
      <c r="C61" s="1">
        <v>195.5</v>
      </c>
      <c r="D61" s="6">
        <v>708</v>
      </c>
      <c r="E61">
        <v>4.4852191641183046</v>
      </c>
      <c r="F61">
        <f t="shared" si="2"/>
        <v>-0.9480812038894626</v>
      </c>
    </row>
    <row r="62" spans="1:7" x14ac:dyDescent="0.2">
      <c r="A62" s="18" t="s">
        <v>29</v>
      </c>
      <c r="B62" s="1">
        <v>5</v>
      </c>
      <c r="C62" s="1">
        <f>C61+(B62-B61)</f>
        <v>200.5</v>
      </c>
      <c r="D62" s="6">
        <v>695</v>
      </c>
      <c r="E62">
        <v>4.6376811594201222</v>
      </c>
      <c r="F62">
        <f t="shared" si="2"/>
        <v>-0.50486283307789048</v>
      </c>
    </row>
    <row r="63" spans="1:7" x14ac:dyDescent="0.2">
      <c r="A63" s="18" t="s">
        <v>29</v>
      </c>
      <c r="B63" s="1">
        <v>8</v>
      </c>
      <c r="C63" s="1">
        <f>C62+(B63-B62)</f>
        <v>203.5</v>
      </c>
      <c r="D63" s="6">
        <v>669</v>
      </c>
      <c r="E63">
        <v>4.9139195553155091</v>
      </c>
      <c r="F63">
        <f t="shared" si="2"/>
        <v>0.29818274914725468</v>
      </c>
    </row>
    <row r="64" spans="1:7" x14ac:dyDescent="0.2">
      <c r="A64" s="18" t="s">
        <v>29</v>
      </c>
      <c r="B64" s="1">
        <v>15</v>
      </c>
      <c r="C64" s="1">
        <f t="shared" ref="C64:C82" si="4">C63+(B64-B63)</f>
        <v>210.5</v>
      </c>
      <c r="D64" s="6">
        <v>605.98917857842616</v>
      </c>
      <c r="E64">
        <v>4.7397769516730399</v>
      </c>
      <c r="F64">
        <f t="shared" si="2"/>
        <v>-0.20806276418547273</v>
      </c>
    </row>
    <row r="65" spans="1:6" x14ac:dyDescent="0.2">
      <c r="A65" s="18" t="s">
        <v>29</v>
      </c>
      <c r="B65" s="1">
        <v>20</v>
      </c>
      <c r="C65" s="1">
        <f t="shared" si="4"/>
        <v>215.5</v>
      </c>
      <c r="D65" s="6">
        <v>568.70996467768214</v>
      </c>
      <c r="E65">
        <v>5.2054794520549974</v>
      </c>
      <c r="F65">
        <f t="shared" si="2"/>
        <v>1.1457690749791432</v>
      </c>
    </row>
    <row r="66" spans="1:6" x14ac:dyDescent="0.2">
      <c r="A66" s="18" t="s">
        <v>29</v>
      </c>
      <c r="B66" s="1">
        <v>22.5</v>
      </c>
      <c r="C66" s="1">
        <f t="shared" si="4"/>
        <v>218</v>
      </c>
      <c r="D66" s="6">
        <v>550.70996467768214</v>
      </c>
      <c r="E66">
        <v>5.1106458181259269</v>
      </c>
      <c r="F66">
        <f t="shared" si="2"/>
        <v>0.87008064098629112</v>
      </c>
    </row>
    <row r="67" spans="1:6" x14ac:dyDescent="0.2">
      <c r="A67" s="18" t="s">
        <v>29</v>
      </c>
      <c r="B67" s="1">
        <v>27.5</v>
      </c>
      <c r="C67" s="1">
        <f t="shared" si="4"/>
        <v>223</v>
      </c>
      <c r="D67" s="6">
        <v>514.70996467768214</v>
      </c>
      <c r="E67">
        <v>5.0585692716093673</v>
      </c>
      <c r="F67">
        <f t="shared" si="2"/>
        <v>0.71869024327523989</v>
      </c>
    </row>
    <row r="68" spans="1:6" x14ac:dyDescent="0.2">
      <c r="A68" s="18" t="s">
        <v>29</v>
      </c>
      <c r="B68" s="1">
        <v>32.5</v>
      </c>
      <c r="C68" s="1">
        <f t="shared" si="4"/>
        <v>228</v>
      </c>
      <c r="D68" s="6">
        <v>493.70996467768214</v>
      </c>
      <c r="E68">
        <v>4.8980557263826272</v>
      </c>
      <c r="F68">
        <f t="shared" si="2"/>
        <v>0.25206541741126137</v>
      </c>
    </row>
    <row r="69" spans="1:6" x14ac:dyDescent="0.2">
      <c r="A69" s="18" t="s">
        <v>29</v>
      </c>
      <c r="B69" s="1">
        <v>35</v>
      </c>
      <c r="C69" s="1">
        <f t="shared" si="4"/>
        <v>230.5</v>
      </c>
      <c r="D69" s="6">
        <v>481</v>
      </c>
      <c r="E69">
        <v>5.1899907321591785</v>
      </c>
      <c r="F69">
        <f t="shared" si="2"/>
        <v>1.1007422131399567</v>
      </c>
    </row>
    <row r="70" spans="1:6" x14ac:dyDescent="0.2">
      <c r="A70" s="18" t="s">
        <v>29</v>
      </c>
      <c r="B70" s="1">
        <v>40</v>
      </c>
      <c r="C70" s="1">
        <f t="shared" si="4"/>
        <v>235.5</v>
      </c>
      <c r="D70" s="6">
        <v>466.70996467768214</v>
      </c>
      <c r="E70">
        <v>4.9951969260329623</v>
      </c>
      <c r="F70">
        <f t="shared" si="2"/>
        <v>0.53446211674915789</v>
      </c>
    </row>
    <row r="71" spans="1:6" x14ac:dyDescent="0.2">
      <c r="A71" s="18" t="s">
        <v>29</v>
      </c>
      <c r="B71" s="1">
        <v>45</v>
      </c>
      <c r="C71" s="1">
        <f t="shared" si="4"/>
        <v>240.5</v>
      </c>
      <c r="D71" s="6">
        <v>439.72178344095914</v>
      </c>
      <c r="E71">
        <v>5.3606237816763862</v>
      </c>
      <c r="F71">
        <f t="shared" si="2"/>
        <v>1.5967851913517572</v>
      </c>
    </row>
    <row r="72" spans="1:6" x14ac:dyDescent="0.2">
      <c r="A72" s="18" t="s">
        <v>29</v>
      </c>
      <c r="B72" s="1">
        <v>50</v>
      </c>
      <c r="C72" s="1">
        <f t="shared" si="4"/>
        <v>245.5</v>
      </c>
      <c r="D72" s="6">
        <v>411.72178344095914</v>
      </c>
      <c r="E72">
        <v>5.454545454545654</v>
      </c>
      <c r="F72">
        <f t="shared" si="2"/>
        <v>1.869822486650214</v>
      </c>
    </row>
    <row r="73" spans="1:6" x14ac:dyDescent="0.2">
      <c r="A73" s="18" t="s">
        <v>29</v>
      </c>
      <c r="B73" s="1">
        <v>55</v>
      </c>
      <c r="C73" s="1">
        <f t="shared" si="4"/>
        <v>250.5</v>
      </c>
      <c r="D73" s="6">
        <v>377.26291358228673</v>
      </c>
      <c r="E73">
        <v>5.2986512524084306</v>
      </c>
      <c r="F73">
        <f t="shared" si="2"/>
        <v>1.4166264350476652</v>
      </c>
    </row>
    <row r="74" spans="1:6" x14ac:dyDescent="0.2">
      <c r="A74" s="18" t="s">
        <v>29</v>
      </c>
      <c r="B74" s="1">
        <v>62.5</v>
      </c>
      <c r="C74" s="1">
        <f t="shared" si="4"/>
        <v>258</v>
      </c>
      <c r="D74" s="6">
        <v>331.26291358228673</v>
      </c>
      <c r="E74">
        <v>4.9192766108662749</v>
      </c>
      <c r="F74">
        <f t="shared" ref="F74:F83" si="5">(E74-$B$1)/$B$3</f>
        <v>0.3137561084546493</v>
      </c>
    </row>
    <row r="75" spans="1:6" x14ac:dyDescent="0.2">
      <c r="A75" s="18" t="s">
        <v>29</v>
      </c>
      <c r="B75" s="1">
        <v>67.5</v>
      </c>
      <c r="C75" s="1">
        <f t="shared" si="4"/>
        <v>263</v>
      </c>
      <c r="D75" s="6">
        <v>306.26291358228673</v>
      </c>
      <c r="E75">
        <v>4.9427427613817052</v>
      </c>
      <c r="F75">
        <f t="shared" si="5"/>
        <v>0.38197395500767922</v>
      </c>
    </row>
    <row r="76" spans="1:6" x14ac:dyDescent="0.2">
      <c r="A76" s="18" t="s">
        <v>29</v>
      </c>
      <c r="B76" s="1">
        <v>70</v>
      </c>
      <c r="C76" s="1">
        <f t="shared" si="4"/>
        <v>265.5</v>
      </c>
      <c r="D76" s="6">
        <v>293.26291358228673</v>
      </c>
      <c r="E76">
        <v>4.4776119402983676</v>
      </c>
      <c r="F76">
        <f t="shared" si="5"/>
        <v>-0.97019596987554857</v>
      </c>
    </row>
    <row r="77" spans="1:6" x14ac:dyDescent="0.2">
      <c r="A77" s="18" t="s">
        <v>29</v>
      </c>
      <c r="B77" s="1">
        <v>75</v>
      </c>
      <c r="C77" s="1">
        <f t="shared" si="4"/>
        <v>270.5</v>
      </c>
      <c r="D77" s="6">
        <v>265.26291358228673</v>
      </c>
      <c r="E77">
        <v>4.7576301615802823</v>
      </c>
      <c r="F77">
        <f t="shared" si="5"/>
        <v>-0.15616215385185833</v>
      </c>
    </row>
    <row r="78" spans="1:6" x14ac:dyDescent="0.2">
      <c r="A78" s="18" t="s">
        <v>29</v>
      </c>
      <c r="B78" s="1">
        <v>80</v>
      </c>
      <c r="C78" s="1">
        <f t="shared" si="4"/>
        <v>275.5</v>
      </c>
      <c r="D78" s="6">
        <v>235.5104276708787</v>
      </c>
      <c r="E78">
        <v>5.0556983718938273</v>
      </c>
      <c r="F78">
        <f t="shared" si="5"/>
        <v>0.71034432406982684</v>
      </c>
    </row>
    <row r="79" spans="1:6" x14ac:dyDescent="0.2">
      <c r="A79" s="18" t="s">
        <v>29</v>
      </c>
      <c r="B79" s="1">
        <v>85</v>
      </c>
      <c r="C79" s="1">
        <f t="shared" si="4"/>
        <v>280.5</v>
      </c>
      <c r="D79" s="6">
        <v>207.5104276708787</v>
      </c>
      <c r="E79">
        <v>5.3333333333330986</v>
      </c>
      <c r="F79">
        <f t="shared" si="5"/>
        <v>1.517449826302359</v>
      </c>
    </row>
    <row r="80" spans="1:6" x14ac:dyDescent="0.2">
      <c r="A80" s="18" t="s">
        <v>29</v>
      </c>
      <c r="B80" s="1">
        <v>90</v>
      </c>
      <c r="C80" s="1">
        <f t="shared" si="4"/>
        <v>285.5</v>
      </c>
      <c r="D80" s="6">
        <v>175.5104276708787</v>
      </c>
      <c r="E80">
        <v>4.440154440154374</v>
      </c>
      <c r="F80">
        <f t="shared" si="5"/>
        <v>-1.0790877114248418</v>
      </c>
    </row>
    <row r="81" spans="1:6" x14ac:dyDescent="0.2">
      <c r="A81" s="18" t="s">
        <v>29</v>
      </c>
      <c r="B81" s="1">
        <v>95</v>
      </c>
      <c r="C81" s="1">
        <f t="shared" si="4"/>
        <v>290.5</v>
      </c>
      <c r="D81" s="6">
        <v>165</v>
      </c>
      <c r="E81">
        <v>5.0830889540566586</v>
      </c>
      <c r="F81">
        <f t="shared" si="5"/>
        <v>0.78997078558738687</v>
      </c>
    </row>
    <row r="82" spans="1:6" x14ac:dyDescent="0.2">
      <c r="A82" s="18" t="s">
        <v>29</v>
      </c>
      <c r="B82" s="1">
        <v>100</v>
      </c>
      <c r="C82" s="1">
        <f t="shared" si="4"/>
        <v>295.5</v>
      </c>
      <c r="D82" s="6">
        <v>155</v>
      </c>
      <c r="E82">
        <v>4.8664122137403112</v>
      </c>
      <c r="F82">
        <f>(E82-$B$1)/$B$3</f>
        <v>0.16007537036826894</v>
      </c>
    </row>
    <row r="83" spans="1:6" x14ac:dyDescent="0.2">
      <c r="A83" s="18" t="s">
        <v>29</v>
      </c>
      <c r="B83" s="1">
        <v>105</v>
      </c>
      <c r="C83" s="1">
        <f>C82+(B83-B82)</f>
        <v>300.5</v>
      </c>
      <c r="D83" s="6">
        <v>145.5104276708787</v>
      </c>
      <c r="E83">
        <v>4.0613718411547577</v>
      </c>
      <c r="F83">
        <f t="shared" si="5"/>
        <v>-2.1802369262703958</v>
      </c>
    </row>
    <row r="84" spans="1:6" x14ac:dyDescent="0.2">
      <c r="A84" s="18"/>
      <c r="C84" s="1"/>
      <c r="D84" s="6"/>
    </row>
    <row r="85" spans="1:6" x14ac:dyDescent="0.2">
      <c r="C85" s="1"/>
      <c r="D85" s="6"/>
    </row>
  </sheetData>
  <conditionalFormatting sqref="F10:F1048576">
    <cfRule type="cellIs" dxfId="1" priority="6" operator="greaterThan">
      <formula>1.9</formula>
    </cfRule>
  </conditionalFormatting>
  <conditionalFormatting sqref="F10:F83">
    <cfRule type="cellIs" dxfId="0" priority="5" operator="lessThan">
      <formula>-1.9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05445-7F4E-0146-A01A-D68C0C51294C}">
  <dimension ref="A1:F46"/>
  <sheetViews>
    <sheetView workbookViewId="0">
      <selection activeCell="D3" sqref="D3:F15"/>
    </sheetView>
  </sheetViews>
  <sheetFormatPr baseColWidth="10" defaultRowHeight="15" x14ac:dyDescent="0.2"/>
  <sheetData>
    <row r="1" spans="1:6" x14ac:dyDescent="0.2">
      <c r="A1" t="s">
        <v>50</v>
      </c>
      <c r="B1" t="s">
        <v>51</v>
      </c>
    </row>
    <row r="2" spans="1:6" ht="16" x14ac:dyDescent="0.2">
      <c r="A2" s="28">
        <v>4.4669400000000001</v>
      </c>
      <c r="B2">
        <v>4.5544554455444697</v>
      </c>
    </row>
    <row r="3" spans="1:6" x14ac:dyDescent="0.2">
      <c r="A3">
        <v>4.3956043956043498</v>
      </c>
      <c r="B3">
        <v>5.0597976080956677</v>
      </c>
      <c r="D3" t="s">
        <v>52</v>
      </c>
    </row>
    <row r="4" spans="1:6" ht="16" thickBot="1" x14ac:dyDescent="0.25">
      <c r="A4" s="29">
        <v>4.681976231754879</v>
      </c>
      <c r="B4">
        <v>4.7426841574168126</v>
      </c>
    </row>
    <row r="5" spans="1:6" x14ac:dyDescent="0.2">
      <c r="A5" s="29">
        <v>4.9406595970102609</v>
      </c>
      <c r="B5">
        <v>4.9227799227801032</v>
      </c>
      <c r="D5" s="42"/>
      <c r="E5" s="42" t="s">
        <v>50</v>
      </c>
      <c r="F5" s="42" t="s">
        <v>51</v>
      </c>
    </row>
    <row r="6" spans="1:6" x14ac:dyDescent="0.2">
      <c r="A6">
        <v>4.7562425683710909</v>
      </c>
      <c r="B6">
        <v>4.8999999999999488</v>
      </c>
      <c r="D6" s="40" t="s">
        <v>36</v>
      </c>
      <c r="E6" s="40">
        <v>4.6923393329275855</v>
      </c>
      <c r="F6" s="40">
        <v>4.9175094263417725</v>
      </c>
    </row>
    <row r="7" spans="1:6" x14ac:dyDescent="0.2">
      <c r="A7" s="29">
        <v>4.6666352985459376</v>
      </c>
      <c r="B7" s="29">
        <v>4.9835961674682929</v>
      </c>
      <c r="D7" s="40" t="s">
        <v>53</v>
      </c>
      <c r="E7" s="40">
        <v>5.4224912091030274E-2</v>
      </c>
      <c r="F7" s="40">
        <v>9.5047498445870904E-2</v>
      </c>
    </row>
    <row r="8" spans="1:6" x14ac:dyDescent="0.2">
      <c r="A8">
        <v>5.0599201065246717</v>
      </c>
      <c r="B8" s="29">
        <v>5.0900683941816567</v>
      </c>
      <c r="D8" s="40" t="s">
        <v>54</v>
      </c>
      <c r="E8" s="40">
        <v>28</v>
      </c>
      <c r="F8" s="40">
        <v>45</v>
      </c>
    </row>
    <row r="9" spans="1:6" x14ac:dyDescent="0.2">
      <c r="A9" s="29">
        <v>4.8646271136740094</v>
      </c>
      <c r="B9">
        <v>4.3843283582090145</v>
      </c>
      <c r="D9" s="40" t="s">
        <v>55</v>
      </c>
      <c r="E9" s="40">
        <v>0</v>
      </c>
      <c r="F9" s="40"/>
    </row>
    <row r="10" spans="1:6" x14ac:dyDescent="0.2">
      <c r="A10" s="29">
        <v>4.7840391751788554</v>
      </c>
      <c r="B10">
        <v>4.5408678102924487</v>
      </c>
      <c r="D10" s="40" t="s">
        <v>56</v>
      </c>
      <c r="E10" s="40">
        <v>68</v>
      </c>
      <c r="F10" s="40"/>
    </row>
    <row r="11" spans="1:6" x14ac:dyDescent="0.2">
      <c r="A11" s="29">
        <v>4.9042467373167318</v>
      </c>
      <c r="B11">
        <v>4.8103607770582446</v>
      </c>
      <c r="D11" s="40" t="s">
        <v>57</v>
      </c>
      <c r="E11" s="40">
        <v>-3.5387437940551481</v>
      </c>
      <c r="F11" s="40"/>
    </row>
    <row r="12" spans="1:6" x14ac:dyDescent="0.2">
      <c r="A12" s="29">
        <v>4.9419833701318483</v>
      </c>
      <c r="B12">
        <v>4.7666335650448612</v>
      </c>
      <c r="D12" s="40" t="s">
        <v>58</v>
      </c>
      <c r="E12" s="40">
        <v>3.6502694215907451E-4</v>
      </c>
      <c r="F12" s="40"/>
    </row>
    <row r="13" spans="1:6" x14ac:dyDescent="0.2">
      <c r="A13" s="29">
        <v>4.8178043385462672</v>
      </c>
      <c r="B13" s="29">
        <v>4.9752821565154575</v>
      </c>
      <c r="D13" s="40" t="s">
        <v>59</v>
      </c>
      <c r="E13" s="40">
        <v>1.6675722807967104</v>
      </c>
      <c r="F13" s="40"/>
    </row>
    <row r="14" spans="1:6" x14ac:dyDescent="0.2">
      <c r="A14">
        <v>4.9155145929339534</v>
      </c>
      <c r="B14" s="29">
        <v>5.0993578152032839</v>
      </c>
      <c r="D14" s="40" t="s">
        <v>60</v>
      </c>
      <c r="E14" s="40">
        <v>7.3005388431814902E-4</v>
      </c>
      <c r="F14" s="40"/>
    </row>
    <row r="15" spans="1:6" ht="16" thickBot="1" x14ac:dyDescent="0.25">
      <c r="A15" s="29">
        <v>4.7989795436291578</v>
      </c>
      <c r="B15">
        <v>4.757085020242978</v>
      </c>
      <c r="D15" s="41" t="s">
        <v>61</v>
      </c>
      <c r="E15" s="41">
        <v>1.9954689314298424</v>
      </c>
      <c r="F15" s="41"/>
    </row>
    <row r="16" spans="1:6" x14ac:dyDescent="0.2">
      <c r="A16" s="29">
        <v>4.5373552866032671</v>
      </c>
      <c r="B16">
        <v>4.737903225806166</v>
      </c>
    </row>
    <row r="17" spans="1:2" x14ac:dyDescent="0.2">
      <c r="A17">
        <v>4.7184170471839888</v>
      </c>
      <c r="B17">
        <v>4.8925626548602743</v>
      </c>
    </row>
    <row r="18" spans="1:2" x14ac:dyDescent="0.2">
      <c r="A18" s="29">
        <v>4.7387583514750702</v>
      </c>
      <c r="B18">
        <v>5.0814956855226141</v>
      </c>
    </row>
    <row r="19" spans="1:2" x14ac:dyDescent="0.2">
      <c r="A19">
        <v>4.8387096774195397</v>
      </c>
      <c r="B19">
        <v>4.8182063627775307</v>
      </c>
    </row>
    <row r="20" spans="1:2" x14ac:dyDescent="0.2">
      <c r="A20">
        <v>4.4852191641183046</v>
      </c>
      <c r="B20">
        <v>4.6388533706028507</v>
      </c>
    </row>
    <row r="21" spans="1:2" x14ac:dyDescent="0.2">
      <c r="A21">
        <v>4.252400548696686</v>
      </c>
      <c r="B21">
        <v>5.4003724394785779</v>
      </c>
    </row>
    <row r="22" spans="1:2" x14ac:dyDescent="0.2">
      <c r="A22">
        <v>4.3912175648703125</v>
      </c>
      <c r="B22">
        <v>5.4478301015694912</v>
      </c>
    </row>
    <row r="23" spans="1:2" x14ac:dyDescent="0.2">
      <c r="A23">
        <v>4.5787545787543236</v>
      </c>
      <c r="B23" s="29">
        <v>5.3977272727268177</v>
      </c>
    </row>
    <row r="24" spans="1:2" x14ac:dyDescent="0.2">
      <c r="A24" s="29">
        <v>4.560814400781962</v>
      </c>
      <c r="B24">
        <v>4.4852191641183046</v>
      </c>
    </row>
    <row r="25" spans="1:2" x14ac:dyDescent="0.2">
      <c r="A25">
        <v>4.5526940529493718</v>
      </c>
      <c r="B25">
        <v>4.6376811594201222</v>
      </c>
    </row>
    <row r="26" spans="1:2" x14ac:dyDescent="0.2">
      <c r="A26">
        <v>4.9723756906079135</v>
      </c>
      <c r="B26">
        <v>4.9139195553155091</v>
      </c>
    </row>
    <row r="27" spans="1:2" x14ac:dyDescent="0.2">
      <c r="A27">
        <v>4.1666666666668313</v>
      </c>
      <c r="B27">
        <v>4.7397769516730399</v>
      </c>
    </row>
    <row r="28" spans="1:2" x14ac:dyDescent="0.2">
      <c r="A28" s="36">
        <v>4.5760247205308984</v>
      </c>
      <c r="B28">
        <v>5.2054794520549974</v>
      </c>
    </row>
    <row r="29" spans="1:2" x14ac:dyDescent="0.2">
      <c r="A29">
        <v>5.0209205020918715</v>
      </c>
      <c r="B29">
        <v>5.1106458181259269</v>
      </c>
    </row>
    <row r="30" spans="1:2" x14ac:dyDescent="0.2">
      <c r="B30">
        <v>5.0585692716093673</v>
      </c>
    </row>
    <row r="31" spans="1:2" x14ac:dyDescent="0.2">
      <c r="B31">
        <v>4.8980557263826272</v>
      </c>
    </row>
    <row r="32" spans="1:2" x14ac:dyDescent="0.2">
      <c r="B32">
        <v>5.1899907321591785</v>
      </c>
    </row>
    <row r="33" spans="2:2" x14ac:dyDescent="0.2">
      <c r="B33">
        <v>4.9951969260329623</v>
      </c>
    </row>
    <row r="34" spans="2:2" x14ac:dyDescent="0.2">
      <c r="B34">
        <v>5.3606237816763862</v>
      </c>
    </row>
    <row r="35" spans="2:2" x14ac:dyDescent="0.2">
      <c r="B35">
        <v>5.454545454545654</v>
      </c>
    </row>
    <row r="36" spans="2:2" x14ac:dyDescent="0.2">
      <c r="B36">
        <v>5.2986512524084306</v>
      </c>
    </row>
    <row r="37" spans="2:2" x14ac:dyDescent="0.2">
      <c r="B37">
        <v>4.9192766108662749</v>
      </c>
    </row>
    <row r="38" spans="2:2" x14ac:dyDescent="0.2">
      <c r="B38">
        <v>4.9427427613817052</v>
      </c>
    </row>
    <row r="39" spans="2:2" x14ac:dyDescent="0.2">
      <c r="B39">
        <v>4.4776119402983676</v>
      </c>
    </row>
    <row r="40" spans="2:2" x14ac:dyDescent="0.2">
      <c r="B40">
        <v>4.7576301615802823</v>
      </c>
    </row>
    <row r="41" spans="2:2" x14ac:dyDescent="0.2">
      <c r="B41">
        <v>5.0556983718938273</v>
      </c>
    </row>
    <row r="42" spans="2:2" x14ac:dyDescent="0.2">
      <c r="B42">
        <v>5.3333333333330986</v>
      </c>
    </row>
    <row r="43" spans="2:2" x14ac:dyDescent="0.2">
      <c r="B43">
        <v>4.440154440154374</v>
      </c>
    </row>
    <row r="44" spans="2:2" x14ac:dyDescent="0.2">
      <c r="B44">
        <v>5.0830889540566586</v>
      </c>
    </row>
    <row r="45" spans="2:2" x14ac:dyDescent="0.2">
      <c r="B45">
        <v>4.8664122137403112</v>
      </c>
    </row>
    <row r="46" spans="2:2" x14ac:dyDescent="0.2">
      <c r="B46">
        <v>4.0613718411547577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EDBF-8B86-5744-B77B-2296384D024A}">
  <dimension ref="A1:D144"/>
  <sheetViews>
    <sheetView workbookViewId="0">
      <selection activeCell="C73" sqref="C73"/>
    </sheetView>
  </sheetViews>
  <sheetFormatPr baseColWidth="10" defaultRowHeight="15" x14ac:dyDescent="0.2"/>
  <sheetData>
    <row r="1" spans="1:4" x14ac:dyDescent="0.2">
      <c r="A1" t="s">
        <v>62</v>
      </c>
      <c r="B1" t="s">
        <v>63</v>
      </c>
      <c r="C1" t="s">
        <v>64</v>
      </c>
      <c r="D1" t="s">
        <v>70</v>
      </c>
    </row>
    <row r="2" spans="1:4" x14ac:dyDescent="0.2">
      <c r="A2" t="s">
        <v>65</v>
      </c>
      <c r="B2">
        <v>5.4478301015694912</v>
      </c>
      <c r="C2">
        <f>LN(B2)</f>
        <v>1.6952173828927795</v>
      </c>
      <c r="D2">
        <f>EXP(B2)</f>
        <v>232.25365189880586</v>
      </c>
    </row>
    <row r="3" spans="1:4" x14ac:dyDescent="0.2">
      <c r="A3" t="s">
        <v>65</v>
      </c>
      <c r="B3" s="29">
        <v>5.3977272727268177</v>
      </c>
      <c r="C3">
        <f t="shared" ref="C3:C66" si="0">LN(B3)</f>
        <v>1.6859779895563505</v>
      </c>
      <c r="D3">
        <f t="shared" ref="D3:D66" si="1">EXP(B3)</f>
        <v>220.90379118476747</v>
      </c>
    </row>
    <row r="4" spans="1:4" x14ac:dyDescent="0.2">
      <c r="A4" t="s">
        <v>65</v>
      </c>
      <c r="B4">
        <v>4.4852191641183046</v>
      </c>
      <c r="C4">
        <f t="shared" si="0"/>
        <v>1.5007873603410025</v>
      </c>
      <c r="D4">
        <f t="shared" si="1"/>
        <v>88.696387748561094</v>
      </c>
    </row>
    <row r="5" spans="1:4" x14ac:dyDescent="0.2">
      <c r="A5" t="s">
        <v>65</v>
      </c>
      <c r="B5">
        <v>4.6376811594201222</v>
      </c>
      <c r="C5">
        <f t="shared" si="0"/>
        <v>1.5342144911964768</v>
      </c>
      <c r="D5">
        <f t="shared" si="1"/>
        <v>103.30452291333818</v>
      </c>
    </row>
    <row r="6" spans="1:4" x14ac:dyDescent="0.2">
      <c r="A6" t="s">
        <v>65</v>
      </c>
      <c r="B6">
        <v>4.9139195553155091</v>
      </c>
      <c r="C6">
        <f t="shared" si="0"/>
        <v>1.5920719034553248</v>
      </c>
      <c r="D6">
        <f t="shared" si="1"/>
        <v>136.17210386713037</v>
      </c>
    </row>
    <row r="7" spans="1:4" x14ac:dyDescent="0.2">
      <c r="A7" t="s">
        <v>65</v>
      </c>
      <c r="B7">
        <v>4.7397769516730399</v>
      </c>
      <c r="C7">
        <f t="shared" si="0"/>
        <v>1.5559900779907248</v>
      </c>
      <c r="D7">
        <f t="shared" si="1"/>
        <v>114.40868016929787</v>
      </c>
    </row>
    <row r="8" spans="1:4" x14ac:dyDescent="0.2">
      <c r="A8" t="s">
        <v>65</v>
      </c>
      <c r="B8">
        <v>5.2054794520549974</v>
      </c>
      <c r="C8">
        <f t="shared" si="0"/>
        <v>1.6497118115720792</v>
      </c>
      <c r="D8">
        <f t="shared" si="1"/>
        <v>182.26824070530569</v>
      </c>
    </row>
    <row r="9" spans="1:4" x14ac:dyDescent="0.2">
      <c r="A9" t="s">
        <v>65</v>
      </c>
      <c r="B9">
        <v>5.1106458181259269</v>
      </c>
      <c r="C9">
        <f t="shared" si="0"/>
        <v>1.6313257794248275</v>
      </c>
      <c r="D9">
        <f t="shared" si="1"/>
        <v>165.77738234825745</v>
      </c>
    </row>
    <row r="10" spans="1:4" x14ac:dyDescent="0.2">
      <c r="A10" t="s">
        <v>65</v>
      </c>
      <c r="B10">
        <v>5.0585692716093673</v>
      </c>
      <c r="C10">
        <f t="shared" si="0"/>
        <v>1.6210836906709376</v>
      </c>
      <c r="D10">
        <f t="shared" si="1"/>
        <v>157.36520831328545</v>
      </c>
    </row>
    <row r="11" spans="1:4" x14ac:dyDescent="0.2">
      <c r="A11" t="s">
        <v>65</v>
      </c>
      <c r="B11">
        <v>4.8980557263826272</v>
      </c>
      <c r="C11">
        <f t="shared" si="0"/>
        <v>1.5888383358402292</v>
      </c>
      <c r="D11">
        <f t="shared" si="1"/>
        <v>134.02893726589778</v>
      </c>
    </row>
    <row r="12" spans="1:4" x14ac:dyDescent="0.2">
      <c r="A12" t="s">
        <v>65</v>
      </c>
      <c r="B12">
        <v>5.1899907321591785</v>
      </c>
      <c r="C12">
        <f t="shared" si="0"/>
        <v>1.646731911465062</v>
      </c>
      <c r="D12">
        <f t="shared" si="1"/>
        <v>179.46688965355887</v>
      </c>
    </row>
    <row r="13" spans="1:4" x14ac:dyDescent="0.2">
      <c r="A13" t="s">
        <v>65</v>
      </c>
      <c r="B13">
        <v>4.9951969260329623</v>
      </c>
      <c r="C13">
        <f t="shared" si="0"/>
        <v>1.6084768359546102</v>
      </c>
      <c r="D13">
        <f t="shared" si="1"/>
        <v>147.70202889433921</v>
      </c>
    </row>
    <row r="14" spans="1:4" x14ac:dyDescent="0.2">
      <c r="A14" t="s">
        <v>65</v>
      </c>
      <c r="B14">
        <v>5.3606237816763862</v>
      </c>
      <c r="C14">
        <f t="shared" si="0"/>
        <v>1.6790803454898424</v>
      </c>
      <c r="D14">
        <f t="shared" si="1"/>
        <v>212.85768176787792</v>
      </c>
    </row>
    <row r="15" spans="1:4" x14ac:dyDescent="0.2">
      <c r="A15" t="s">
        <v>65</v>
      </c>
      <c r="B15">
        <v>5.454545454545654</v>
      </c>
      <c r="C15">
        <f t="shared" si="0"/>
        <v>1.6964492894237666</v>
      </c>
      <c r="D15">
        <f t="shared" si="1"/>
        <v>233.81856574479841</v>
      </c>
    </row>
    <row r="16" spans="1:4" x14ac:dyDescent="0.2">
      <c r="A16" t="s">
        <v>65</v>
      </c>
      <c r="B16">
        <v>5.2986512524084306</v>
      </c>
      <c r="C16">
        <f t="shared" si="0"/>
        <v>1.6674523074947194</v>
      </c>
      <c r="D16">
        <f t="shared" si="1"/>
        <v>200.06678832129637</v>
      </c>
    </row>
    <row r="17" spans="1:4" x14ac:dyDescent="0.2">
      <c r="A17" t="s">
        <v>65</v>
      </c>
      <c r="B17">
        <v>4.9192766108662749</v>
      </c>
      <c r="C17">
        <f t="shared" si="0"/>
        <v>1.5931614893824682</v>
      </c>
      <c r="D17">
        <f t="shared" si="1"/>
        <v>136.90354282233062</v>
      </c>
    </row>
    <row r="18" spans="1:4" x14ac:dyDescent="0.2">
      <c r="A18" t="s">
        <v>65</v>
      </c>
      <c r="B18">
        <v>4.9427427613817052</v>
      </c>
      <c r="C18">
        <f t="shared" si="0"/>
        <v>1.5979203919796869</v>
      </c>
      <c r="D18">
        <f t="shared" si="1"/>
        <v>140.15413221140903</v>
      </c>
    </row>
    <row r="19" spans="1:4" x14ac:dyDescent="0.2">
      <c r="A19" t="s">
        <v>65</v>
      </c>
      <c r="B19">
        <v>4.4776119402983676</v>
      </c>
      <c r="C19">
        <f t="shared" si="0"/>
        <v>1.4990898552652037</v>
      </c>
      <c r="D19">
        <f t="shared" si="1"/>
        <v>88.024214403025184</v>
      </c>
    </row>
    <row r="20" spans="1:4" x14ac:dyDescent="0.2">
      <c r="A20" t="s">
        <v>65</v>
      </c>
      <c r="B20">
        <v>4.7576301615802823</v>
      </c>
      <c r="C20">
        <f t="shared" si="0"/>
        <v>1.5597496790530658</v>
      </c>
      <c r="D20">
        <f t="shared" si="1"/>
        <v>116.46958449002379</v>
      </c>
    </row>
    <row r="21" spans="1:4" x14ac:dyDescent="0.2">
      <c r="A21" t="s">
        <v>65</v>
      </c>
      <c r="B21">
        <v>5.0556983718938273</v>
      </c>
      <c r="C21">
        <f t="shared" si="0"/>
        <v>1.6205159976072712</v>
      </c>
      <c r="D21">
        <f t="shared" si="1"/>
        <v>156.91407646850018</v>
      </c>
    </row>
    <row r="22" spans="1:4" x14ac:dyDescent="0.2">
      <c r="A22" t="s">
        <v>65</v>
      </c>
      <c r="B22">
        <v>5.3333333333330986</v>
      </c>
      <c r="C22">
        <f t="shared" si="0"/>
        <v>1.6739764335716276</v>
      </c>
      <c r="D22">
        <f t="shared" si="1"/>
        <v>207.12724888978596</v>
      </c>
    </row>
    <row r="23" spans="1:4" x14ac:dyDescent="0.2">
      <c r="A23" t="s">
        <v>65</v>
      </c>
      <c r="B23">
        <v>4.440154440154374</v>
      </c>
      <c r="C23">
        <f t="shared" si="0"/>
        <v>1.4906891596577432</v>
      </c>
      <c r="D23">
        <f t="shared" si="1"/>
        <v>84.788035339975039</v>
      </c>
    </row>
    <row r="24" spans="1:4" x14ac:dyDescent="0.2">
      <c r="A24" t="s">
        <v>65</v>
      </c>
      <c r="B24">
        <v>5.0830889540566586</v>
      </c>
      <c r="C24">
        <f t="shared" si="0"/>
        <v>1.6259191386178848</v>
      </c>
      <c r="D24">
        <f t="shared" si="1"/>
        <v>161.27144741510438</v>
      </c>
    </row>
    <row r="25" spans="1:4" x14ac:dyDescent="0.2">
      <c r="A25" t="s">
        <v>65</v>
      </c>
      <c r="B25">
        <v>4.8664122137403112</v>
      </c>
      <c r="C25">
        <f t="shared" si="0"/>
        <v>1.5823569538313995</v>
      </c>
      <c r="D25">
        <f t="shared" si="1"/>
        <v>129.85419105839142</v>
      </c>
    </row>
    <row r="26" spans="1:4" x14ac:dyDescent="0.2">
      <c r="A26" t="s">
        <v>65</v>
      </c>
      <c r="B26">
        <v>4.0613718411547577</v>
      </c>
      <c r="C26">
        <f t="shared" si="0"/>
        <v>1.4015208084510646</v>
      </c>
      <c r="D26">
        <f t="shared" si="1"/>
        <v>58.053897202094248</v>
      </c>
    </row>
    <row r="27" spans="1:4" x14ac:dyDescent="0.2">
      <c r="A27" t="s">
        <v>66</v>
      </c>
      <c r="B27">
        <v>4.9227799227801032</v>
      </c>
      <c r="C27">
        <f t="shared" si="0"/>
        <v>1.5938733958930253</v>
      </c>
      <c r="D27">
        <f t="shared" si="1"/>
        <v>137.38399973877014</v>
      </c>
    </row>
    <row r="28" spans="1:4" x14ac:dyDescent="0.2">
      <c r="A28" t="s">
        <v>66</v>
      </c>
      <c r="B28">
        <v>4.8999999999999488</v>
      </c>
      <c r="C28">
        <f t="shared" si="0"/>
        <v>1.5892352051165706</v>
      </c>
      <c r="D28">
        <f t="shared" si="1"/>
        <v>134.28977968492862</v>
      </c>
    </row>
    <row r="29" spans="1:4" x14ac:dyDescent="0.2">
      <c r="A29" t="s">
        <v>66</v>
      </c>
      <c r="B29" s="29">
        <v>4.9835961674682929</v>
      </c>
      <c r="C29">
        <f t="shared" si="0"/>
        <v>1.6061517524135196</v>
      </c>
      <c r="D29">
        <f t="shared" si="1"/>
        <v>145.99847368893188</v>
      </c>
    </row>
    <row r="30" spans="1:4" x14ac:dyDescent="0.2">
      <c r="A30" t="s">
        <v>66</v>
      </c>
      <c r="B30" s="29">
        <v>5.0900683941816567</v>
      </c>
      <c r="C30">
        <f t="shared" si="0"/>
        <v>1.627291267443012</v>
      </c>
      <c r="D30">
        <f t="shared" si="1"/>
        <v>162.40096895503305</v>
      </c>
    </row>
    <row r="31" spans="1:4" x14ac:dyDescent="0.2">
      <c r="A31" t="s">
        <v>66</v>
      </c>
      <c r="B31">
        <v>4.3843283582090145</v>
      </c>
      <c r="C31">
        <f t="shared" si="0"/>
        <v>1.4780364460674162</v>
      </c>
      <c r="D31">
        <f t="shared" si="1"/>
        <v>80.184349962745159</v>
      </c>
    </row>
    <row r="32" spans="1:4" x14ac:dyDescent="0.2">
      <c r="A32" t="s">
        <v>66</v>
      </c>
      <c r="B32">
        <v>4.5408678102924487</v>
      </c>
      <c r="C32">
        <f t="shared" si="0"/>
        <v>1.5131181414283823</v>
      </c>
      <c r="D32">
        <f t="shared" si="1"/>
        <v>93.772141249355457</v>
      </c>
    </row>
    <row r="33" spans="1:4" x14ac:dyDescent="0.2">
      <c r="A33" t="s">
        <v>66</v>
      </c>
      <c r="B33">
        <v>4.8103607770582446</v>
      </c>
      <c r="C33">
        <f t="shared" si="0"/>
        <v>1.5707720869303032</v>
      </c>
      <c r="D33">
        <f t="shared" si="1"/>
        <v>122.77590425752624</v>
      </c>
    </row>
    <row r="34" spans="1:4" x14ac:dyDescent="0.2">
      <c r="A34" t="s">
        <v>66</v>
      </c>
      <c r="B34">
        <v>4.7666335650448612</v>
      </c>
      <c r="C34">
        <f t="shared" si="0"/>
        <v>1.5616403041774565</v>
      </c>
      <c r="D34">
        <f t="shared" si="1"/>
        <v>117.52294193604706</v>
      </c>
    </row>
    <row r="35" spans="1:4" x14ac:dyDescent="0.2">
      <c r="A35" t="s">
        <v>66</v>
      </c>
      <c r="B35" s="29">
        <v>4.9752821565154575</v>
      </c>
      <c r="C35">
        <f t="shared" si="0"/>
        <v>1.6044820838798071</v>
      </c>
      <c r="D35">
        <f t="shared" si="1"/>
        <v>144.78967273473666</v>
      </c>
    </row>
    <row r="36" spans="1:4" x14ac:dyDescent="0.2">
      <c r="A36" t="s">
        <v>66</v>
      </c>
      <c r="B36" s="29">
        <v>5.0993578152032839</v>
      </c>
      <c r="C36">
        <f t="shared" si="0"/>
        <v>1.6291146132142778</v>
      </c>
      <c r="D36">
        <f t="shared" si="1"/>
        <v>163.91660873889165</v>
      </c>
    </row>
    <row r="37" spans="1:4" x14ac:dyDescent="0.2">
      <c r="A37" t="s">
        <v>66</v>
      </c>
      <c r="B37">
        <v>4.757085020242978</v>
      </c>
      <c r="C37">
        <f t="shared" si="0"/>
        <v>1.5596350899502953</v>
      </c>
      <c r="D37">
        <f t="shared" si="1"/>
        <v>116.40610940799712</v>
      </c>
    </row>
    <row r="38" spans="1:4" x14ac:dyDescent="0.2">
      <c r="A38" t="s">
        <v>66</v>
      </c>
      <c r="B38">
        <v>4.737903225806166</v>
      </c>
      <c r="C38">
        <f t="shared" si="0"/>
        <v>1.5555946804132168</v>
      </c>
      <c r="D38">
        <f t="shared" si="1"/>
        <v>114.1945103762701</v>
      </c>
    </row>
    <row r="39" spans="1:4" x14ac:dyDescent="0.2">
      <c r="A39" t="s">
        <v>66</v>
      </c>
      <c r="B39">
        <v>4.8925626548602743</v>
      </c>
      <c r="C39">
        <f t="shared" si="0"/>
        <v>1.5877162265137639</v>
      </c>
      <c r="D39">
        <f t="shared" si="1"/>
        <v>133.29472511352944</v>
      </c>
    </row>
    <row r="40" spans="1:4" x14ac:dyDescent="0.2">
      <c r="A40" t="s">
        <v>66</v>
      </c>
      <c r="B40">
        <v>5.0814956855226141</v>
      </c>
      <c r="C40">
        <f t="shared" si="0"/>
        <v>1.6256056445394571</v>
      </c>
      <c r="D40">
        <f t="shared" si="1"/>
        <v>161.01470327798773</v>
      </c>
    </row>
    <row r="41" spans="1:4" x14ac:dyDescent="0.2">
      <c r="A41" t="s">
        <v>66</v>
      </c>
      <c r="B41">
        <v>4.8182063627775307</v>
      </c>
      <c r="C41">
        <f t="shared" si="0"/>
        <v>1.5724017349021504</v>
      </c>
      <c r="D41">
        <f t="shared" si="1"/>
        <v>123.74294166573138</v>
      </c>
    </row>
    <row r="42" spans="1:4" x14ac:dyDescent="0.2">
      <c r="A42" t="s">
        <v>66</v>
      </c>
      <c r="B42">
        <v>4.6388533706028507</v>
      </c>
      <c r="C42">
        <f t="shared" si="0"/>
        <v>1.5344672172948217</v>
      </c>
      <c r="D42">
        <f t="shared" si="1"/>
        <v>103.42568863235476</v>
      </c>
    </row>
    <row r="43" spans="1:4" x14ac:dyDescent="0.2">
      <c r="A43" t="s">
        <v>66</v>
      </c>
      <c r="B43">
        <v>5.4003724394785779</v>
      </c>
      <c r="C43">
        <f t="shared" si="0"/>
        <v>1.6864679214656995</v>
      </c>
      <c r="D43">
        <f t="shared" si="1"/>
        <v>221.4888920520695</v>
      </c>
    </row>
    <row r="44" spans="1:4" x14ac:dyDescent="0.2">
      <c r="A44" t="s">
        <v>67</v>
      </c>
      <c r="B44" s="29">
        <v>4.7989795436291578</v>
      </c>
      <c r="C44">
        <f t="shared" si="0"/>
        <v>1.5684033002350497</v>
      </c>
      <c r="D44">
        <f t="shared" si="1"/>
        <v>121.38648468383425</v>
      </c>
    </row>
    <row r="45" spans="1:4" x14ac:dyDescent="0.2">
      <c r="A45" t="s">
        <v>67</v>
      </c>
      <c r="B45" s="29">
        <v>4.5373552866032671</v>
      </c>
      <c r="C45">
        <f t="shared" si="0"/>
        <v>1.5123443063227737</v>
      </c>
      <c r="D45">
        <f t="shared" si="1"/>
        <v>93.443342177152189</v>
      </c>
    </row>
    <row r="46" spans="1:4" x14ac:dyDescent="0.2">
      <c r="A46" t="s">
        <v>67</v>
      </c>
      <c r="B46">
        <v>4.7184170471839888</v>
      </c>
      <c r="C46">
        <f t="shared" si="0"/>
        <v>1.5514733719885887</v>
      </c>
      <c r="D46">
        <f t="shared" si="1"/>
        <v>111.99083607447631</v>
      </c>
    </row>
    <row r="47" spans="1:4" x14ac:dyDescent="0.2">
      <c r="A47" t="s">
        <v>67</v>
      </c>
      <c r="B47" s="29">
        <v>4.7387583514750702</v>
      </c>
      <c r="C47">
        <f t="shared" si="0"/>
        <v>1.5557751502261887</v>
      </c>
      <c r="D47">
        <f t="shared" si="1"/>
        <v>114.29220279703607</v>
      </c>
    </row>
    <row r="48" spans="1:4" x14ac:dyDescent="0.2">
      <c r="A48" t="s">
        <v>67</v>
      </c>
      <c r="B48">
        <v>4.8387096774195397</v>
      </c>
      <c r="C48">
        <f t="shared" si="0"/>
        <v>1.5766480896111477</v>
      </c>
      <c r="D48">
        <f t="shared" si="1"/>
        <v>126.30627070603173</v>
      </c>
    </row>
    <row r="49" spans="1:4" x14ac:dyDescent="0.2">
      <c r="A49" t="s">
        <v>67</v>
      </c>
      <c r="B49">
        <v>4.4852191641183046</v>
      </c>
      <c r="C49">
        <f t="shared" si="0"/>
        <v>1.5007873603410025</v>
      </c>
      <c r="D49">
        <f t="shared" si="1"/>
        <v>88.696387748561094</v>
      </c>
    </row>
    <row r="50" spans="1:4" x14ac:dyDescent="0.2">
      <c r="A50" t="s">
        <v>67</v>
      </c>
      <c r="B50">
        <v>4.252400548696686</v>
      </c>
      <c r="C50">
        <f t="shared" si="0"/>
        <v>1.4474836584645421</v>
      </c>
      <c r="D50">
        <f t="shared" si="1"/>
        <v>70.27390596057603</v>
      </c>
    </row>
    <row r="51" spans="1:4" x14ac:dyDescent="0.2">
      <c r="A51" t="s">
        <v>67</v>
      </c>
      <c r="B51">
        <v>4.3912175648703125</v>
      </c>
      <c r="C51">
        <f t="shared" si="0"/>
        <v>1.4796065382615544</v>
      </c>
      <c r="D51">
        <f t="shared" si="1"/>
        <v>80.738663719289221</v>
      </c>
    </row>
    <row r="52" spans="1:4" x14ac:dyDescent="0.2">
      <c r="A52" t="s">
        <v>67</v>
      </c>
      <c r="B52">
        <v>4.5787545787543236</v>
      </c>
      <c r="C52">
        <f t="shared" si="0"/>
        <v>1.5214270351113313</v>
      </c>
      <c r="D52">
        <f t="shared" si="1"/>
        <v>97.393023303388233</v>
      </c>
    </row>
    <row r="53" spans="1:4" x14ac:dyDescent="0.2">
      <c r="A53" t="s">
        <v>67</v>
      </c>
      <c r="B53" s="29">
        <v>4.560814400781962</v>
      </c>
      <c r="C53">
        <f t="shared" si="0"/>
        <v>1.5175012042425204</v>
      </c>
      <c r="D53">
        <f t="shared" si="1"/>
        <v>95.661354797195386</v>
      </c>
    </row>
    <row r="54" spans="1:4" x14ac:dyDescent="0.2">
      <c r="A54" t="s">
        <v>67</v>
      </c>
      <c r="B54">
        <v>4.5526940529493718</v>
      </c>
      <c r="C54">
        <f t="shared" si="0"/>
        <v>1.5157191572903959</v>
      </c>
      <c r="D54">
        <f t="shared" si="1"/>
        <v>94.887696759539367</v>
      </c>
    </row>
    <row r="55" spans="1:4" x14ac:dyDescent="0.2">
      <c r="A55" t="s">
        <v>67</v>
      </c>
      <c r="B55">
        <v>4.9723756906079135</v>
      </c>
      <c r="C55">
        <f t="shared" si="0"/>
        <v>1.603897732058521</v>
      </c>
      <c r="D55">
        <f t="shared" si="1"/>
        <v>144.36945745367834</v>
      </c>
    </row>
    <row r="56" spans="1:4" x14ac:dyDescent="0.2">
      <c r="A56" t="s">
        <v>67</v>
      </c>
      <c r="B56">
        <v>4.1666666666668313</v>
      </c>
      <c r="C56">
        <f t="shared" si="0"/>
        <v>1.4271163556401854</v>
      </c>
      <c r="D56">
        <f t="shared" si="1"/>
        <v>64.500093064866377</v>
      </c>
    </row>
    <row r="57" spans="1:4" x14ac:dyDescent="0.2">
      <c r="A57" t="s">
        <v>67</v>
      </c>
      <c r="B57" s="36">
        <v>4.5760247205308984</v>
      </c>
      <c r="C57">
        <f t="shared" si="0"/>
        <v>1.520830656276825</v>
      </c>
      <c r="D57">
        <f t="shared" si="1"/>
        <v>97.127516720366103</v>
      </c>
    </row>
    <row r="58" spans="1:4" x14ac:dyDescent="0.2">
      <c r="A58" t="s">
        <v>67</v>
      </c>
      <c r="B58">
        <v>5.0209205020918715</v>
      </c>
      <c r="C58">
        <f t="shared" si="0"/>
        <v>1.6136132838445454</v>
      </c>
      <c r="D58">
        <f t="shared" si="1"/>
        <v>151.55074238283871</v>
      </c>
    </row>
    <row r="59" spans="1:4" x14ac:dyDescent="0.2">
      <c r="A59" t="s">
        <v>67</v>
      </c>
      <c r="B59">
        <v>4.5544554455444697</v>
      </c>
      <c r="C59">
        <f t="shared" si="0"/>
        <v>1.5161059726418626</v>
      </c>
      <c r="D59">
        <f t="shared" si="1"/>
        <v>95.054978527161552</v>
      </c>
    </row>
    <row r="60" spans="1:4" x14ac:dyDescent="0.2">
      <c r="A60" t="s">
        <v>67</v>
      </c>
      <c r="B60">
        <v>5.0597976080956677</v>
      </c>
      <c r="C60">
        <f t="shared" si="0"/>
        <v>1.6213264840993511</v>
      </c>
      <c r="D60">
        <f t="shared" si="1"/>
        <v>157.55862450609521</v>
      </c>
    </row>
    <row r="61" spans="1:4" x14ac:dyDescent="0.2">
      <c r="A61" t="s">
        <v>67</v>
      </c>
      <c r="B61">
        <v>4.7426841574168126</v>
      </c>
      <c r="C61">
        <f t="shared" si="0"/>
        <v>1.5566032533681751</v>
      </c>
      <c r="D61">
        <f t="shared" si="1"/>
        <v>114.74177369252092</v>
      </c>
    </row>
    <row r="62" spans="1:4" x14ac:dyDescent="0.2">
      <c r="A62" t="s">
        <v>68</v>
      </c>
      <c r="B62" s="29">
        <v>4.9406595970102609</v>
      </c>
      <c r="C62">
        <f t="shared" si="0"/>
        <v>1.5974988439486035</v>
      </c>
      <c r="D62">
        <f t="shared" si="1"/>
        <v>139.8624720102188</v>
      </c>
    </row>
    <row r="63" spans="1:4" x14ac:dyDescent="0.2">
      <c r="A63" t="s">
        <v>68</v>
      </c>
      <c r="B63">
        <v>4.7562425683710909</v>
      </c>
      <c r="C63">
        <f t="shared" si="0"/>
        <v>1.5594579801291015</v>
      </c>
      <c r="D63">
        <f t="shared" si="1"/>
        <v>116.30808415980178</v>
      </c>
    </row>
    <row r="64" spans="1:4" x14ac:dyDescent="0.2">
      <c r="A64" t="s">
        <v>68</v>
      </c>
      <c r="B64" s="29">
        <v>4.6666352985459376</v>
      </c>
      <c r="C64">
        <f t="shared" si="0"/>
        <v>1.5404383191844018</v>
      </c>
      <c r="D64">
        <f t="shared" si="1"/>
        <v>106.33933968060285</v>
      </c>
    </row>
    <row r="65" spans="1:4" x14ac:dyDescent="0.2">
      <c r="A65" t="s">
        <v>68</v>
      </c>
      <c r="B65">
        <v>5.0599201065246717</v>
      </c>
      <c r="C65">
        <f t="shared" si="0"/>
        <v>1.6213506939503499</v>
      </c>
      <c r="D65">
        <f t="shared" si="1"/>
        <v>157.57792637227325</v>
      </c>
    </row>
    <row r="66" spans="1:4" x14ac:dyDescent="0.2">
      <c r="A66" t="s">
        <v>68</v>
      </c>
      <c r="B66" s="29">
        <v>4.8646271136740094</v>
      </c>
      <c r="C66">
        <f t="shared" si="0"/>
        <v>1.5819900659736357</v>
      </c>
      <c r="D66">
        <f t="shared" si="1"/>
        <v>129.62259510579864</v>
      </c>
    </row>
    <row r="67" spans="1:4" x14ac:dyDescent="0.2">
      <c r="A67" t="s">
        <v>68</v>
      </c>
      <c r="B67" s="29">
        <v>4.7840391751788554</v>
      </c>
      <c r="C67">
        <f t="shared" ref="C67:C133" si="2">LN(B67)</f>
        <v>1.5652852054063695</v>
      </c>
      <c r="D67">
        <f t="shared" ref="D67:D133" si="3">EXP(B67)</f>
        <v>119.58640627860285</v>
      </c>
    </row>
    <row r="68" spans="1:4" x14ac:dyDescent="0.2">
      <c r="A68" t="s">
        <v>68</v>
      </c>
      <c r="B68" s="29">
        <v>4.9042467373167318</v>
      </c>
      <c r="C68">
        <f t="shared" si="2"/>
        <v>1.5901015108504342</v>
      </c>
      <c r="D68">
        <f t="shared" si="3"/>
        <v>134.86128576275775</v>
      </c>
    </row>
    <row r="69" spans="1:4" x14ac:dyDescent="0.2">
      <c r="A69" t="s">
        <v>68</v>
      </c>
      <c r="B69" s="29">
        <v>4.9419833701318483</v>
      </c>
      <c r="C69">
        <f t="shared" si="2"/>
        <v>1.5977667425530369</v>
      </c>
      <c r="D69">
        <f t="shared" si="3"/>
        <v>140.04774079124593</v>
      </c>
    </row>
    <row r="70" spans="1:4" x14ac:dyDescent="0.2">
      <c r="A70" t="s">
        <v>68</v>
      </c>
      <c r="B70" s="29">
        <v>4.8178043385462672</v>
      </c>
      <c r="C70">
        <f t="shared" si="2"/>
        <v>1.5723182928546149</v>
      </c>
      <c r="D70">
        <f t="shared" si="3"/>
        <v>123.69320400327659</v>
      </c>
    </row>
    <row r="71" spans="1:4" x14ac:dyDescent="0.2">
      <c r="A71" t="s">
        <v>68</v>
      </c>
      <c r="B71">
        <v>4.9155145929339534</v>
      </c>
      <c r="C71">
        <f t="shared" si="2"/>
        <v>1.5923964465792497</v>
      </c>
      <c r="D71">
        <f t="shared" si="3"/>
        <v>136.38947680830466</v>
      </c>
    </row>
    <row r="72" spans="1:4" ht="16" x14ac:dyDescent="0.2">
      <c r="A72" t="s">
        <v>71</v>
      </c>
      <c r="B72" s="28">
        <v>4.4669400000000001</v>
      </c>
      <c r="C72">
        <f>LN(B72)</f>
        <v>1.4967036104463285</v>
      </c>
      <c r="D72">
        <f t="shared" si="3"/>
        <v>87.089820010878185</v>
      </c>
    </row>
    <row r="73" spans="1:4" x14ac:dyDescent="0.2">
      <c r="A73" t="s">
        <v>71</v>
      </c>
      <c r="B73">
        <v>4.3956043956043498</v>
      </c>
      <c r="C73">
        <f t="shared" si="2"/>
        <v>1.4806050405911215</v>
      </c>
      <c r="D73">
        <f t="shared" si="3"/>
        <v>81.09362858685985</v>
      </c>
    </row>
    <row r="74" spans="1:4" x14ac:dyDescent="0.2">
      <c r="A74" t="s">
        <v>71</v>
      </c>
      <c r="B74" s="29">
        <v>4.681976231754879</v>
      </c>
      <c r="C74">
        <f t="shared" si="2"/>
        <v>1.5437202925404296</v>
      </c>
      <c r="D74">
        <f t="shared" si="3"/>
        <v>107.98326179731667</v>
      </c>
    </row>
    <row r="75" spans="1:4" x14ac:dyDescent="0.2">
      <c r="A75" t="s">
        <v>69</v>
      </c>
      <c r="B75">
        <v>5.4478301015694912</v>
      </c>
      <c r="C75">
        <f t="shared" si="2"/>
        <v>1.6952173828927795</v>
      </c>
      <c r="D75">
        <f t="shared" si="3"/>
        <v>232.25365189880586</v>
      </c>
    </row>
    <row r="76" spans="1:4" x14ac:dyDescent="0.2">
      <c r="A76" t="s">
        <v>69</v>
      </c>
      <c r="B76" s="29">
        <v>5.3977272727268177</v>
      </c>
      <c r="C76">
        <f t="shared" si="2"/>
        <v>1.6859779895563505</v>
      </c>
      <c r="D76">
        <f t="shared" si="3"/>
        <v>220.90379118476747</v>
      </c>
    </row>
    <row r="77" spans="1:4" x14ac:dyDescent="0.2">
      <c r="A77" t="s">
        <v>69</v>
      </c>
      <c r="B77">
        <v>4.4852191641183046</v>
      </c>
      <c r="C77">
        <f t="shared" si="2"/>
        <v>1.5007873603410025</v>
      </c>
      <c r="D77">
        <f t="shared" si="3"/>
        <v>88.696387748561094</v>
      </c>
    </row>
    <row r="78" spans="1:4" x14ac:dyDescent="0.2">
      <c r="A78" t="s">
        <v>69</v>
      </c>
      <c r="B78">
        <v>4.6376811594201222</v>
      </c>
      <c r="C78">
        <f t="shared" si="2"/>
        <v>1.5342144911964768</v>
      </c>
      <c r="D78">
        <f t="shared" si="3"/>
        <v>103.30452291333818</v>
      </c>
    </row>
    <row r="79" spans="1:4" x14ac:dyDescent="0.2">
      <c r="A79" t="s">
        <v>69</v>
      </c>
      <c r="B79">
        <v>4.9139195553155091</v>
      </c>
      <c r="C79">
        <f t="shared" si="2"/>
        <v>1.5920719034553248</v>
      </c>
      <c r="D79">
        <f t="shared" si="3"/>
        <v>136.17210386713037</v>
      </c>
    </row>
    <row r="80" spans="1:4" x14ac:dyDescent="0.2">
      <c r="A80" t="s">
        <v>69</v>
      </c>
      <c r="B80">
        <v>4.7397769516730399</v>
      </c>
      <c r="C80">
        <f t="shared" si="2"/>
        <v>1.5559900779907248</v>
      </c>
      <c r="D80">
        <f t="shared" si="3"/>
        <v>114.40868016929787</v>
      </c>
    </row>
    <row r="81" spans="1:4" x14ac:dyDescent="0.2">
      <c r="A81" t="s">
        <v>69</v>
      </c>
      <c r="B81">
        <v>5.2054794520549974</v>
      </c>
      <c r="C81">
        <f t="shared" si="2"/>
        <v>1.6497118115720792</v>
      </c>
      <c r="D81">
        <f t="shared" si="3"/>
        <v>182.26824070530569</v>
      </c>
    </row>
    <row r="82" spans="1:4" x14ac:dyDescent="0.2">
      <c r="A82" t="s">
        <v>69</v>
      </c>
      <c r="B82">
        <v>5.1106458181259269</v>
      </c>
      <c r="C82">
        <f t="shared" si="2"/>
        <v>1.6313257794248275</v>
      </c>
      <c r="D82">
        <f t="shared" si="3"/>
        <v>165.77738234825745</v>
      </c>
    </row>
    <row r="83" spans="1:4" x14ac:dyDescent="0.2">
      <c r="A83" t="s">
        <v>69</v>
      </c>
      <c r="B83">
        <v>5.0585692716093673</v>
      </c>
      <c r="C83">
        <f t="shared" si="2"/>
        <v>1.6210836906709376</v>
      </c>
      <c r="D83">
        <f t="shared" si="3"/>
        <v>157.36520831328545</v>
      </c>
    </row>
    <row r="84" spans="1:4" x14ac:dyDescent="0.2">
      <c r="A84" t="s">
        <v>69</v>
      </c>
      <c r="B84">
        <v>4.8980557263826272</v>
      </c>
      <c r="C84">
        <f t="shared" si="2"/>
        <v>1.5888383358402292</v>
      </c>
      <c r="D84">
        <f t="shared" si="3"/>
        <v>134.02893726589778</v>
      </c>
    </row>
    <row r="85" spans="1:4" x14ac:dyDescent="0.2">
      <c r="A85" t="s">
        <v>69</v>
      </c>
      <c r="B85">
        <v>5.1899907321591785</v>
      </c>
      <c r="C85">
        <f t="shared" si="2"/>
        <v>1.646731911465062</v>
      </c>
      <c r="D85">
        <f t="shared" si="3"/>
        <v>179.46688965355887</v>
      </c>
    </row>
    <row r="86" spans="1:4" x14ac:dyDescent="0.2">
      <c r="A86" t="s">
        <v>69</v>
      </c>
      <c r="B86">
        <v>4.9951969260329623</v>
      </c>
      <c r="C86">
        <f t="shared" si="2"/>
        <v>1.6084768359546102</v>
      </c>
      <c r="D86">
        <f t="shared" si="3"/>
        <v>147.70202889433921</v>
      </c>
    </row>
    <row r="87" spans="1:4" x14ac:dyDescent="0.2">
      <c r="A87" t="s">
        <v>69</v>
      </c>
      <c r="B87">
        <v>5.3606237816763862</v>
      </c>
      <c r="C87">
        <f t="shared" si="2"/>
        <v>1.6790803454898424</v>
      </c>
      <c r="D87">
        <f t="shared" si="3"/>
        <v>212.85768176787792</v>
      </c>
    </row>
    <row r="88" spans="1:4" x14ac:dyDescent="0.2">
      <c r="A88" t="s">
        <v>69</v>
      </c>
      <c r="B88">
        <v>5.454545454545654</v>
      </c>
      <c r="C88">
        <f t="shared" si="2"/>
        <v>1.6964492894237666</v>
      </c>
      <c r="D88">
        <f t="shared" si="3"/>
        <v>233.81856574479841</v>
      </c>
    </row>
    <row r="89" spans="1:4" x14ac:dyDescent="0.2">
      <c r="A89" t="s">
        <v>69</v>
      </c>
      <c r="B89">
        <v>5.2986512524084306</v>
      </c>
      <c r="C89">
        <f t="shared" si="2"/>
        <v>1.6674523074947194</v>
      </c>
      <c r="D89">
        <f t="shared" si="3"/>
        <v>200.06678832129637</v>
      </c>
    </row>
    <row r="90" spans="1:4" x14ac:dyDescent="0.2">
      <c r="A90" t="s">
        <v>69</v>
      </c>
      <c r="B90">
        <v>4.9192766108662749</v>
      </c>
      <c r="C90">
        <f t="shared" si="2"/>
        <v>1.5931614893824682</v>
      </c>
      <c r="D90">
        <f t="shared" si="3"/>
        <v>136.90354282233062</v>
      </c>
    </row>
    <row r="91" spans="1:4" x14ac:dyDescent="0.2">
      <c r="A91" t="s">
        <v>69</v>
      </c>
      <c r="B91">
        <v>4.9427427613817052</v>
      </c>
      <c r="C91">
        <f t="shared" si="2"/>
        <v>1.5979203919796869</v>
      </c>
      <c r="D91">
        <f t="shared" si="3"/>
        <v>140.15413221140903</v>
      </c>
    </row>
    <row r="92" spans="1:4" x14ac:dyDescent="0.2">
      <c r="A92" t="s">
        <v>69</v>
      </c>
      <c r="B92">
        <v>4.4776119402983676</v>
      </c>
      <c r="C92">
        <f t="shared" si="2"/>
        <v>1.4990898552652037</v>
      </c>
      <c r="D92">
        <f t="shared" si="3"/>
        <v>88.024214403025184</v>
      </c>
    </row>
    <row r="93" spans="1:4" x14ac:dyDescent="0.2">
      <c r="A93" t="s">
        <v>69</v>
      </c>
      <c r="B93">
        <v>4.7576301615802823</v>
      </c>
      <c r="C93">
        <f t="shared" si="2"/>
        <v>1.5597496790530658</v>
      </c>
      <c r="D93">
        <f t="shared" si="3"/>
        <v>116.46958449002379</v>
      </c>
    </row>
    <row r="94" spans="1:4" x14ac:dyDescent="0.2">
      <c r="A94" t="s">
        <v>69</v>
      </c>
      <c r="B94">
        <v>5.0556983718938273</v>
      </c>
      <c r="C94">
        <f t="shared" si="2"/>
        <v>1.6205159976072712</v>
      </c>
      <c r="D94">
        <f t="shared" si="3"/>
        <v>156.91407646850018</v>
      </c>
    </row>
    <row r="95" spans="1:4" x14ac:dyDescent="0.2">
      <c r="A95" t="s">
        <v>69</v>
      </c>
      <c r="B95">
        <v>5.3333333333330986</v>
      </c>
      <c r="C95">
        <f t="shared" si="2"/>
        <v>1.6739764335716276</v>
      </c>
      <c r="D95">
        <f t="shared" si="3"/>
        <v>207.12724888978596</v>
      </c>
    </row>
    <row r="96" spans="1:4" x14ac:dyDescent="0.2">
      <c r="A96" t="s">
        <v>69</v>
      </c>
      <c r="B96">
        <v>4.440154440154374</v>
      </c>
      <c r="C96">
        <f t="shared" si="2"/>
        <v>1.4906891596577432</v>
      </c>
      <c r="D96">
        <f t="shared" si="3"/>
        <v>84.788035339975039</v>
      </c>
    </row>
    <row r="97" spans="1:4" x14ac:dyDescent="0.2">
      <c r="A97" t="s">
        <v>69</v>
      </c>
      <c r="B97">
        <v>5.0830889540566586</v>
      </c>
      <c r="C97">
        <f t="shared" si="2"/>
        <v>1.6259191386178848</v>
      </c>
      <c r="D97">
        <f t="shared" si="3"/>
        <v>161.27144741510438</v>
      </c>
    </row>
    <row r="98" spans="1:4" x14ac:dyDescent="0.2">
      <c r="A98" t="s">
        <v>69</v>
      </c>
      <c r="B98">
        <v>4.8664122137403112</v>
      </c>
      <c r="C98">
        <f t="shared" si="2"/>
        <v>1.5823569538313995</v>
      </c>
      <c r="D98">
        <f t="shared" si="3"/>
        <v>129.85419105839142</v>
      </c>
    </row>
    <row r="99" spans="1:4" x14ac:dyDescent="0.2">
      <c r="A99" t="s">
        <v>69</v>
      </c>
      <c r="B99">
        <v>4.0613718411547577</v>
      </c>
      <c r="C99">
        <f t="shared" si="2"/>
        <v>1.4015208084510646</v>
      </c>
      <c r="D99">
        <f t="shared" si="3"/>
        <v>58.053897202094248</v>
      </c>
    </row>
    <row r="100" spans="1:4" x14ac:dyDescent="0.2">
      <c r="A100" t="s">
        <v>69</v>
      </c>
      <c r="B100">
        <v>4.9227799227801032</v>
      </c>
      <c r="C100">
        <f t="shared" si="2"/>
        <v>1.5938733958930253</v>
      </c>
      <c r="D100">
        <f t="shared" si="3"/>
        <v>137.38399973877014</v>
      </c>
    </row>
    <row r="101" spans="1:4" x14ac:dyDescent="0.2">
      <c r="A101" t="s">
        <v>69</v>
      </c>
      <c r="B101">
        <v>4.8999999999999488</v>
      </c>
      <c r="C101">
        <f t="shared" si="2"/>
        <v>1.5892352051165706</v>
      </c>
      <c r="D101">
        <f t="shared" si="3"/>
        <v>134.28977968492862</v>
      </c>
    </row>
    <row r="102" spans="1:4" x14ac:dyDescent="0.2">
      <c r="A102" t="s">
        <v>69</v>
      </c>
      <c r="B102" s="29">
        <v>4.9835961674682929</v>
      </c>
      <c r="C102">
        <f t="shared" si="2"/>
        <v>1.6061517524135196</v>
      </c>
      <c r="D102">
        <f t="shared" si="3"/>
        <v>145.99847368893188</v>
      </c>
    </row>
    <row r="103" spans="1:4" x14ac:dyDescent="0.2">
      <c r="A103" t="s">
        <v>69</v>
      </c>
      <c r="B103" s="29">
        <v>5.0900683941816567</v>
      </c>
      <c r="C103">
        <f t="shared" si="2"/>
        <v>1.627291267443012</v>
      </c>
      <c r="D103">
        <f t="shared" si="3"/>
        <v>162.40096895503305</v>
      </c>
    </row>
    <row r="104" spans="1:4" x14ac:dyDescent="0.2">
      <c r="A104" t="s">
        <v>69</v>
      </c>
      <c r="B104">
        <v>4.3843283582090145</v>
      </c>
      <c r="C104">
        <f t="shared" si="2"/>
        <v>1.4780364460674162</v>
      </c>
      <c r="D104">
        <f t="shared" si="3"/>
        <v>80.184349962745159</v>
      </c>
    </row>
    <row r="105" spans="1:4" x14ac:dyDescent="0.2">
      <c r="A105" t="s">
        <v>69</v>
      </c>
      <c r="B105">
        <v>4.5408678102924487</v>
      </c>
      <c r="C105">
        <f t="shared" si="2"/>
        <v>1.5131181414283823</v>
      </c>
      <c r="D105">
        <f t="shared" si="3"/>
        <v>93.772141249355457</v>
      </c>
    </row>
    <row r="106" spans="1:4" x14ac:dyDescent="0.2">
      <c r="A106" t="s">
        <v>69</v>
      </c>
      <c r="B106">
        <v>4.8103607770582446</v>
      </c>
      <c r="C106">
        <f t="shared" si="2"/>
        <v>1.5707720869303032</v>
      </c>
      <c r="D106">
        <f t="shared" si="3"/>
        <v>122.77590425752624</v>
      </c>
    </row>
    <row r="107" spans="1:4" x14ac:dyDescent="0.2">
      <c r="A107" t="s">
        <v>69</v>
      </c>
      <c r="B107">
        <v>4.7666335650448612</v>
      </c>
      <c r="C107">
        <f t="shared" si="2"/>
        <v>1.5616403041774565</v>
      </c>
      <c r="D107">
        <f t="shared" si="3"/>
        <v>117.52294193604706</v>
      </c>
    </row>
    <row r="108" spans="1:4" x14ac:dyDescent="0.2">
      <c r="A108" t="s">
        <v>69</v>
      </c>
      <c r="B108" s="29">
        <v>4.9752821565154575</v>
      </c>
      <c r="C108">
        <f t="shared" si="2"/>
        <v>1.6044820838798071</v>
      </c>
      <c r="D108">
        <f t="shared" si="3"/>
        <v>144.78967273473666</v>
      </c>
    </row>
    <row r="109" spans="1:4" x14ac:dyDescent="0.2">
      <c r="A109" t="s">
        <v>69</v>
      </c>
      <c r="B109" s="29">
        <v>5.0993578152032839</v>
      </c>
      <c r="C109">
        <f t="shared" si="2"/>
        <v>1.6291146132142778</v>
      </c>
      <c r="D109">
        <f t="shared" si="3"/>
        <v>163.91660873889165</v>
      </c>
    </row>
    <row r="110" spans="1:4" x14ac:dyDescent="0.2">
      <c r="A110" t="s">
        <v>69</v>
      </c>
      <c r="B110">
        <v>4.757085020242978</v>
      </c>
      <c r="C110">
        <f t="shared" si="2"/>
        <v>1.5596350899502953</v>
      </c>
      <c r="D110">
        <f t="shared" si="3"/>
        <v>116.40610940799712</v>
      </c>
    </row>
    <row r="111" spans="1:4" x14ac:dyDescent="0.2">
      <c r="A111" t="s">
        <v>69</v>
      </c>
      <c r="B111">
        <v>4.737903225806166</v>
      </c>
      <c r="C111">
        <f t="shared" si="2"/>
        <v>1.5555946804132168</v>
      </c>
      <c r="D111">
        <f t="shared" si="3"/>
        <v>114.1945103762701</v>
      </c>
    </row>
    <row r="112" spans="1:4" x14ac:dyDescent="0.2">
      <c r="A112" t="s">
        <v>69</v>
      </c>
      <c r="B112">
        <v>4.8925626548602743</v>
      </c>
      <c r="C112">
        <f t="shared" si="2"/>
        <v>1.5877162265137639</v>
      </c>
      <c r="D112">
        <f t="shared" si="3"/>
        <v>133.29472511352944</v>
      </c>
    </row>
    <row r="113" spans="1:4" x14ac:dyDescent="0.2">
      <c r="A113" t="s">
        <v>69</v>
      </c>
      <c r="B113">
        <v>5.0814956855226141</v>
      </c>
      <c r="C113">
        <f t="shared" si="2"/>
        <v>1.6256056445394571</v>
      </c>
      <c r="D113">
        <f t="shared" si="3"/>
        <v>161.01470327798773</v>
      </c>
    </row>
    <row r="114" spans="1:4" x14ac:dyDescent="0.2">
      <c r="A114" t="s">
        <v>69</v>
      </c>
      <c r="B114">
        <v>4.8182063627775307</v>
      </c>
      <c r="C114">
        <f t="shared" si="2"/>
        <v>1.5724017349021504</v>
      </c>
      <c r="D114">
        <f t="shared" si="3"/>
        <v>123.74294166573138</v>
      </c>
    </row>
    <row r="115" spans="1:4" x14ac:dyDescent="0.2">
      <c r="A115" t="s">
        <v>69</v>
      </c>
      <c r="B115">
        <v>4.6388533706028507</v>
      </c>
      <c r="C115">
        <f t="shared" si="2"/>
        <v>1.5344672172948217</v>
      </c>
      <c r="D115">
        <f t="shared" si="3"/>
        <v>103.42568863235476</v>
      </c>
    </row>
    <row r="116" spans="1:4" x14ac:dyDescent="0.2">
      <c r="A116" t="s">
        <v>69</v>
      </c>
      <c r="B116">
        <v>5.4003724394785779</v>
      </c>
      <c r="C116">
        <f t="shared" si="2"/>
        <v>1.6864679214656995</v>
      </c>
      <c r="D116">
        <f t="shared" si="3"/>
        <v>221.4888920520695</v>
      </c>
    </row>
    <row r="117" spans="1:4" x14ac:dyDescent="0.2">
      <c r="A117" t="s">
        <v>69</v>
      </c>
      <c r="B117" s="29">
        <v>4.7989795436291578</v>
      </c>
      <c r="C117">
        <f t="shared" si="2"/>
        <v>1.5684033002350497</v>
      </c>
      <c r="D117">
        <f t="shared" si="3"/>
        <v>121.38648468383425</v>
      </c>
    </row>
    <row r="118" spans="1:4" x14ac:dyDescent="0.2">
      <c r="A118" t="s">
        <v>69</v>
      </c>
      <c r="B118" s="29">
        <v>4.5373552866032671</v>
      </c>
      <c r="C118">
        <f t="shared" si="2"/>
        <v>1.5123443063227737</v>
      </c>
      <c r="D118">
        <f t="shared" si="3"/>
        <v>93.443342177152189</v>
      </c>
    </row>
    <row r="119" spans="1:4" x14ac:dyDescent="0.2">
      <c r="A119" t="s">
        <v>69</v>
      </c>
      <c r="B119">
        <v>4.7184170471839888</v>
      </c>
      <c r="C119">
        <f t="shared" si="2"/>
        <v>1.5514733719885887</v>
      </c>
      <c r="D119">
        <f t="shared" si="3"/>
        <v>111.99083607447631</v>
      </c>
    </row>
    <row r="120" spans="1:4" x14ac:dyDescent="0.2">
      <c r="A120" t="s">
        <v>69</v>
      </c>
      <c r="B120" s="29">
        <v>4.7387583514750702</v>
      </c>
      <c r="C120">
        <f t="shared" si="2"/>
        <v>1.5557751502261887</v>
      </c>
      <c r="D120">
        <f t="shared" si="3"/>
        <v>114.29220279703607</v>
      </c>
    </row>
    <row r="121" spans="1:4" x14ac:dyDescent="0.2">
      <c r="A121" t="s">
        <v>69</v>
      </c>
      <c r="B121">
        <v>4.8387096774195397</v>
      </c>
      <c r="C121">
        <f t="shared" si="2"/>
        <v>1.5766480896111477</v>
      </c>
      <c r="D121">
        <f t="shared" si="3"/>
        <v>126.30627070603173</v>
      </c>
    </row>
    <row r="122" spans="1:4" x14ac:dyDescent="0.2">
      <c r="A122" t="s">
        <v>69</v>
      </c>
      <c r="B122">
        <v>4.4852191641183046</v>
      </c>
      <c r="C122">
        <f t="shared" si="2"/>
        <v>1.5007873603410025</v>
      </c>
      <c r="D122">
        <f t="shared" si="3"/>
        <v>88.696387748561094</v>
      </c>
    </row>
    <row r="123" spans="1:4" x14ac:dyDescent="0.2">
      <c r="A123" t="s">
        <v>69</v>
      </c>
      <c r="B123">
        <v>4.252400548696686</v>
      </c>
      <c r="C123">
        <f t="shared" si="2"/>
        <v>1.4474836584645421</v>
      </c>
      <c r="D123">
        <f t="shared" si="3"/>
        <v>70.27390596057603</v>
      </c>
    </row>
    <row r="124" spans="1:4" x14ac:dyDescent="0.2">
      <c r="A124" t="s">
        <v>69</v>
      </c>
      <c r="B124">
        <v>4.3912175648703125</v>
      </c>
      <c r="C124">
        <f t="shared" si="2"/>
        <v>1.4796065382615544</v>
      </c>
      <c r="D124">
        <f t="shared" si="3"/>
        <v>80.738663719289221</v>
      </c>
    </row>
    <row r="125" spans="1:4" x14ac:dyDescent="0.2">
      <c r="A125" t="s">
        <v>69</v>
      </c>
      <c r="B125">
        <v>4.5787545787543236</v>
      </c>
      <c r="C125">
        <f t="shared" si="2"/>
        <v>1.5214270351113313</v>
      </c>
      <c r="D125">
        <f t="shared" si="3"/>
        <v>97.393023303388233</v>
      </c>
    </row>
    <row r="126" spans="1:4" x14ac:dyDescent="0.2">
      <c r="A126" t="s">
        <v>69</v>
      </c>
      <c r="B126" s="29">
        <v>4.560814400781962</v>
      </c>
      <c r="C126">
        <f t="shared" si="2"/>
        <v>1.5175012042425204</v>
      </c>
      <c r="D126">
        <f t="shared" si="3"/>
        <v>95.661354797195386</v>
      </c>
    </row>
    <row r="127" spans="1:4" x14ac:dyDescent="0.2">
      <c r="A127" t="s">
        <v>69</v>
      </c>
      <c r="B127">
        <v>4.5526940529493718</v>
      </c>
      <c r="C127">
        <f t="shared" si="2"/>
        <v>1.5157191572903959</v>
      </c>
      <c r="D127">
        <f t="shared" si="3"/>
        <v>94.887696759539367</v>
      </c>
    </row>
    <row r="128" spans="1:4" x14ac:dyDescent="0.2">
      <c r="A128" t="s">
        <v>69</v>
      </c>
      <c r="B128">
        <v>4.9723756906079135</v>
      </c>
      <c r="C128">
        <f t="shared" si="2"/>
        <v>1.603897732058521</v>
      </c>
      <c r="D128">
        <f t="shared" si="3"/>
        <v>144.36945745367834</v>
      </c>
    </row>
    <row r="129" spans="1:4" x14ac:dyDescent="0.2">
      <c r="A129" t="s">
        <v>69</v>
      </c>
      <c r="B129">
        <v>4.1666666666668313</v>
      </c>
      <c r="C129">
        <f t="shared" si="2"/>
        <v>1.4271163556401854</v>
      </c>
      <c r="D129">
        <f t="shared" si="3"/>
        <v>64.500093064866377</v>
      </c>
    </row>
    <row r="130" spans="1:4" x14ac:dyDescent="0.2">
      <c r="A130" t="s">
        <v>69</v>
      </c>
      <c r="B130" s="36">
        <v>4.5760247205308984</v>
      </c>
      <c r="C130">
        <f t="shared" si="2"/>
        <v>1.520830656276825</v>
      </c>
      <c r="D130">
        <f t="shared" si="3"/>
        <v>97.127516720366103</v>
      </c>
    </row>
    <row r="131" spans="1:4" x14ac:dyDescent="0.2">
      <c r="A131" t="s">
        <v>69</v>
      </c>
      <c r="B131">
        <v>5.0209205020918715</v>
      </c>
      <c r="C131">
        <f t="shared" si="2"/>
        <v>1.6136132838445454</v>
      </c>
      <c r="D131">
        <f t="shared" si="3"/>
        <v>151.55074238283871</v>
      </c>
    </row>
    <row r="132" spans="1:4" x14ac:dyDescent="0.2">
      <c r="A132" t="s">
        <v>69</v>
      </c>
      <c r="B132">
        <v>4.5544554455444697</v>
      </c>
      <c r="C132">
        <f t="shared" si="2"/>
        <v>1.5161059726418626</v>
      </c>
      <c r="D132">
        <f t="shared" si="3"/>
        <v>95.054978527161552</v>
      </c>
    </row>
    <row r="133" spans="1:4" x14ac:dyDescent="0.2">
      <c r="A133" t="s">
        <v>69</v>
      </c>
      <c r="B133">
        <v>5.0597976080956677</v>
      </c>
      <c r="C133">
        <f t="shared" si="2"/>
        <v>1.6213264840993511</v>
      </c>
      <c r="D133">
        <f t="shared" si="3"/>
        <v>157.55862450609521</v>
      </c>
    </row>
    <row r="134" spans="1:4" x14ac:dyDescent="0.2">
      <c r="A134" t="s">
        <v>69</v>
      </c>
      <c r="B134">
        <v>4.7426841574168126</v>
      </c>
      <c r="C134">
        <f t="shared" ref="C134:C144" si="4">LN(B134)</f>
        <v>1.5566032533681751</v>
      </c>
      <c r="D134">
        <f t="shared" ref="D134:D144" si="5">EXP(B134)</f>
        <v>114.74177369252092</v>
      </c>
    </row>
    <row r="135" spans="1:4" x14ac:dyDescent="0.2">
      <c r="A135" t="s">
        <v>69</v>
      </c>
      <c r="B135" s="29">
        <v>4.9406595970102609</v>
      </c>
      <c r="C135">
        <f t="shared" si="4"/>
        <v>1.5974988439486035</v>
      </c>
      <c r="D135">
        <f t="shared" si="5"/>
        <v>139.8624720102188</v>
      </c>
    </row>
    <row r="136" spans="1:4" x14ac:dyDescent="0.2">
      <c r="A136" t="s">
        <v>69</v>
      </c>
      <c r="B136">
        <v>4.7562425683710909</v>
      </c>
      <c r="C136">
        <f t="shared" si="4"/>
        <v>1.5594579801291015</v>
      </c>
      <c r="D136">
        <f t="shared" si="5"/>
        <v>116.30808415980178</v>
      </c>
    </row>
    <row r="137" spans="1:4" x14ac:dyDescent="0.2">
      <c r="A137" t="s">
        <v>69</v>
      </c>
      <c r="B137" s="29">
        <v>4.6666352985459376</v>
      </c>
      <c r="C137">
        <f t="shared" si="4"/>
        <v>1.5404383191844018</v>
      </c>
      <c r="D137">
        <f t="shared" si="5"/>
        <v>106.33933968060285</v>
      </c>
    </row>
    <row r="138" spans="1:4" x14ac:dyDescent="0.2">
      <c r="A138" t="s">
        <v>69</v>
      </c>
      <c r="B138">
        <v>5.0599201065246717</v>
      </c>
      <c r="C138">
        <f t="shared" si="4"/>
        <v>1.6213506939503499</v>
      </c>
      <c r="D138">
        <f t="shared" si="5"/>
        <v>157.57792637227325</v>
      </c>
    </row>
    <row r="139" spans="1:4" x14ac:dyDescent="0.2">
      <c r="A139" t="s">
        <v>69</v>
      </c>
      <c r="B139" s="29">
        <v>4.8646271136740094</v>
      </c>
      <c r="C139">
        <f t="shared" si="4"/>
        <v>1.5819900659736357</v>
      </c>
      <c r="D139">
        <f t="shared" si="5"/>
        <v>129.62259510579864</v>
      </c>
    </row>
    <row r="140" spans="1:4" x14ac:dyDescent="0.2">
      <c r="A140" t="s">
        <v>69</v>
      </c>
      <c r="B140" s="29">
        <v>4.7840391751788554</v>
      </c>
      <c r="C140">
        <f t="shared" si="4"/>
        <v>1.5652852054063695</v>
      </c>
      <c r="D140">
        <f t="shared" si="5"/>
        <v>119.58640627860285</v>
      </c>
    </row>
    <row r="141" spans="1:4" x14ac:dyDescent="0.2">
      <c r="A141" t="s">
        <v>69</v>
      </c>
      <c r="B141" s="29">
        <v>4.9042467373167318</v>
      </c>
      <c r="C141">
        <f t="shared" si="4"/>
        <v>1.5901015108504342</v>
      </c>
      <c r="D141">
        <f t="shared" si="5"/>
        <v>134.86128576275775</v>
      </c>
    </row>
    <row r="142" spans="1:4" x14ac:dyDescent="0.2">
      <c r="A142" t="s">
        <v>69</v>
      </c>
      <c r="B142" s="29">
        <v>4.9419833701318483</v>
      </c>
      <c r="C142">
        <f t="shared" si="4"/>
        <v>1.5977667425530369</v>
      </c>
      <c r="D142">
        <f t="shared" si="5"/>
        <v>140.04774079124593</v>
      </c>
    </row>
    <row r="143" spans="1:4" x14ac:dyDescent="0.2">
      <c r="A143" t="s">
        <v>69</v>
      </c>
      <c r="B143" s="29">
        <v>4.8178043385462672</v>
      </c>
      <c r="C143">
        <f t="shared" si="4"/>
        <v>1.5723182928546149</v>
      </c>
      <c r="D143">
        <f t="shared" si="5"/>
        <v>123.69320400327659</v>
      </c>
    </row>
    <row r="144" spans="1:4" x14ac:dyDescent="0.2">
      <c r="A144" t="s">
        <v>69</v>
      </c>
      <c r="B144">
        <v>4.9155145929339534</v>
      </c>
      <c r="C144">
        <f t="shared" si="4"/>
        <v>1.5923964465792497</v>
      </c>
      <c r="D144">
        <f t="shared" si="5"/>
        <v>136.38947680830466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224A</vt:lpstr>
      <vt:lpstr>224B</vt:lpstr>
      <vt:lpstr>224C</vt:lpstr>
      <vt:lpstr>REDOs</vt:lpstr>
      <vt:lpstr>Graphed</vt:lpstr>
      <vt:lpstr>Graphed OutliersRemoved</vt:lpstr>
      <vt:lpstr>t-test</vt:lpstr>
      <vt:lpstr>ANOVA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</dc:creator>
  <cp:keywords/>
  <dc:description/>
  <cp:lastModifiedBy>Microsoft Office User</cp:lastModifiedBy>
  <cp:revision/>
  <dcterms:created xsi:type="dcterms:W3CDTF">2017-10-11T20:34:14Z</dcterms:created>
  <dcterms:modified xsi:type="dcterms:W3CDTF">2018-06-23T21:41:57Z</dcterms:modified>
  <cp:category/>
  <cp:contentStatus/>
</cp:coreProperties>
</file>