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/OneDrive - University of Toronto/School/Grad School/Cariboo/Analysis/Sediment/LOI/"/>
    </mc:Choice>
  </mc:AlternateContent>
  <bookViews>
    <workbookView xWindow="9540" yWindow="460" windowWidth="25520" windowHeight="15540" tabRatio="500" activeTab="1"/>
  </bookViews>
  <sheets>
    <sheet name="226A" sheetId="1" r:id="rId1"/>
    <sheet name="226B" sheetId="3" r:id="rId2"/>
    <sheet name="Sheet2" sheetId="2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3" l="1"/>
  <c r="F11" i="3"/>
  <c r="H12" i="3"/>
  <c r="F12" i="3"/>
  <c r="H13" i="3"/>
  <c r="F13" i="3"/>
  <c r="H14" i="3"/>
  <c r="F14" i="3"/>
  <c r="H15" i="3"/>
  <c r="F15" i="3"/>
  <c r="H16" i="3"/>
  <c r="F16" i="3"/>
  <c r="H17" i="3"/>
  <c r="F17" i="3"/>
  <c r="H18" i="3"/>
  <c r="F18" i="3"/>
  <c r="H19" i="3"/>
  <c r="F19" i="3"/>
  <c r="H20" i="3"/>
  <c r="F20" i="3"/>
  <c r="H21" i="3"/>
  <c r="F21" i="3"/>
  <c r="H22" i="3"/>
  <c r="F22" i="3"/>
  <c r="H23" i="3"/>
  <c r="F23" i="3"/>
  <c r="H24" i="3"/>
  <c r="F24" i="3"/>
  <c r="H25" i="3"/>
  <c r="F25" i="3"/>
  <c r="H26" i="3"/>
  <c r="F26" i="3"/>
  <c r="H27" i="3"/>
  <c r="F27" i="3"/>
  <c r="H4" i="3"/>
  <c r="F4" i="3"/>
  <c r="H5" i="3"/>
  <c r="F5" i="3"/>
  <c r="H6" i="3"/>
  <c r="F6" i="3"/>
  <c r="H7" i="3"/>
  <c r="F7" i="3"/>
  <c r="H8" i="3"/>
  <c r="F8" i="3"/>
  <c r="H9" i="3"/>
  <c r="F9" i="3"/>
  <c r="H10" i="3"/>
  <c r="F10" i="3"/>
  <c r="H3" i="3"/>
  <c r="F3" i="3"/>
  <c r="G11" i="3"/>
  <c r="J11" i="3"/>
  <c r="L11" i="3"/>
  <c r="M11" i="3"/>
  <c r="G12" i="3"/>
  <c r="J12" i="3"/>
  <c r="L12" i="3"/>
  <c r="M12" i="3"/>
  <c r="G13" i="3"/>
  <c r="J13" i="3"/>
  <c r="L13" i="3"/>
  <c r="M13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J17" i="3"/>
  <c r="J18" i="3"/>
  <c r="J19" i="3"/>
  <c r="J20" i="3"/>
  <c r="J21" i="3"/>
  <c r="J22" i="3"/>
  <c r="J23" i="3"/>
  <c r="J24" i="3"/>
  <c r="J25" i="3"/>
  <c r="J26" i="3"/>
  <c r="J27" i="3"/>
  <c r="G17" i="3"/>
  <c r="G18" i="3"/>
  <c r="G19" i="3"/>
  <c r="G20" i="3"/>
  <c r="G21" i="3"/>
  <c r="G22" i="3"/>
  <c r="G23" i="3"/>
  <c r="G24" i="3"/>
  <c r="G25" i="3"/>
  <c r="G26" i="3"/>
  <c r="G27" i="3"/>
  <c r="L16" i="3"/>
  <c r="M16" i="3"/>
  <c r="J16" i="3"/>
  <c r="G16" i="3"/>
  <c r="L15" i="3"/>
  <c r="M15" i="3"/>
  <c r="J15" i="3"/>
  <c r="G15" i="3"/>
  <c r="L14" i="3"/>
  <c r="M14" i="3"/>
  <c r="J14" i="3"/>
  <c r="G14" i="3"/>
  <c r="L10" i="3"/>
  <c r="M10" i="3"/>
  <c r="J10" i="3"/>
  <c r="G10" i="3"/>
  <c r="L9" i="3"/>
  <c r="M9" i="3"/>
  <c r="J9" i="3"/>
  <c r="G9" i="3"/>
  <c r="L8" i="3"/>
  <c r="M8" i="3"/>
  <c r="J8" i="3"/>
  <c r="G8" i="3"/>
  <c r="L7" i="3"/>
  <c r="M7" i="3"/>
  <c r="J7" i="3"/>
  <c r="G7" i="3"/>
  <c r="L6" i="3"/>
  <c r="M6" i="3"/>
  <c r="J6" i="3"/>
  <c r="G6" i="3"/>
  <c r="L5" i="3"/>
  <c r="M5" i="3"/>
  <c r="J5" i="3"/>
  <c r="G5" i="3"/>
  <c r="L4" i="3"/>
  <c r="M4" i="3"/>
  <c r="J4" i="3"/>
  <c r="G4" i="3"/>
  <c r="L3" i="3"/>
  <c r="M3" i="3"/>
  <c r="J3" i="3"/>
  <c r="G3" i="3"/>
  <c r="K16" i="1"/>
  <c r="G16" i="1"/>
  <c r="L16" i="1"/>
  <c r="I16" i="1"/>
  <c r="G6" i="1"/>
  <c r="G7" i="1"/>
  <c r="G8" i="1"/>
  <c r="G9" i="1"/>
  <c r="G10" i="1"/>
  <c r="G11" i="1"/>
  <c r="G12" i="1"/>
  <c r="G13" i="1"/>
  <c r="G14" i="1"/>
  <c r="F16" i="1"/>
  <c r="K14" i="1"/>
  <c r="L14" i="1"/>
  <c r="I14" i="1"/>
  <c r="F14" i="1"/>
  <c r="K13" i="1"/>
  <c r="L13" i="1"/>
  <c r="I13" i="1"/>
  <c r="F13" i="1"/>
  <c r="K12" i="1"/>
  <c r="L12" i="1"/>
  <c r="I12" i="1"/>
  <c r="F12" i="1"/>
  <c r="K11" i="1"/>
  <c r="L11" i="1"/>
  <c r="I11" i="1"/>
  <c r="F11" i="1"/>
  <c r="K10" i="1"/>
  <c r="L10" i="1"/>
  <c r="I10" i="1"/>
  <c r="F10" i="1"/>
  <c r="K9" i="1"/>
  <c r="L9" i="1"/>
  <c r="I9" i="1"/>
  <c r="F9" i="1"/>
  <c r="K8" i="1"/>
  <c r="L8" i="1"/>
  <c r="I8" i="1"/>
  <c r="F8" i="1"/>
  <c r="K7" i="1"/>
  <c r="L7" i="1"/>
  <c r="I7" i="1"/>
  <c r="F7" i="1"/>
  <c r="K6" i="1"/>
  <c r="L6" i="1"/>
  <c r="I6" i="1"/>
  <c r="F6" i="1"/>
  <c r="K5" i="1"/>
  <c r="G5" i="1"/>
  <c r="L5" i="1"/>
  <c r="I5" i="1"/>
  <c r="F5" i="1"/>
  <c r="K4" i="1"/>
  <c r="G4" i="1"/>
  <c r="L4" i="1"/>
  <c r="I4" i="1"/>
  <c r="F4" i="1"/>
  <c r="K3" i="1"/>
  <c r="G3" i="1"/>
  <c r="L3" i="1"/>
  <c r="I3" i="1"/>
  <c r="F3" i="1"/>
</calcChain>
</file>

<file path=xl/sharedStrings.xml><?xml version="1.0" encoding="utf-8"?>
<sst xmlns="http://schemas.openxmlformats.org/spreadsheetml/2006/main" count="73" uniqueCount="21">
  <si>
    <t>Pre-Oven Dry</t>
  </si>
  <si>
    <t>Post-Oven Dry</t>
  </si>
  <si>
    <t>Post-Burn</t>
  </si>
  <si>
    <t>Core #</t>
  </si>
  <si>
    <t>Depth (cm)</t>
  </si>
  <si>
    <t>Crucible #</t>
  </si>
  <si>
    <t>Crucible Weight (g)</t>
  </si>
  <si>
    <t>Sediment (g)</t>
  </si>
  <si>
    <t>Crucible + Sediment (g)</t>
  </si>
  <si>
    <t>100 °C Sediment (g)</t>
  </si>
  <si>
    <t>Crucible + 100 °C Sediment (g)</t>
  </si>
  <si>
    <t>550 °C Sediment (g)</t>
  </si>
  <si>
    <t>crucible + 550 °C Sediment (g)</t>
  </si>
  <si>
    <t>Burnt Material (g)</t>
  </si>
  <si>
    <t>LOI (%)</t>
  </si>
  <si>
    <t>226A</t>
  </si>
  <si>
    <t>12 to 14</t>
  </si>
  <si>
    <t>Flood</t>
  </si>
  <si>
    <t>226a</t>
  </si>
  <si>
    <t>20 redo</t>
  </si>
  <si>
    <t>226B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</si>
</sst>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164" fontId="0" fillId="0" borderId="1" xfId="0" applyNumberFormat="1" applyBorder="1"/>
    <xf numFmtId="164" fontId="0" fillId="0" borderId="2" xfId="0" applyNumberFormat="1" applyBorder="1"/>
    <xf numFmtId="2" fontId="0" fillId="0" borderId="1" xfId="0" applyNumberFormat="1" applyBorder="1"/>
    <xf numFmtId="0" fontId="0" fillId="0" borderId="1" xfId="0" applyBorder="1" applyAlignment="1"/>
    <xf numFmtId="0" fontId="0" fillId="0" borderId="0" xfId="0" applyBorder="1"/>
    <xf numFmtId="164" fontId="0" fillId="5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Sheet2!$B$2:$B$12</c:f>
              <c:numCache>
                <c:formatCode>General</c:formatCode>
                <c:ptCount val="11"/>
                <c:pt idx="0">
                  <c:v>4.222873900293248</c:v>
                </c:pt>
                <c:pt idx="1">
                  <c:v>3.947018959741627</c:v>
                </c:pt>
                <c:pt idx="2">
                  <c:v>4.150410806996428</c:v>
                </c:pt>
                <c:pt idx="3">
                  <c:v>4.465392694298081</c:v>
                </c:pt>
                <c:pt idx="4">
                  <c:v>4.852602463110927</c:v>
                </c:pt>
                <c:pt idx="5">
                  <c:v>4.711177174945167</c:v>
                </c:pt>
                <c:pt idx="6">
                  <c:v>4.631554107407105</c:v>
                </c:pt>
                <c:pt idx="7">
                  <c:v>4.718989998889787</c:v>
                </c:pt>
                <c:pt idx="8">
                  <c:v>4.849694930371187</c:v>
                </c:pt>
                <c:pt idx="9">
                  <c:v>5.028565701112706</c:v>
                </c:pt>
                <c:pt idx="10">
                  <c:v>5.016716000421472</c:v>
                </c:pt>
              </c:numCache>
            </c:numRef>
          </c:xVal>
          <c:yVal>
            <c:numRef>
              <c:f>Sheet2!$A$2:$A$12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B8B-4249-81BD-CB81B4472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1350064"/>
        <c:axId val="-1051348272"/>
      </c:scatterChart>
      <c:valAx>
        <c:axId val="-10513500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1348272"/>
        <c:crosses val="autoZero"/>
        <c:crossBetween val="midCat"/>
      </c:valAx>
      <c:valAx>
        <c:axId val="-105134827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135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0</xdr:row>
      <xdr:rowOff>165100</xdr:rowOff>
    </xdr:from>
    <xdr:to>
      <xdr:col>5</xdr:col>
      <xdr:colOff>736600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1"/>
  <sheetViews>
    <sheetView zoomScale="150" zoomScaleNormal="150" workbookViewId="0">
      <selection activeCell="A7" sqref="A7"/>
    </sheetView>
  </sheetViews>
  <sheetFormatPr baseColWidth="10" defaultColWidth="11" defaultRowHeight="16" x14ac:dyDescent="0.2"/>
  <cols>
    <col min="7" max="7" width="13.83203125" customWidth="1"/>
    <col min="8" max="8" width="11.6640625" customWidth="1"/>
  </cols>
  <sheetData>
    <row r="1" spans="1:13" x14ac:dyDescent="0.2">
      <c r="A1" s="1"/>
      <c r="C1" s="2"/>
      <c r="D1" s="10" t="s">
        <v>0</v>
      </c>
      <c r="E1" s="11"/>
      <c r="F1" s="12"/>
      <c r="G1" s="13" t="s">
        <v>1</v>
      </c>
      <c r="H1" s="14"/>
      <c r="I1" s="15" t="s">
        <v>2</v>
      </c>
      <c r="J1" s="16"/>
      <c r="K1" s="16"/>
      <c r="L1" s="16"/>
    </row>
    <row r="2" spans="1:13" x14ac:dyDescent="0.2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3" x14ac:dyDescent="0.2">
      <c r="A3" s="1" t="s">
        <v>15</v>
      </c>
      <c r="B3" s="1">
        <v>0</v>
      </c>
      <c r="C3" s="1">
        <v>1</v>
      </c>
      <c r="D3" s="4">
        <v>26.96442</v>
      </c>
      <c r="E3" s="4">
        <v>1.0480100000000001</v>
      </c>
      <c r="F3" s="5">
        <f>E3+D3</f>
        <v>28.012430000000002</v>
      </c>
      <c r="G3" s="4">
        <f t="shared" ref="G3:G14" si="0">H3-D3</f>
        <v>1.0400500000000008</v>
      </c>
      <c r="H3" s="4">
        <v>28.004470000000001</v>
      </c>
      <c r="I3" s="4">
        <f t="shared" ref="I3:I14" si="1">J3-D3</f>
        <v>0.99613000000000085</v>
      </c>
      <c r="J3" s="4">
        <v>27.960550000000001</v>
      </c>
      <c r="K3" s="4">
        <f t="shared" ref="K3:K14" si="2">H3-J3</f>
        <v>4.3919999999999959E-2</v>
      </c>
      <c r="L3" s="4">
        <f t="shared" ref="L3:L14" si="3">(K3/G3)*100</f>
        <v>4.2228739002932478</v>
      </c>
    </row>
    <row r="4" spans="1:13" x14ac:dyDescent="0.2">
      <c r="A4" s="1" t="s">
        <v>15</v>
      </c>
      <c r="B4" s="1">
        <v>5</v>
      </c>
      <c r="C4" s="1">
        <v>2</v>
      </c>
      <c r="D4" s="4">
        <v>31.856649999999998</v>
      </c>
      <c r="E4" s="4">
        <v>1.17713</v>
      </c>
      <c r="F4" s="5">
        <f t="shared" ref="F4:F14" si="4">E4+D4</f>
        <v>33.03378</v>
      </c>
      <c r="G4" s="4">
        <f t="shared" si="0"/>
        <v>1.1672100000000007</v>
      </c>
      <c r="H4" s="4">
        <v>33.023859999999999</v>
      </c>
      <c r="I4" s="4">
        <f t="shared" si="1"/>
        <v>1.1211400000000005</v>
      </c>
      <c r="J4" s="4">
        <v>32.977789999999999</v>
      </c>
      <c r="K4" s="4">
        <f t="shared" si="2"/>
        <v>4.6070000000000277E-2</v>
      </c>
      <c r="L4" s="4">
        <f t="shared" si="3"/>
        <v>3.9470189597416274</v>
      </c>
    </row>
    <row r="5" spans="1:13" x14ac:dyDescent="0.2">
      <c r="A5" s="1" t="s">
        <v>15</v>
      </c>
      <c r="B5" s="1">
        <v>10</v>
      </c>
      <c r="C5" s="1">
        <v>3</v>
      </c>
      <c r="D5" s="4">
        <v>25.90897</v>
      </c>
      <c r="E5" s="4">
        <v>1.00041</v>
      </c>
      <c r="F5" s="5">
        <f t="shared" si="4"/>
        <v>26.909379999999999</v>
      </c>
      <c r="G5" s="4">
        <f t="shared" si="0"/>
        <v>0.99194999999999922</v>
      </c>
      <c r="H5" s="4">
        <v>26.900919999999999</v>
      </c>
      <c r="I5" s="4">
        <f t="shared" si="1"/>
        <v>0.95077999999999818</v>
      </c>
      <c r="J5" s="4">
        <v>26.859749999999998</v>
      </c>
      <c r="K5" s="4">
        <f t="shared" si="2"/>
        <v>4.1170000000001039E-2</v>
      </c>
      <c r="L5" s="4">
        <f t="shared" si="3"/>
        <v>4.1504108069964278</v>
      </c>
    </row>
    <row r="6" spans="1:13" x14ac:dyDescent="0.2">
      <c r="A6" s="1" t="s">
        <v>15</v>
      </c>
      <c r="B6" s="1">
        <v>15</v>
      </c>
      <c r="C6" s="1">
        <v>4</v>
      </c>
      <c r="D6" s="4">
        <v>30.90793</v>
      </c>
      <c r="E6" s="4">
        <v>0.98917999999999995</v>
      </c>
      <c r="F6" s="5">
        <f t="shared" si="4"/>
        <v>31.897110000000001</v>
      </c>
      <c r="G6" s="4">
        <f t="shared" si="0"/>
        <v>0.97595000000000098</v>
      </c>
      <c r="H6" s="4">
        <v>31.883880000000001</v>
      </c>
      <c r="I6" s="4">
        <f t="shared" si="1"/>
        <v>0.93236999999999881</v>
      </c>
      <c r="J6" s="4">
        <v>31.840299999999999</v>
      </c>
      <c r="K6" s="4">
        <f t="shared" si="2"/>
        <v>4.3580000000002173E-2</v>
      </c>
      <c r="L6" s="4">
        <f t="shared" si="3"/>
        <v>4.4653926942980817</v>
      </c>
    </row>
    <row r="7" spans="1:13" x14ac:dyDescent="0.2">
      <c r="A7" s="1" t="s">
        <v>15</v>
      </c>
      <c r="B7" s="1">
        <v>20</v>
      </c>
      <c r="C7" s="1">
        <v>5</v>
      </c>
      <c r="D7" s="4">
        <v>27.145759999999999</v>
      </c>
      <c r="E7" s="4">
        <v>0.95996999999999999</v>
      </c>
      <c r="F7" s="5">
        <f t="shared" si="4"/>
        <v>28.105729999999998</v>
      </c>
      <c r="G7" s="4">
        <f t="shared" si="0"/>
        <v>0.95082999999999984</v>
      </c>
      <c r="H7" s="4">
        <v>28.096589999999999</v>
      </c>
      <c r="I7" s="4">
        <f t="shared" si="1"/>
        <v>0.90469000000000221</v>
      </c>
      <c r="J7" s="4">
        <v>28.050450000000001</v>
      </c>
      <c r="K7" s="4">
        <f t="shared" si="2"/>
        <v>4.6139999999997627E-2</v>
      </c>
      <c r="L7" s="4">
        <f t="shared" si="3"/>
        <v>4.8526024631109275</v>
      </c>
    </row>
    <row r="8" spans="1:13" x14ac:dyDescent="0.2">
      <c r="A8" s="1" t="s">
        <v>15</v>
      </c>
      <c r="B8" s="1">
        <v>25</v>
      </c>
      <c r="C8" s="1">
        <v>6</v>
      </c>
      <c r="D8" s="4">
        <v>26.340730000000001</v>
      </c>
      <c r="E8" s="4">
        <v>0.97889000000000004</v>
      </c>
      <c r="F8" s="5">
        <f t="shared" si="4"/>
        <v>27.31962</v>
      </c>
      <c r="G8" s="4">
        <f t="shared" si="0"/>
        <v>0.96875999999999962</v>
      </c>
      <c r="H8" s="4">
        <v>27.30949</v>
      </c>
      <c r="I8" s="4">
        <f t="shared" si="1"/>
        <v>0.92312000000000083</v>
      </c>
      <c r="J8" s="4">
        <v>27.263850000000001</v>
      </c>
      <c r="K8" s="4">
        <f t="shared" si="2"/>
        <v>4.5639999999998793E-2</v>
      </c>
      <c r="L8" s="4">
        <f t="shared" si="3"/>
        <v>4.7111771749451679</v>
      </c>
    </row>
    <row r="9" spans="1:13" x14ac:dyDescent="0.2">
      <c r="A9" s="1" t="s">
        <v>15</v>
      </c>
      <c r="B9" s="1">
        <v>30</v>
      </c>
      <c r="C9" s="1">
        <v>7</v>
      </c>
      <c r="D9" s="4">
        <v>29.109719999999999</v>
      </c>
      <c r="E9" s="4">
        <v>1.11273</v>
      </c>
      <c r="F9" s="5">
        <f t="shared" si="4"/>
        <v>30.222449999999998</v>
      </c>
      <c r="G9" s="4">
        <f t="shared" si="0"/>
        <v>1.1017900000000012</v>
      </c>
      <c r="H9" s="4">
        <v>30.211510000000001</v>
      </c>
      <c r="I9" s="4">
        <f t="shared" si="1"/>
        <v>1.0507600000000004</v>
      </c>
      <c r="J9" s="4">
        <v>30.16048</v>
      </c>
      <c r="K9" s="4">
        <f t="shared" si="2"/>
        <v>5.1030000000000797E-2</v>
      </c>
      <c r="L9" s="4">
        <f t="shared" si="3"/>
        <v>4.6315541074071049</v>
      </c>
    </row>
    <row r="10" spans="1:13" x14ac:dyDescent="0.2">
      <c r="A10" s="1" t="s">
        <v>15</v>
      </c>
      <c r="B10" s="1">
        <v>35</v>
      </c>
      <c r="C10" s="1">
        <v>8</v>
      </c>
      <c r="D10" s="4">
        <v>30.714379999999998</v>
      </c>
      <c r="E10" s="4">
        <v>1.0013300000000001</v>
      </c>
      <c r="F10" s="5">
        <f t="shared" si="4"/>
        <v>31.715709999999998</v>
      </c>
      <c r="G10" s="4">
        <f t="shared" si="0"/>
        <v>0.99089000000000027</v>
      </c>
      <c r="H10" s="4">
        <v>31.705269999999999</v>
      </c>
      <c r="I10" s="4">
        <f t="shared" si="1"/>
        <v>0.94413000000000125</v>
      </c>
      <c r="J10" s="4">
        <v>31.65851</v>
      </c>
      <c r="K10" s="4">
        <f t="shared" si="2"/>
        <v>4.6759999999999025E-2</v>
      </c>
      <c r="L10" s="4">
        <f t="shared" si="3"/>
        <v>4.7189899988897874</v>
      </c>
    </row>
    <row r="11" spans="1:13" x14ac:dyDescent="0.2">
      <c r="A11" s="1" t="s">
        <v>15</v>
      </c>
      <c r="B11" s="1">
        <v>40</v>
      </c>
      <c r="C11" s="1">
        <v>9</v>
      </c>
      <c r="D11" s="4">
        <v>28.13157</v>
      </c>
      <c r="E11" s="4">
        <v>0.99644999999999995</v>
      </c>
      <c r="F11" s="5">
        <f t="shared" si="4"/>
        <v>29.128019999999999</v>
      </c>
      <c r="G11" s="4">
        <f t="shared" si="0"/>
        <v>0.98666000000000054</v>
      </c>
      <c r="H11" s="4">
        <v>29.118230000000001</v>
      </c>
      <c r="I11" s="4">
        <f t="shared" si="1"/>
        <v>0.93881000000000014</v>
      </c>
      <c r="J11" s="4">
        <v>29.07038</v>
      </c>
      <c r="K11" s="4">
        <f t="shared" si="2"/>
        <v>4.7850000000000392E-2</v>
      </c>
      <c r="L11" s="4">
        <f t="shared" si="3"/>
        <v>4.8496949303711876</v>
      </c>
    </row>
    <row r="12" spans="1:13" x14ac:dyDescent="0.2">
      <c r="A12" s="1" t="s">
        <v>15</v>
      </c>
      <c r="B12" s="1">
        <v>45</v>
      </c>
      <c r="C12" s="1">
        <v>10</v>
      </c>
      <c r="D12" s="4">
        <v>26.189990000000002</v>
      </c>
      <c r="E12" s="4">
        <v>1.0072000000000001</v>
      </c>
      <c r="F12" s="5">
        <f t="shared" si="4"/>
        <v>27.197190000000003</v>
      </c>
      <c r="G12" s="4">
        <f t="shared" si="0"/>
        <v>0.99769999999999825</v>
      </c>
      <c r="H12" s="4">
        <v>27.18769</v>
      </c>
      <c r="I12" s="4">
        <f t="shared" si="1"/>
        <v>0.94752999999999687</v>
      </c>
      <c r="J12" s="4">
        <v>27.137519999999999</v>
      </c>
      <c r="K12" s="4">
        <f t="shared" si="2"/>
        <v>5.017000000000138E-2</v>
      </c>
      <c r="L12" s="4">
        <f t="shared" si="3"/>
        <v>5.0285657011127061</v>
      </c>
    </row>
    <row r="13" spans="1:13" x14ac:dyDescent="0.2">
      <c r="A13" s="1" t="s">
        <v>15</v>
      </c>
      <c r="B13" s="1">
        <v>50</v>
      </c>
      <c r="C13" s="1">
        <v>11</v>
      </c>
      <c r="D13" s="4">
        <v>30.875</v>
      </c>
      <c r="E13" s="4">
        <v>1.0535000000000001</v>
      </c>
      <c r="F13" s="5">
        <f t="shared" si="4"/>
        <v>31.9285</v>
      </c>
      <c r="G13" s="4">
        <f t="shared" si="0"/>
        <v>1.0439100000000003</v>
      </c>
      <c r="H13" s="4">
        <v>31.91891</v>
      </c>
      <c r="I13" s="4">
        <f t="shared" si="1"/>
        <v>0.99154000000000053</v>
      </c>
      <c r="J13" s="4">
        <v>31.866540000000001</v>
      </c>
      <c r="K13" s="4">
        <f t="shared" si="2"/>
        <v>5.2369999999999806E-2</v>
      </c>
      <c r="L13" s="4">
        <f t="shared" si="3"/>
        <v>5.0167160004214724</v>
      </c>
    </row>
    <row r="14" spans="1:13" x14ac:dyDescent="0.2">
      <c r="A14" s="1" t="s">
        <v>15</v>
      </c>
      <c r="B14" s="6" t="s">
        <v>16</v>
      </c>
      <c r="C14" s="1">
        <v>12</v>
      </c>
      <c r="D14" s="4">
        <v>24.954180000000001</v>
      </c>
      <c r="E14" s="4">
        <v>0.98960999999999999</v>
      </c>
      <c r="F14" s="5">
        <f t="shared" si="4"/>
        <v>25.94379</v>
      </c>
      <c r="G14" s="4">
        <f t="shared" si="0"/>
        <v>0.98016999999999754</v>
      </c>
      <c r="H14" s="4">
        <v>25.934349999999998</v>
      </c>
      <c r="I14" s="4">
        <f t="shared" si="1"/>
        <v>0.94006999999999863</v>
      </c>
      <c r="J14" s="4">
        <v>25.89425</v>
      </c>
      <c r="K14" s="4">
        <f t="shared" si="2"/>
        <v>4.0099999999998914E-2</v>
      </c>
      <c r="L14" s="4">
        <f t="shared" si="3"/>
        <v>4.0911270493892911</v>
      </c>
      <c r="M14" t="s">
        <v>17</v>
      </c>
    </row>
    <row r="15" spans="1:13" x14ac:dyDescent="0.2">
      <c r="A15" s="1"/>
      <c r="B15" s="1"/>
      <c r="C15" s="1"/>
      <c r="D15" s="4"/>
      <c r="E15" s="4"/>
      <c r="F15" s="5"/>
      <c r="G15" s="4"/>
      <c r="H15" s="4"/>
      <c r="I15" s="4"/>
      <c r="J15" s="4"/>
      <c r="K15" s="4"/>
      <c r="L15" s="4"/>
    </row>
    <row r="16" spans="1:13" x14ac:dyDescent="0.2">
      <c r="A16" s="1" t="s">
        <v>18</v>
      </c>
      <c r="B16" s="1" t="s">
        <v>19</v>
      </c>
      <c r="C16" s="1">
        <v>25</v>
      </c>
      <c r="D16" s="4">
        <v>30.92567</v>
      </c>
      <c r="E16" s="4">
        <v>0.69945999999999997</v>
      </c>
      <c r="F16" s="5">
        <f>E16+D16</f>
        <v>31.625129999999999</v>
      </c>
      <c r="G16" s="4">
        <f>H16-D16</f>
        <v>0.69443000000000055</v>
      </c>
      <c r="H16" s="4">
        <v>31.620100000000001</v>
      </c>
      <c r="I16" s="4">
        <f>J16-D16</f>
        <v>0.66347999999999985</v>
      </c>
      <c r="J16" s="4">
        <v>31.58915</v>
      </c>
      <c r="K16" s="4">
        <f>H16-J16</f>
        <v>3.0950000000000699E-2</v>
      </c>
      <c r="L16" s="4">
        <f>(K16/G16)*100</f>
        <v>4.456892703368327</v>
      </c>
    </row>
    <row r="17" spans="1:12" x14ac:dyDescent="0.2">
      <c r="A17" s="1"/>
      <c r="B17" s="1"/>
      <c r="C17" s="1"/>
      <c r="D17" s="4"/>
      <c r="E17" s="4"/>
      <c r="F17" s="5"/>
      <c r="G17" s="4"/>
      <c r="H17" s="4"/>
      <c r="I17" s="4"/>
      <c r="J17" s="4"/>
      <c r="K17" s="4"/>
      <c r="L17" s="4"/>
    </row>
    <row r="18" spans="1:12" x14ac:dyDescent="0.2">
      <c r="A18" s="1"/>
      <c r="B18" s="1"/>
      <c r="C18" s="1"/>
      <c r="D18" s="4"/>
      <c r="E18" s="4"/>
      <c r="F18" s="5"/>
      <c r="G18" s="4"/>
      <c r="H18" s="4"/>
      <c r="I18" s="4"/>
      <c r="J18" s="4"/>
      <c r="K18" s="4"/>
      <c r="L18" s="4"/>
    </row>
    <row r="19" spans="1:12" x14ac:dyDescent="0.2">
      <c r="A19" s="1"/>
      <c r="B19" s="1"/>
      <c r="C19" s="1"/>
      <c r="D19" s="4"/>
      <c r="E19" s="4"/>
      <c r="F19" s="5"/>
      <c r="G19" s="4"/>
      <c r="H19" s="4"/>
      <c r="I19" s="4"/>
      <c r="J19" s="4"/>
      <c r="K19" s="4"/>
      <c r="L19" s="4"/>
    </row>
    <row r="20" spans="1:12" x14ac:dyDescent="0.2">
      <c r="A20" s="1"/>
      <c r="B20" s="1"/>
      <c r="C20" s="1"/>
      <c r="D20" s="4"/>
      <c r="E20" s="4"/>
      <c r="F20" s="5"/>
      <c r="G20" s="4"/>
      <c r="H20" s="4"/>
      <c r="I20" s="4"/>
      <c r="J20" s="4"/>
      <c r="K20" s="4"/>
      <c r="L20" s="4"/>
    </row>
    <row r="21" spans="1:12" x14ac:dyDescent="0.2">
      <c r="A21" s="1"/>
      <c r="B21" s="1"/>
      <c r="C21" s="1"/>
      <c r="D21" s="4"/>
      <c r="E21" s="4"/>
      <c r="F21" s="5"/>
      <c r="G21" s="4"/>
      <c r="H21" s="4"/>
      <c r="I21" s="4"/>
      <c r="J21" s="4"/>
      <c r="K21" s="4"/>
      <c r="L21" s="4"/>
    </row>
  </sheetData>
  <mergeCells count="3">
    <mergeCell ref="D1:F1"/>
    <mergeCell ref="G1:H1"/>
    <mergeCell ref="I1:L1"/>
  </mergeCells>
  <phoneticPr fontId="1" type="noConversion"/>
  <pageMargins left="0.7" right="0.7" top="0.75" bottom="0.75" header="0.3" footer="0.3"/>
  <pageSetup scale="7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8"/>
  <sheetViews>
    <sheetView tabSelected="1" topLeftCell="A2" zoomScale="125" zoomScaleNormal="150" workbookViewId="0">
      <selection activeCell="F2" sqref="F1:F1048576"/>
    </sheetView>
  </sheetViews>
  <sheetFormatPr baseColWidth="10" defaultColWidth="8.83203125" defaultRowHeight="16" x14ac:dyDescent="0.2"/>
  <cols>
    <col min="1" max="1" width="6.33203125" bestFit="1" customWidth="1"/>
    <col min="2" max="2" width="10.1640625" bestFit="1" customWidth="1"/>
    <col min="3" max="3" width="9.1640625" bestFit="1" customWidth="1"/>
    <col min="4" max="4" width="16.6640625" bestFit="1" customWidth="1"/>
    <col min="5" max="5" width="11.5" bestFit="1" customWidth="1"/>
    <col min="6" max="6" width="11.5" customWidth="1"/>
    <col min="7" max="7" width="20" bestFit="1" customWidth="1"/>
    <col min="8" max="8" width="17.1640625" bestFit="1" customWidth="1"/>
    <col min="9" max="9" width="25.6640625" bestFit="1" customWidth="1"/>
    <col min="10" max="10" width="17.1640625" bestFit="1" customWidth="1"/>
    <col min="11" max="11" width="25.5" bestFit="1" customWidth="1"/>
    <col min="12" max="12" width="15.6640625" bestFit="1" customWidth="1"/>
  </cols>
  <sheetData>
    <row r="1" spans="1:13" x14ac:dyDescent="0.2">
      <c r="A1" s="1"/>
      <c r="C1" s="2"/>
      <c r="D1" s="10" t="s">
        <v>0</v>
      </c>
      <c r="E1" s="11"/>
      <c r="F1" s="11"/>
      <c r="G1" s="12"/>
      <c r="H1" s="13" t="s">
        <v>1</v>
      </c>
      <c r="I1" s="14"/>
      <c r="J1" s="15" t="s">
        <v>2</v>
      </c>
      <c r="K1" s="16"/>
      <c r="L1" s="16"/>
      <c r="M1" s="16"/>
    </row>
    <row r="2" spans="1:13" x14ac:dyDescent="0.2">
      <c r="A2" s="7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1" t="s">
        <v>20</v>
      </c>
      <c r="B3" s="1">
        <v>0</v>
      </c>
      <c r="C3" s="1">
        <v>1</v>
      </c>
      <c r="D3" s="4">
        <v>27.059239999999999</v>
      </c>
      <c r="E3" s="4">
        <v>1.0745499999999999</v>
      </c>
      <c r="F3" s="4">
        <f t="shared" ref="F3:F27" si="0">E3-H3</f>
        <v>1.1909999999998089E-2</v>
      </c>
      <c r="G3" s="4">
        <f t="shared" ref="G3:G27" si="1">E3+D3</f>
        <v>28.133789999999998</v>
      </c>
      <c r="H3" s="4">
        <f t="shared" ref="H3:H27" si="2">I3-D3</f>
        <v>1.0626400000000018</v>
      </c>
      <c r="I3" s="4">
        <v>28.121880000000001</v>
      </c>
      <c r="J3" s="4">
        <f t="shared" ref="J3:J27" si="3">K3-D3</f>
        <v>-27.059239999999999</v>
      </c>
      <c r="K3" s="4"/>
      <c r="L3" s="4">
        <f t="shared" ref="L3:L27" si="4">I3-K3</f>
        <v>28.121880000000001</v>
      </c>
      <c r="M3" s="4">
        <f t="shared" ref="M3:M27" si="5">(L3/H3)*100</f>
        <v>2646.4164721824845</v>
      </c>
    </row>
    <row r="4" spans="1:13" x14ac:dyDescent="0.2">
      <c r="A4" s="1" t="s">
        <v>20</v>
      </c>
      <c r="B4" s="1">
        <v>5</v>
      </c>
      <c r="C4" s="1">
        <v>2</v>
      </c>
      <c r="D4" s="4">
        <v>27.596309999999999</v>
      </c>
      <c r="E4" s="4">
        <v>1.05017</v>
      </c>
      <c r="F4" s="4">
        <f t="shared" si="0"/>
        <v>1.1580000000000812E-2</v>
      </c>
      <c r="G4" s="4">
        <f t="shared" si="1"/>
        <v>28.64648</v>
      </c>
      <c r="H4" s="4">
        <f t="shared" si="2"/>
        <v>1.0385899999999992</v>
      </c>
      <c r="I4" s="4">
        <v>28.634899999999998</v>
      </c>
      <c r="J4" s="4">
        <f t="shared" si="3"/>
        <v>-27.596309999999999</v>
      </c>
      <c r="K4" s="4"/>
      <c r="L4" s="4">
        <f t="shared" si="4"/>
        <v>28.634899999999998</v>
      </c>
      <c r="M4" s="4">
        <f t="shared" si="5"/>
        <v>2757.0937521062228</v>
      </c>
    </row>
    <row r="5" spans="1:13" x14ac:dyDescent="0.2">
      <c r="A5" s="1" t="s">
        <v>20</v>
      </c>
      <c r="B5" s="1">
        <v>10</v>
      </c>
      <c r="C5" s="1">
        <v>3</v>
      </c>
      <c r="D5" s="4">
        <v>25.8613</v>
      </c>
      <c r="E5" s="4">
        <v>1.06131</v>
      </c>
      <c r="F5" s="4">
        <f t="shared" si="0"/>
        <v>1.092999999999944E-2</v>
      </c>
      <c r="G5" s="4">
        <f t="shared" si="1"/>
        <v>26.922609999999999</v>
      </c>
      <c r="H5" s="4">
        <f t="shared" si="2"/>
        <v>1.0503800000000005</v>
      </c>
      <c r="I5" s="4">
        <v>26.91168</v>
      </c>
      <c r="J5" s="4">
        <f t="shared" si="3"/>
        <v>-25.8613</v>
      </c>
      <c r="K5" s="4"/>
      <c r="L5" s="4">
        <f t="shared" si="4"/>
        <v>26.91168</v>
      </c>
      <c r="M5" s="4">
        <f t="shared" si="5"/>
        <v>2562.0899103181691</v>
      </c>
    </row>
    <row r="6" spans="1:13" x14ac:dyDescent="0.2">
      <c r="A6" s="1" t="s">
        <v>20</v>
      </c>
      <c r="B6" s="1">
        <v>15</v>
      </c>
      <c r="C6" s="1">
        <v>4</v>
      </c>
      <c r="D6" s="4">
        <v>25.864719999999998</v>
      </c>
      <c r="E6" s="4">
        <v>1.05217</v>
      </c>
      <c r="F6" s="4">
        <f t="shared" si="0"/>
        <v>1.0189999999997701E-2</v>
      </c>
      <c r="G6" s="4">
        <f t="shared" si="1"/>
        <v>26.916889999999999</v>
      </c>
      <c r="H6" s="4">
        <f t="shared" si="2"/>
        <v>1.0419800000000023</v>
      </c>
      <c r="I6" s="4">
        <v>26.906700000000001</v>
      </c>
      <c r="J6" s="4">
        <f t="shared" si="3"/>
        <v>-25.864719999999998</v>
      </c>
      <c r="K6" s="4"/>
      <c r="L6" s="4">
        <f t="shared" si="4"/>
        <v>26.906700000000001</v>
      </c>
      <c r="M6" s="4">
        <f t="shared" si="5"/>
        <v>2582.2664542505559</v>
      </c>
    </row>
    <row r="7" spans="1:13" x14ac:dyDescent="0.2">
      <c r="A7" s="1" t="s">
        <v>20</v>
      </c>
      <c r="B7" s="1">
        <v>20</v>
      </c>
      <c r="C7" s="1">
        <v>5</v>
      </c>
      <c r="D7" s="4">
        <v>25.78199</v>
      </c>
      <c r="E7" s="4">
        <v>1.0200499999999999</v>
      </c>
      <c r="F7" s="4">
        <f t="shared" si="0"/>
        <v>1.0280000000000289E-2</v>
      </c>
      <c r="G7" s="4">
        <f t="shared" si="1"/>
        <v>26.802040000000002</v>
      </c>
      <c r="H7" s="4">
        <f t="shared" si="2"/>
        <v>1.0097699999999996</v>
      </c>
      <c r="I7" s="4">
        <v>26.79176</v>
      </c>
      <c r="J7" s="4">
        <f t="shared" si="3"/>
        <v>-25.78199</v>
      </c>
      <c r="K7" s="4"/>
      <c r="L7" s="4">
        <f t="shared" si="4"/>
        <v>26.79176</v>
      </c>
      <c r="M7" s="4">
        <f t="shared" si="5"/>
        <v>2653.2537112411751</v>
      </c>
    </row>
    <row r="8" spans="1:13" x14ac:dyDescent="0.2">
      <c r="A8" s="1" t="s">
        <v>20</v>
      </c>
      <c r="B8" s="1">
        <v>25</v>
      </c>
      <c r="C8" s="1">
        <v>6</v>
      </c>
      <c r="D8" s="4">
        <v>27.43525</v>
      </c>
      <c r="E8" s="4">
        <v>1.02573</v>
      </c>
      <c r="F8" s="4">
        <f t="shared" si="0"/>
        <v>1.0430000000000161E-2</v>
      </c>
      <c r="G8" s="4">
        <f t="shared" si="1"/>
        <v>28.460979999999999</v>
      </c>
      <c r="H8" s="4">
        <f t="shared" si="2"/>
        <v>1.0152999999999999</v>
      </c>
      <c r="I8" s="4">
        <v>28.45055</v>
      </c>
      <c r="J8" s="4">
        <f t="shared" si="3"/>
        <v>-27.43525</v>
      </c>
      <c r="K8" s="4"/>
      <c r="L8" s="4">
        <f t="shared" si="4"/>
        <v>28.45055</v>
      </c>
      <c r="M8" s="4">
        <f t="shared" si="5"/>
        <v>2802.1816211957057</v>
      </c>
    </row>
    <row r="9" spans="1:13" x14ac:dyDescent="0.2">
      <c r="A9" s="1" t="s">
        <v>20</v>
      </c>
      <c r="B9" s="1">
        <v>30</v>
      </c>
      <c r="C9" s="1">
        <v>7</v>
      </c>
      <c r="D9" s="4">
        <v>28.812930000000001</v>
      </c>
      <c r="E9" s="4">
        <v>1.04453</v>
      </c>
      <c r="F9" s="4">
        <f t="shared" si="0"/>
        <v>1.0810000000001097E-2</v>
      </c>
      <c r="G9" s="4">
        <f t="shared" si="1"/>
        <v>29.857460000000003</v>
      </c>
      <c r="H9" s="4">
        <f t="shared" si="2"/>
        <v>1.0337199999999989</v>
      </c>
      <c r="I9" s="4">
        <v>29.84665</v>
      </c>
      <c r="J9" s="4">
        <f t="shared" si="3"/>
        <v>-28.812930000000001</v>
      </c>
      <c r="K9" s="4"/>
      <c r="L9" s="4">
        <f t="shared" si="4"/>
        <v>29.84665</v>
      </c>
      <c r="M9" s="4">
        <f t="shared" si="5"/>
        <v>2887.3050729404513</v>
      </c>
    </row>
    <row r="10" spans="1:13" x14ac:dyDescent="0.2">
      <c r="A10" s="1" t="s">
        <v>20</v>
      </c>
      <c r="B10" s="1">
        <v>35</v>
      </c>
      <c r="C10" s="1">
        <v>8</v>
      </c>
      <c r="D10" s="4">
        <v>28.142469999999999</v>
      </c>
      <c r="E10" s="4">
        <v>1.06193</v>
      </c>
      <c r="F10" s="4">
        <f t="shared" si="0"/>
        <v>1.0839999999997962E-2</v>
      </c>
      <c r="G10" s="4">
        <f t="shared" si="1"/>
        <v>29.2044</v>
      </c>
      <c r="H10" s="4">
        <f t="shared" si="2"/>
        <v>1.0510900000000021</v>
      </c>
      <c r="I10" s="4">
        <v>29.193560000000002</v>
      </c>
      <c r="J10" s="4">
        <f t="shared" si="3"/>
        <v>-28.142469999999999</v>
      </c>
      <c r="K10" s="4"/>
      <c r="L10" s="4">
        <f t="shared" si="4"/>
        <v>29.193560000000002</v>
      </c>
      <c r="M10" s="4">
        <f t="shared" si="5"/>
        <v>2777.4557839956565</v>
      </c>
    </row>
    <row r="11" spans="1:13" x14ac:dyDescent="0.2">
      <c r="A11" s="1" t="s">
        <v>20</v>
      </c>
      <c r="B11" s="1">
        <v>37.5</v>
      </c>
      <c r="C11" s="1">
        <v>9</v>
      </c>
      <c r="D11" s="4">
        <v>25.74766</v>
      </c>
      <c r="E11" s="4">
        <v>1.0296799999999999</v>
      </c>
      <c r="F11" s="4">
        <f t="shared" si="0"/>
        <v>9.5900000000002095E-3</v>
      </c>
      <c r="G11" s="4">
        <f t="shared" si="1"/>
        <v>26.777339999999999</v>
      </c>
      <c r="H11" s="4">
        <f t="shared" si="2"/>
        <v>1.0200899999999997</v>
      </c>
      <c r="I11" s="4">
        <v>26.767749999999999</v>
      </c>
      <c r="J11" s="4">
        <f t="shared" si="3"/>
        <v>-25.74766</v>
      </c>
      <c r="K11" s="4"/>
      <c r="L11" s="4">
        <f t="shared" ref="L11:L13" si="6">I11-K11</f>
        <v>26.767749999999999</v>
      </c>
      <c r="M11" s="4">
        <f t="shared" ref="M11:M13" si="7">(L11/H11)*100</f>
        <v>2624.0576811849942</v>
      </c>
    </row>
    <row r="12" spans="1:13" x14ac:dyDescent="0.2">
      <c r="A12" s="1" t="s">
        <v>20</v>
      </c>
      <c r="B12" s="1">
        <v>40</v>
      </c>
      <c r="C12" s="1">
        <v>10</v>
      </c>
      <c r="D12" s="4">
        <v>24.727360000000001</v>
      </c>
      <c r="E12" s="4">
        <v>1.09273</v>
      </c>
      <c r="F12" s="4">
        <f t="shared" si="0"/>
        <v>1.2580000000000258E-2</v>
      </c>
      <c r="G12" s="4">
        <f t="shared" si="1"/>
        <v>25.82009</v>
      </c>
      <c r="H12" s="4">
        <f t="shared" si="2"/>
        <v>1.0801499999999997</v>
      </c>
      <c r="I12" s="4">
        <v>25.807510000000001</v>
      </c>
      <c r="J12" s="4">
        <f t="shared" si="3"/>
        <v>-24.727360000000001</v>
      </c>
      <c r="K12" s="4"/>
      <c r="L12" s="4">
        <f t="shared" si="6"/>
        <v>25.807510000000001</v>
      </c>
      <c r="M12" s="4">
        <f t="shared" si="7"/>
        <v>2389.2524186455594</v>
      </c>
    </row>
    <row r="13" spans="1:13" x14ac:dyDescent="0.2">
      <c r="A13" s="1" t="s">
        <v>20</v>
      </c>
      <c r="B13" s="1">
        <v>42.5</v>
      </c>
      <c r="C13" s="1">
        <v>11</v>
      </c>
      <c r="D13" s="4">
        <v>25.356670000000001</v>
      </c>
      <c r="E13" s="4">
        <v>1.0248999999999999</v>
      </c>
      <c r="F13" s="4">
        <f t="shared" si="0"/>
        <v>1.150000000000273E-2</v>
      </c>
      <c r="G13" s="4">
        <f t="shared" si="1"/>
        <v>26.38157</v>
      </c>
      <c r="H13" s="4">
        <f t="shared" si="2"/>
        <v>1.0133999999999972</v>
      </c>
      <c r="I13" s="4">
        <v>26.370069999999998</v>
      </c>
      <c r="J13" s="4">
        <f t="shared" si="3"/>
        <v>-25.356670000000001</v>
      </c>
      <c r="K13" s="4"/>
      <c r="L13" s="4">
        <f t="shared" si="6"/>
        <v>26.370069999999998</v>
      </c>
      <c r="M13" s="4">
        <f t="shared" si="7"/>
        <v>2602.1383461614437</v>
      </c>
    </row>
    <row r="14" spans="1:13" x14ac:dyDescent="0.2">
      <c r="A14" s="1" t="s">
        <v>20</v>
      </c>
      <c r="B14" s="1">
        <v>45</v>
      </c>
      <c r="C14" s="1">
        <v>12</v>
      </c>
      <c r="D14" s="4">
        <v>23.65138</v>
      </c>
      <c r="E14" s="4">
        <v>1.03746</v>
      </c>
      <c r="F14" s="4">
        <f t="shared" si="0"/>
        <v>8.6400000000004251E-3</v>
      </c>
      <c r="G14" s="4">
        <f t="shared" si="1"/>
        <v>24.688839999999999</v>
      </c>
      <c r="H14" s="4">
        <f t="shared" si="2"/>
        <v>1.0288199999999996</v>
      </c>
      <c r="I14" s="4">
        <v>24.680199999999999</v>
      </c>
      <c r="J14" s="4">
        <f t="shared" si="3"/>
        <v>-23.65138</v>
      </c>
      <c r="K14" s="4"/>
      <c r="L14" s="4">
        <f t="shared" si="4"/>
        <v>24.680199999999999</v>
      </c>
      <c r="M14" s="4">
        <f t="shared" si="5"/>
        <v>2398.8841585505734</v>
      </c>
    </row>
    <row r="15" spans="1:13" x14ac:dyDescent="0.2">
      <c r="A15" s="1" t="s">
        <v>20</v>
      </c>
      <c r="B15" s="1">
        <v>50</v>
      </c>
      <c r="C15" s="1">
        <v>13</v>
      </c>
      <c r="D15" s="4">
        <v>23.531549999999999</v>
      </c>
      <c r="E15" s="4">
        <v>1.0080100000000001</v>
      </c>
      <c r="F15" s="4">
        <f t="shared" si="0"/>
        <v>8.9999999999981206E-3</v>
      </c>
      <c r="G15" s="4">
        <f t="shared" si="1"/>
        <v>24.539559999999998</v>
      </c>
      <c r="H15" s="4">
        <f t="shared" si="2"/>
        <v>0.99901000000000195</v>
      </c>
      <c r="I15" s="4">
        <v>24.530560000000001</v>
      </c>
      <c r="J15" s="4">
        <f t="shared" si="3"/>
        <v>-23.531549999999999</v>
      </c>
      <c r="K15" s="4"/>
      <c r="L15" s="4">
        <f t="shared" si="4"/>
        <v>24.530560000000001</v>
      </c>
      <c r="M15" s="4">
        <f t="shared" si="5"/>
        <v>2455.4869320627377</v>
      </c>
    </row>
    <row r="16" spans="1:13" x14ac:dyDescent="0.2">
      <c r="A16" s="1" t="s">
        <v>20</v>
      </c>
      <c r="B16" s="1">
        <v>55</v>
      </c>
      <c r="C16" s="1">
        <v>14</v>
      </c>
      <c r="D16" s="4">
        <v>22.920020000000001</v>
      </c>
      <c r="E16" s="4">
        <v>1.0613999999999999</v>
      </c>
      <c r="F16" s="4">
        <f t="shared" si="0"/>
        <v>8.939999999999948E-3</v>
      </c>
      <c r="G16" s="4">
        <f t="shared" si="1"/>
        <v>23.98142</v>
      </c>
      <c r="H16" s="4">
        <f t="shared" si="2"/>
        <v>1.05246</v>
      </c>
      <c r="I16" s="4">
        <v>23.972480000000001</v>
      </c>
      <c r="J16" s="4">
        <f t="shared" si="3"/>
        <v>-22.920020000000001</v>
      </c>
      <c r="K16" s="4"/>
      <c r="L16" s="4">
        <f t="shared" si="4"/>
        <v>23.972480000000001</v>
      </c>
      <c r="M16" s="4">
        <f t="shared" si="5"/>
        <v>2277.7568743705224</v>
      </c>
    </row>
    <row r="17" spans="1:13" x14ac:dyDescent="0.2">
      <c r="A17" s="1" t="s">
        <v>20</v>
      </c>
      <c r="B17" s="1">
        <v>60</v>
      </c>
      <c r="C17" s="1">
        <v>15</v>
      </c>
      <c r="D17" s="4">
        <v>22.27251</v>
      </c>
      <c r="E17" s="4">
        <v>1.07152</v>
      </c>
      <c r="F17" s="4">
        <f t="shared" si="0"/>
        <v>9.5600000000009011E-3</v>
      </c>
      <c r="G17" s="4">
        <f t="shared" si="1"/>
        <v>23.34403</v>
      </c>
      <c r="H17" s="4">
        <f t="shared" si="2"/>
        <v>1.0619599999999991</v>
      </c>
      <c r="I17" s="4">
        <v>23.33447</v>
      </c>
      <c r="J17" s="4">
        <f t="shared" si="3"/>
        <v>-22.27251</v>
      </c>
      <c r="K17" s="4"/>
      <c r="L17" s="4">
        <f t="shared" si="4"/>
        <v>23.33447</v>
      </c>
      <c r="M17" s="4">
        <f t="shared" si="5"/>
        <v>2197.3021582733832</v>
      </c>
    </row>
    <row r="18" spans="1:13" x14ac:dyDescent="0.2">
      <c r="A18" s="1" t="s">
        <v>20</v>
      </c>
      <c r="B18" s="1">
        <v>65</v>
      </c>
      <c r="C18" s="1">
        <v>16</v>
      </c>
      <c r="D18" s="4">
        <v>22.958390000000001</v>
      </c>
      <c r="E18" s="4">
        <v>1.00864</v>
      </c>
      <c r="F18" s="4">
        <f t="shared" si="0"/>
        <v>8.7300000000001265E-3</v>
      </c>
      <c r="G18" s="4">
        <f t="shared" si="1"/>
        <v>23.967030000000001</v>
      </c>
      <c r="H18" s="4">
        <f t="shared" si="2"/>
        <v>0.99990999999999985</v>
      </c>
      <c r="I18" s="4">
        <v>23.958300000000001</v>
      </c>
      <c r="J18" s="4">
        <f t="shared" si="3"/>
        <v>-22.958390000000001</v>
      </c>
      <c r="K18" s="4"/>
      <c r="L18" s="4">
        <f t="shared" si="4"/>
        <v>23.958300000000001</v>
      </c>
      <c r="M18" s="4">
        <f t="shared" si="5"/>
        <v>2396.0456441079705</v>
      </c>
    </row>
    <row r="19" spans="1:13" x14ac:dyDescent="0.2">
      <c r="A19" s="1" t="s">
        <v>20</v>
      </c>
      <c r="B19" s="1">
        <v>70</v>
      </c>
      <c r="C19" s="1">
        <v>17</v>
      </c>
      <c r="D19" s="1">
        <v>23.04776</v>
      </c>
      <c r="E19" s="4">
        <v>1.0839099999999999</v>
      </c>
      <c r="F19" s="4">
        <f t="shared" si="0"/>
        <v>1.3230000000000519E-2</v>
      </c>
      <c r="G19" s="4">
        <f t="shared" si="1"/>
        <v>24.13167</v>
      </c>
      <c r="H19" s="4">
        <f t="shared" si="2"/>
        <v>1.0706799999999994</v>
      </c>
      <c r="I19" s="1">
        <v>24.11844</v>
      </c>
      <c r="J19" s="4">
        <f t="shared" si="3"/>
        <v>-23.04776</v>
      </c>
      <c r="K19" s="1"/>
      <c r="L19" s="4">
        <f t="shared" si="4"/>
        <v>24.11844</v>
      </c>
      <c r="M19" s="4">
        <f t="shared" si="5"/>
        <v>2252.6282362610691</v>
      </c>
    </row>
    <row r="20" spans="1:13" x14ac:dyDescent="0.2">
      <c r="A20" s="1" t="s">
        <v>20</v>
      </c>
      <c r="B20" s="1">
        <v>75</v>
      </c>
      <c r="C20" s="1">
        <v>18</v>
      </c>
      <c r="D20" s="1">
        <v>22.951640000000001</v>
      </c>
      <c r="E20" s="4">
        <v>1.1205499999999999</v>
      </c>
      <c r="F20" s="4">
        <f t="shared" si="0"/>
        <v>2.1890000000001075E-2</v>
      </c>
      <c r="G20" s="4">
        <f t="shared" si="1"/>
        <v>24.072190000000003</v>
      </c>
      <c r="H20" s="4">
        <f t="shared" si="2"/>
        <v>1.0986599999999989</v>
      </c>
      <c r="I20" s="1">
        <v>24.0503</v>
      </c>
      <c r="J20" s="4">
        <f t="shared" si="3"/>
        <v>-22.951640000000001</v>
      </c>
      <c r="K20" s="1"/>
      <c r="L20" s="4">
        <f t="shared" si="4"/>
        <v>24.0503</v>
      </c>
      <c r="M20" s="4">
        <f t="shared" si="5"/>
        <v>2189.0575792328859</v>
      </c>
    </row>
    <row r="21" spans="1:13" x14ac:dyDescent="0.2">
      <c r="A21" s="1" t="s">
        <v>20</v>
      </c>
      <c r="B21" s="1">
        <v>80</v>
      </c>
      <c r="C21" s="1">
        <v>19</v>
      </c>
      <c r="D21" s="1">
        <v>26.471640000000001</v>
      </c>
      <c r="E21" s="4">
        <v>1.1557999999999999</v>
      </c>
      <c r="F21" s="4">
        <f t="shared" si="0"/>
        <v>1.5740000000001642E-2</v>
      </c>
      <c r="G21" s="4">
        <f t="shared" si="1"/>
        <v>27.62744</v>
      </c>
      <c r="H21" s="4">
        <f t="shared" si="2"/>
        <v>1.1400599999999983</v>
      </c>
      <c r="I21" s="1">
        <v>27.611699999999999</v>
      </c>
      <c r="J21" s="4">
        <f t="shared" si="3"/>
        <v>-26.471640000000001</v>
      </c>
      <c r="K21" s="1"/>
      <c r="L21" s="4">
        <f t="shared" si="4"/>
        <v>27.611699999999999</v>
      </c>
      <c r="M21" s="4">
        <f t="shared" si="5"/>
        <v>2421.9514762380963</v>
      </c>
    </row>
    <row r="22" spans="1:13" x14ac:dyDescent="0.2">
      <c r="A22" s="1" t="s">
        <v>20</v>
      </c>
      <c r="B22" s="1">
        <v>85</v>
      </c>
      <c r="C22" s="1">
        <v>20</v>
      </c>
      <c r="D22" s="1">
        <v>29.498000000000001</v>
      </c>
      <c r="E22" s="4">
        <v>1.0620000000000001</v>
      </c>
      <c r="F22" s="4">
        <f t="shared" si="0"/>
        <v>1.0900000000001908E-2</v>
      </c>
      <c r="G22" s="4">
        <f t="shared" si="1"/>
        <v>30.560000000000002</v>
      </c>
      <c r="H22" s="4">
        <f t="shared" si="2"/>
        <v>1.0510999999999981</v>
      </c>
      <c r="I22" s="1">
        <v>30.549099999999999</v>
      </c>
      <c r="J22" s="4">
        <f t="shared" si="3"/>
        <v>-29.498000000000001</v>
      </c>
      <c r="K22" s="1"/>
      <c r="L22" s="4">
        <f t="shared" si="4"/>
        <v>30.549099999999999</v>
      </c>
      <c r="M22" s="4">
        <f t="shared" si="5"/>
        <v>2906.3933022547858</v>
      </c>
    </row>
    <row r="23" spans="1:13" x14ac:dyDescent="0.2">
      <c r="A23" s="1" t="s">
        <v>20</v>
      </c>
      <c r="B23" s="1">
        <v>90</v>
      </c>
      <c r="C23" s="1">
        <v>21</v>
      </c>
      <c r="D23" s="1">
        <v>30.672999999999998</v>
      </c>
      <c r="E23" s="4">
        <v>1.032</v>
      </c>
      <c r="F23" s="4">
        <f t="shared" si="0"/>
        <v>3.5009999999999764E-2</v>
      </c>
      <c r="G23" s="4">
        <f t="shared" si="1"/>
        <v>31.704999999999998</v>
      </c>
      <c r="H23" s="4">
        <f t="shared" si="2"/>
        <v>0.99699000000000026</v>
      </c>
      <c r="I23" s="1">
        <v>31.669989999999999</v>
      </c>
      <c r="J23" s="4">
        <f t="shared" si="3"/>
        <v>-30.672999999999998</v>
      </c>
      <c r="K23" s="1"/>
      <c r="L23" s="4">
        <f t="shared" si="4"/>
        <v>31.669989999999999</v>
      </c>
      <c r="M23" s="4">
        <f t="shared" si="5"/>
        <v>3176.5604469453046</v>
      </c>
    </row>
    <row r="24" spans="1:13" x14ac:dyDescent="0.2">
      <c r="A24" s="1" t="s">
        <v>20</v>
      </c>
      <c r="B24" s="1">
        <v>95</v>
      </c>
      <c r="C24" s="1">
        <v>22</v>
      </c>
      <c r="D24" s="1">
        <v>31.664999999999999</v>
      </c>
      <c r="E24" s="4">
        <v>1.0669999999999999</v>
      </c>
      <c r="F24" s="4">
        <f t="shared" si="0"/>
        <v>1.339999999999697E-2</v>
      </c>
      <c r="G24" s="4">
        <f t="shared" si="1"/>
        <v>32.731999999999999</v>
      </c>
      <c r="H24" s="4">
        <f t="shared" si="2"/>
        <v>1.053600000000003</v>
      </c>
      <c r="I24" s="1">
        <v>32.718600000000002</v>
      </c>
      <c r="J24" s="4">
        <f t="shared" si="3"/>
        <v>-31.664999999999999</v>
      </c>
      <c r="K24" s="1"/>
      <c r="L24" s="4">
        <f t="shared" si="4"/>
        <v>32.718600000000002</v>
      </c>
      <c r="M24" s="4">
        <f t="shared" si="5"/>
        <v>3105.4100227790345</v>
      </c>
    </row>
    <row r="25" spans="1:13" x14ac:dyDescent="0.2">
      <c r="A25" s="1" t="s">
        <v>20</v>
      </c>
      <c r="B25" s="1">
        <v>100</v>
      </c>
      <c r="C25" s="1">
        <v>23</v>
      </c>
      <c r="D25" s="1">
        <v>29.564</v>
      </c>
      <c r="E25" s="9">
        <v>1.042</v>
      </c>
      <c r="F25" s="4">
        <f t="shared" si="0"/>
        <v>1.0280000000000067E-2</v>
      </c>
      <c r="G25" s="4">
        <f t="shared" si="1"/>
        <v>30.606000000000002</v>
      </c>
      <c r="H25" s="4">
        <f t="shared" si="2"/>
        <v>1.03172</v>
      </c>
      <c r="I25" s="1">
        <v>30.59572</v>
      </c>
      <c r="J25" s="4">
        <f t="shared" si="3"/>
        <v>-29.564</v>
      </c>
      <c r="K25" s="1"/>
      <c r="L25" s="4">
        <f t="shared" si="4"/>
        <v>30.59572</v>
      </c>
      <c r="M25" s="4">
        <f t="shared" si="5"/>
        <v>2965.5061450781222</v>
      </c>
    </row>
    <row r="26" spans="1:13" x14ac:dyDescent="0.2">
      <c r="A26" s="1" t="s">
        <v>20</v>
      </c>
      <c r="B26" s="1">
        <v>105</v>
      </c>
      <c r="C26" s="1">
        <v>24</v>
      </c>
      <c r="D26" s="1">
        <v>29.48</v>
      </c>
      <c r="E26" s="4">
        <v>1.115</v>
      </c>
      <c r="F26" s="4">
        <f t="shared" si="0"/>
        <v>8.6999999999990418E-3</v>
      </c>
      <c r="G26" s="4">
        <f t="shared" si="1"/>
        <v>30.594999999999999</v>
      </c>
      <c r="H26" s="4">
        <f t="shared" si="2"/>
        <v>1.1063000000000009</v>
      </c>
      <c r="I26" s="1">
        <v>30.586300000000001</v>
      </c>
      <c r="J26" s="4">
        <f t="shared" si="3"/>
        <v>-29.48</v>
      </c>
      <c r="K26" s="1"/>
      <c r="L26" s="4">
        <f t="shared" si="4"/>
        <v>30.586300000000001</v>
      </c>
      <c r="M26" s="4">
        <f t="shared" si="5"/>
        <v>2764.7383169122277</v>
      </c>
    </row>
    <row r="27" spans="1:13" x14ac:dyDescent="0.2">
      <c r="A27" s="1" t="s">
        <v>20</v>
      </c>
      <c r="B27" s="1">
        <v>107</v>
      </c>
      <c r="C27" s="1">
        <v>25</v>
      </c>
      <c r="D27" s="1">
        <v>29.991</v>
      </c>
      <c r="E27" s="4">
        <v>1.099</v>
      </c>
      <c r="F27" s="4">
        <f t="shared" si="0"/>
        <v>1.0739999999998195E-2</v>
      </c>
      <c r="G27" s="4">
        <f t="shared" si="1"/>
        <v>31.09</v>
      </c>
      <c r="H27" s="4">
        <f t="shared" si="2"/>
        <v>1.0882600000000018</v>
      </c>
      <c r="I27" s="1">
        <v>31.079260000000001</v>
      </c>
      <c r="J27" s="4">
        <f t="shared" si="3"/>
        <v>-29.991</v>
      </c>
      <c r="K27" s="1"/>
      <c r="L27" s="4">
        <f t="shared" si="4"/>
        <v>31.079260000000001</v>
      </c>
      <c r="M27" s="4">
        <f t="shared" si="5"/>
        <v>2855.8671640968105</v>
      </c>
    </row>
    <row r="28" spans="1:13" x14ac:dyDescent="0.2">
      <c r="C28" s="8"/>
    </row>
  </sheetData>
  <mergeCells count="3">
    <mergeCell ref="D1:G1"/>
    <mergeCell ref="H1:I1"/>
    <mergeCell ref="J1:M1"/>
  </mergeCells>
  <phoneticPr fontId="1" type="noConversion"/>
  <conditionalFormatting sqref="F3:F27">
    <cfRule type="cellIs" dxfId="0" priority="1" operator="greaterThan">
      <formula>0.015</formula>
    </cfRule>
  </conditionalFormatting>
  <pageMargins left="0.7" right="0.7" top="0.75" bottom="0.75" header="0.3" footer="0.3"/>
  <pageSetup scale="58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ColWidth="11" defaultRowHeight="16" x14ac:dyDescent="0.2"/>
  <sheetData>
    <row r="1" spans="1:2" x14ac:dyDescent="0.25">
      <c r="A1" s="1" t="s">
        <v>4</v>
      </c>
      <c r="B1" t="s">
        <v>14</v>
      </c>
    </row>
    <row r="2" spans="1:2" x14ac:dyDescent="0.25">
      <c r="A2" s="1">
        <v>0</v>
      </c>
      <c r="B2">
        <v>4.2228739002932478</v>
      </c>
    </row>
    <row r="3" spans="1:2" x14ac:dyDescent="0.25">
      <c r="A3" s="1">
        <v>5</v>
      </c>
      <c r="B3">
        <v>3.9470189597416274</v>
      </c>
    </row>
    <row r="4" spans="1:2" x14ac:dyDescent="0.25">
      <c r="A4" s="1">
        <v>10</v>
      </c>
      <c r="B4">
        <v>4.1504108069964278</v>
      </c>
    </row>
    <row r="5" spans="1:2" x14ac:dyDescent="0.25">
      <c r="A5" s="1">
        <v>15</v>
      </c>
      <c r="B5">
        <v>4.4653926942980817</v>
      </c>
    </row>
    <row r="6" spans="1:2" x14ac:dyDescent="0.25">
      <c r="A6" s="1">
        <v>20</v>
      </c>
      <c r="B6">
        <v>4.8526024631109275</v>
      </c>
    </row>
    <row r="7" spans="1:2" x14ac:dyDescent="0.25">
      <c r="A7" s="1">
        <v>25</v>
      </c>
      <c r="B7">
        <v>4.7111771749451679</v>
      </c>
    </row>
    <row r="8" spans="1:2" x14ac:dyDescent="0.25">
      <c r="A8" s="1">
        <v>30</v>
      </c>
      <c r="B8">
        <v>4.6315541074071049</v>
      </c>
    </row>
    <row r="9" spans="1:2" x14ac:dyDescent="0.25">
      <c r="A9" s="1">
        <v>35</v>
      </c>
      <c r="B9">
        <v>4.7189899988897874</v>
      </c>
    </row>
    <row r="10" spans="1:2" x14ac:dyDescent="0.25">
      <c r="A10" s="1">
        <v>40</v>
      </c>
      <c r="B10">
        <v>4.8496949303711876</v>
      </c>
    </row>
    <row r="11" spans="1:2" x14ac:dyDescent="0.25">
      <c r="A11" s="1">
        <v>45</v>
      </c>
      <c r="B11">
        <v>5.0285657011127061</v>
      </c>
    </row>
    <row r="12" spans="1:2" x14ac:dyDescent="0.25">
      <c r="A12" s="1">
        <v>50</v>
      </c>
      <c r="B12">
        <v>5.0167160004214724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226A</vt:lpstr>
      <vt:lpstr>226B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2017-11-01T17:00:25Z</cp:lastPrinted>
  <dcterms:created xsi:type="dcterms:W3CDTF">2017-10-25T20:36:23Z</dcterms:created>
  <dcterms:modified xsi:type="dcterms:W3CDTF">2017-11-01T20:54:59Z</dcterms:modified>
</cp:coreProperties>
</file>