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Courses\PCLS MSc\2022H\S8-Facility Location I\Exercises\"/>
    </mc:Choice>
  </mc:AlternateContent>
  <xr:revisionPtr revIDLastSave="0" documentId="13_ncr:1_{6C3C09C0-17DE-4425-8389-086F812901B8}" xr6:coauthVersionLast="47" xr6:coauthVersionMax="47" xr10:uidLastSave="{00000000-0000-0000-0000-000000000000}"/>
  <bookViews>
    <workbookView xWindow="-90" yWindow="-90" windowWidth="19380" windowHeight="10065" tabRatio="500" xr2:uid="{00000000-000D-0000-FFFF-FFFF00000000}"/>
  </bookViews>
  <sheets>
    <sheet name="We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" i="1"/>
  <c r="H5" i="1"/>
  <c r="C9" i="1" s="1"/>
  <c r="H4" i="1"/>
  <c r="B9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G9" i="1" l="1"/>
  <c r="E9" i="1"/>
  <c r="F9" i="1"/>
  <c r="D9" i="1"/>
  <c r="H9" i="1" l="1"/>
  <c r="B10" i="1"/>
  <c r="C10" i="1"/>
  <c r="G10" i="1" l="1"/>
  <c r="D10" i="1"/>
  <c r="E10" i="1"/>
  <c r="F10" i="1"/>
  <c r="H10" i="1" l="1"/>
  <c r="B11" i="1"/>
  <c r="C11" i="1"/>
  <c r="G11" i="1" l="1"/>
  <c r="E11" i="1"/>
  <c r="D11" i="1"/>
  <c r="F11" i="1"/>
  <c r="H11" i="1" l="1"/>
  <c r="B12" i="1"/>
  <c r="C12" i="1"/>
  <c r="G12" i="1" l="1"/>
  <c r="D12" i="1"/>
  <c r="F12" i="1"/>
  <c r="E12" i="1"/>
  <c r="H12" i="1" l="1"/>
  <c r="B13" i="1"/>
  <c r="C13" i="1"/>
  <c r="E13" i="1" l="1"/>
  <c r="D13" i="1"/>
  <c r="G13" i="1"/>
  <c r="F13" i="1"/>
  <c r="H13" i="1" l="1"/>
  <c r="B14" i="1"/>
  <c r="C14" i="1"/>
  <c r="F14" i="1" l="1"/>
  <c r="D14" i="1"/>
  <c r="E14" i="1"/>
  <c r="G14" i="1"/>
  <c r="B15" i="1" l="1"/>
  <c r="C15" i="1"/>
  <c r="H14" i="1"/>
  <c r="D15" i="1" l="1"/>
  <c r="E15" i="1"/>
  <c r="G15" i="1"/>
  <c r="F15" i="1"/>
  <c r="C16" i="1" l="1"/>
  <c r="H15" i="1"/>
  <c r="B16" i="1"/>
  <c r="D16" i="1" l="1"/>
  <c r="E16" i="1"/>
  <c r="F16" i="1"/>
  <c r="G16" i="1"/>
  <c r="C17" i="1" l="1"/>
  <c r="H16" i="1"/>
  <c r="B17" i="1"/>
  <c r="D17" i="1" l="1"/>
  <c r="E17" i="1"/>
  <c r="F17" i="1"/>
  <c r="G17" i="1"/>
  <c r="B18" i="1" l="1"/>
  <c r="H17" i="1"/>
  <c r="C18" i="1"/>
  <c r="E18" i="1" l="1"/>
  <c r="D18" i="1"/>
  <c r="F18" i="1"/>
  <c r="G18" i="1"/>
  <c r="H18" i="1" l="1"/>
  <c r="C19" i="1"/>
  <c r="B19" i="1"/>
  <c r="F19" i="1" l="1"/>
  <c r="G19" i="1"/>
  <c r="E19" i="1"/>
  <c r="D19" i="1"/>
  <c r="B20" i="1" l="1"/>
  <c r="C20" i="1"/>
  <c r="H19" i="1"/>
  <c r="D20" i="1" l="1"/>
  <c r="E20" i="1"/>
  <c r="F20" i="1"/>
  <c r="G20" i="1"/>
  <c r="C21" i="1" l="1"/>
  <c r="H20" i="1"/>
  <c r="B21" i="1"/>
  <c r="D21" i="1" l="1"/>
  <c r="E21" i="1"/>
  <c r="F21" i="1"/>
  <c r="G21" i="1"/>
  <c r="H21" i="1" l="1"/>
  <c r="B22" i="1"/>
  <c r="C22" i="1"/>
  <c r="D22" i="1" l="1"/>
  <c r="E22" i="1"/>
  <c r="F22" i="1"/>
  <c r="G22" i="1"/>
  <c r="B23" i="1" l="1"/>
  <c r="H22" i="1"/>
  <c r="C23" i="1"/>
  <c r="E23" i="1" l="1"/>
  <c r="F23" i="1"/>
  <c r="G23" i="1"/>
  <c r="D23" i="1"/>
  <c r="C24" i="1" l="1"/>
  <c r="H23" i="1"/>
  <c r="B24" i="1"/>
  <c r="F24" i="1" l="1"/>
  <c r="G24" i="1"/>
  <c r="D24" i="1"/>
  <c r="E24" i="1"/>
  <c r="H24" i="1" l="1"/>
  <c r="B25" i="1"/>
  <c r="C25" i="1"/>
  <c r="G25" i="1" l="1"/>
  <c r="D25" i="1"/>
  <c r="E25" i="1"/>
  <c r="F25" i="1"/>
  <c r="H25" i="1" l="1"/>
  <c r="B26" i="1"/>
  <c r="C26" i="1"/>
  <c r="D26" i="1" l="1"/>
  <c r="E26" i="1"/>
  <c r="F26" i="1"/>
  <c r="G26" i="1"/>
  <c r="H26" i="1" l="1"/>
  <c r="B27" i="1"/>
  <c r="C27" i="1"/>
  <c r="D27" i="1" l="1"/>
  <c r="F27" i="1"/>
  <c r="E27" i="1"/>
  <c r="G27" i="1"/>
  <c r="B28" i="1" l="1"/>
  <c r="C28" i="1"/>
  <c r="H27" i="1"/>
  <c r="D28" i="1" l="1"/>
  <c r="G28" i="1"/>
  <c r="E28" i="1"/>
  <c r="F28" i="1"/>
  <c r="C29" i="1" l="1"/>
  <c r="H28" i="1"/>
  <c r="B29" i="1"/>
  <c r="D29" i="1" l="1"/>
  <c r="E29" i="1"/>
  <c r="F29" i="1"/>
  <c r="G29" i="1"/>
  <c r="C30" i="1" l="1"/>
  <c r="H29" i="1"/>
  <c r="B30" i="1"/>
  <c r="D30" i="1" l="1"/>
  <c r="E30" i="1"/>
  <c r="F30" i="1"/>
  <c r="G30" i="1"/>
  <c r="B31" i="1" l="1"/>
  <c r="H30" i="1"/>
  <c r="C31" i="1"/>
  <c r="E31" i="1" l="1"/>
  <c r="F31" i="1"/>
  <c r="G31" i="1"/>
  <c r="D31" i="1"/>
  <c r="C32" i="1" l="1"/>
  <c r="H31" i="1"/>
  <c r="B32" i="1"/>
  <c r="F32" i="1" l="1"/>
  <c r="G32" i="1"/>
  <c r="E32" i="1"/>
  <c r="D32" i="1"/>
  <c r="H32" i="1" l="1"/>
  <c r="B33" i="1"/>
  <c r="C33" i="1"/>
  <c r="G33" i="1" l="1"/>
  <c r="D33" i="1"/>
  <c r="F33" i="1"/>
  <c r="E33" i="1"/>
  <c r="H33" i="1" l="1"/>
  <c r="B34" i="1"/>
  <c r="C34" i="1"/>
  <c r="D34" i="1" l="1"/>
  <c r="E34" i="1"/>
  <c r="G34" i="1"/>
  <c r="F34" i="1"/>
  <c r="H34" i="1" l="1"/>
  <c r="B35" i="1"/>
  <c r="C35" i="1"/>
  <c r="F35" i="1" l="1"/>
  <c r="D35" i="1"/>
  <c r="E35" i="1"/>
  <c r="G35" i="1"/>
  <c r="B36" i="1" l="1"/>
  <c r="C36" i="1"/>
  <c r="H35" i="1"/>
  <c r="G36" i="1" l="1"/>
  <c r="D36" i="1"/>
  <c r="E36" i="1"/>
  <c r="F36" i="1"/>
  <c r="C37" i="1" l="1"/>
  <c r="B37" i="1"/>
  <c r="H36" i="1"/>
  <c r="D37" i="1" l="1"/>
  <c r="E37" i="1"/>
  <c r="F37" i="1"/>
  <c r="G37" i="1"/>
  <c r="H37" i="1" l="1"/>
  <c r="C38" i="1"/>
  <c r="B38" i="1"/>
  <c r="D38" i="1" l="1"/>
  <c r="E38" i="1"/>
  <c r="F38" i="1"/>
  <c r="G38" i="1"/>
  <c r="H38" i="1" l="1"/>
  <c r="B39" i="1"/>
  <c r="C39" i="1"/>
  <c r="E39" i="1" l="1"/>
  <c r="F39" i="1"/>
  <c r="G39" i="1"/>
  <c r="D39" i="1"/>
  <c r="H39" i="1" l="1"/>
  <c r="C40" i="1"/>
  <c r="B40" i="1"/>
  <c r="F40" i="1" l="1"/>
  <c r="G40" i="1"/>
  <c r="E40" i="1"/>
  <c r="D40" i="1"/>
  <c r="H40" i="1" l="1"/>
  <c r="B41" i="1"/>
  <c r="C41" i="1"/>
  <c r="G41" i="1" l="1"/>
  <c r="F41" i="1"/>
  <c r="D41" i="1"/>
  <c r="E41" i="1"/>
  <c r="H41" i="1" l="1"/>
  <c r="B42" i="1"/>
  <c r="C42" i="1"/>
  <c r="E42" i="1" l="1"/>
  <c r="D42" i="1"/>
  <c r="F42" i="1"/>
  <c r="G42" i="1"/>
  <c r="H42" i="1" l="1"/>
  <c r="B43" i="1"/>
  <c r="C43" i="1"/>
  <c r="F43" i="1" l="1"/>
  <c r="D43" i="1"/>
  <c r="E43" i="1"/>
  <c r="G43" i="1"/>
  <c r="B44" i="1" l="1"/>
  <c r="C44" i="1"/>
  <c r="H43" i="1"/>
  <c r="D44" i="1" l="1"/>
  <c r="E44" i="1"/>
  <c r="G44" i="1"/>
  <c r="F44" i="1"/>
  <c r="C45" i="1" l="1"/>
  <c r="B45" i="1"/>
  <c r="H44" i="1"/>
  <c r="D45" i="1" l="1"/>
  <c r="E45" i="1"/>
  <c r="F45" i="1"/>
  <c r="G45" i="1"/>
  <c r="C46" i="1" l="1"/>
  <c r="H45" i="1"/>
  <c r="B46" i="1"/>
  <c r="D46" i="1" l="1"/>
  <c r="E46" i="1"/>
  <c r="F46" i="1"/>
  <c r="G46" i="1"/>
  <c r="B47" i="1" l="1"/>
  <c r="H46" i="1"/>
  <c r="C47" i="1"/>
  <c r="E47" i="1" l="1"/>
  <c r="F47" i="1"/>
  <c r="G47" i="1"/>
  <c r="D47" i="1"/>
  <c r="C48" i="1" l="1"/>
  <c r="H47" i="1"/>
  <c r="B48" i="1"/>
  <c r="F48" i="1" l="1"/>
  <c r="G48" i="1"/>
  <c r="D48" i="1"/>
  <c r="E48" i="1"/>
  <c r="H48" i="1" l="1"/>
  <c r="B49" i="1"/>
  <c r="C49" i="1"/>
  <c r="G49" i="1" l="1"/>
  <c r="F49" i="1"/>
  <c r="D49" i="1"/>
  <c r="H49" i="1" s="1"/>
  <c r="E49" i="1"/>
</calcChain>
</file>

<file path=xl/sharedStrings.xml><?xml version="1.0" encoding="utf-8"?>
<sst xmlns="http://schemas.openxmlformats.org/spreadsheetml/2006/main" count="19" uniqueCount="19">
  <si>
    <t>Xk</t>
  </si>
  <si>
    <t>Yk</t>
  </si>
  <si>
    <t>Vk</t>
  </si>
  <si>
    <t>Distance 1</t>
  </si>
  <si>
    <t>Distance 2</t>
  </si>
  <si>
    <t>Distance 3</t>
  </si>
  <si>
    <t>Distance 4</t>
  </si>
  <si>
    <t>X</t>
  </si>
  <si>
    <t>Y</t>
  </si>
  <si>
    <t xml:space="preserve">Weiszfeld algorithm </t>
  </si>
  <si>
    <t>Demand 1</t>
  </si>
  <si>
    <t>Demand 2</t>
  </si>
  <si>
    <t>Demand 3</t>
  </si>
  <si>
    <t>Demand 4</t>
  </si>
  <si>
    <t>size</t>
  </si>
  <si>
    <t>Total cost</t>
  </si>
  <si>
    <t>Iteration</t>
  </si>
  <si>
    <t>plot size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</si>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</sst>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 vertical="center"/>
    </xf>
    <xf numFmtId="165" fontId="0" fillId="5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2" xfId="35" xr:uid="{00000000-0005-0000-0000-000049000000}"/>
    <cellStyle name="Normal 3" xfId="50" xr:uid="{00000000-0005-0000-0000-00004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Demand</c:v>
          </c:tx>
          <c:invertIfNegative val="0"/>
          <c:xVal>
            <c:numRef>
              <c:f>Weber!$D$4:$G$4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xVal>
          <c:yVal>
            <c:numRef>
              <c:f>Weber!$D$5:$G$5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Weber!$D$6:$G$6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10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2371-4231-873A-9DEEB9F40A82}"/>
            </c:ext>
          </c:extLst>
        </c:ser>
        <c:ser>
          <c:idx val="1"/>
          <c:order val="1"/>
          <c:tx>
            <c:v>center of gravity</c:v>
          </c:tx>
          <c:spPr>
            <a:ln w="25400">
              <a:noFill/>
            </a:ln>
          </c:spPr>
          <c:invertIfNegative val="0"/>
          <c:xVal>
            <c:numRef>
              <c:f>Weber!$H$4</c:f>
              <c:numCache>
                <c:formatCode>0.00000</c:formatCode>
                <c:ptCount val="1"/>
                <c:pt idx="0">
                  <c:v>1.6666666666666667</c:v>
                </c:pt>
              </c:numCache>
            </c:numRef>
          </c:xVal>
          <c:yVal>
            <c:numRef>
              <c:f>Weber!$H$5</c:f>
              <c:numCache>
                <c:formatCode>0.00000</c:formatCode>
                <c:ptCount val="1"/>
                <c:pt idx="0">
                  <c:v>1.4444444444444444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0.5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2371-4231-873A-9DEEB9F40A82}"/>
            </c:ext>
          </c:extLst>
        </c:ser>
        <c:ser>
          <c:idx val="2"/>
          <c:order val="2"/>
          <c:tx>
            <c:v>Algorithm </c:v>
          </c:tx>
          <c:spPr>
            <a:ln w="25400">
              <a:noFill/>
            </a:ln>
          </c:spPr>
          <c:invertIfNegative val="0"/>
          <c:xVal>
            <c:numRef>
              <c:f>Weber!$B$10:$B$49</c:f>
              <c:numCache>
                <c:formatCode>0.000</c:formatCode>
                <c:ptCount val="40"/>
                <c:pt idx="0">
                  <c:v>1.7432938767132158</c:v>
                </c:pt>
                <c:pt idx="1">
                  <c:v>1.7799500170862121</c:v>
                </c:pt>
                <c:pt idx="2">
                  <c:v>1.8020387037588388</c:v>
                </c:pt>
                <c:pt idx="3">
                  <c:v>1.8183481374255754</c:v>
                </c:pt>
                <c:pt idx="4">
                  <c:v>1.8314830666072424</c:v>
                </c:pt>
                <c:pt idx="5">
                  <c:v>1.8423880935258685</c:v>
                </c:pt>
                <c:pt idx="6">
                  <c:v>1.8515781313683464</c:v>
                </c:pt>
                <c:pt idx="7">
                  <c:v>1.8594110433075728</c:v>
                </c:pt>
                <c:pt idx="8">
                  <c:v>1.866154170218133</c:v>
                </c:pt>
                <c:pt idx="9">
                  <c:v>1.8720113293026142</c:v>
                </c:pt>
                <c:pt idx="10">
                  <c:v>1.8771397987563743</c:v>
                </c:pt>
                <c:pt idx="11">
                  <c:v>1.881662388913661</c:v>
                </c:pt>
                <c:pt idx="12">
                  <c:v>1.8856761472195691</c:v>
                </c:pt>
                <c:pt idx="13">
                  <c:v>1.8892586550557176</c:v>
                </c:pt>
                <c:pt idx="14">
                  <c:v>1.8924726132066056</c:v>
                </c:pt>
                <c:pt idx="15">
                  <c:v>1.8953692138202942</c:v>
                </c:pt>
                <c:pt idx="16">
                  <c:v>1.8979906477346968</c:v>
                </c:pt>
                <c:pt idx="17">
                  <c:v>1.9003719903347267</c:v>
                </c:pt>
                <c:pt idx="18">
                  <c:v>1.902542636008308</c:v>
                </c:pt>
                <c:pt idx="19">
                  <c:v>1.9045274010789237</c:v>
                </c:pt>
                <c:pt idx="20">
                  <c:v>1.9063473805487277</c:v>
                </c:pt>
                <c:pt idx="21">
                  <c:v>1.9080206200449832</c:v>
                </c:pt>
                <c:pt idx="22">
                  <c:v>1.9095626476166647</c:v>
                </c:pt>
                <c:pt idx="23">
                  <c:v>1.9109868981957894</c:v>
                </c:pt>
                <c:pt idx="24">
                  <c:v>1.9123050550900385</c:v>
                </c:pt>
                <c:pt idx="25">
                  <c:v>1.9135273267787083</c:v>
                </c:pt>
                <c:pt idx="26">
                  <c:v>1.9146626728426237</c:v>
                </c:pt>
                <c:pt idx="27">
                  <c:v>1.9157189895902278</c:v>
                </c:pt>
                <c:pt idx="28">
                  <c:v>1.9167032635142012</c:v>
                </c:pt>
                <c:pt idx="29">
                  <c:v>1.9176216988933648</c:v>
                </c:pt>
                <c:pt idx="30">
                  <c:v>1.9184798244791401</c:v>
                </c:pt>
                <c:pt idx="31">
                  <c:v>1.9192825831577438</c:v>
                </c:pt>
                <c:pt idx="32">
                  <c:v>1.920034407674394</c:v>
                </c:pt>
                <c:pt idx="33">
                  <c:v>1.9207392848831855</c:v>
                </c:pt>
                <c:pt idx="34">
                  <c:v>1.9214008105013023</c:v>
                </c:pt>
                <c:pt idx="35">
                  <c:v>1.9220222359659282</c:v>
                </c:pt>
                <c:pt idx="36">
                  <c:v>1.922606508692142</c:v>
                </c:pt>
                <c:pt idx="37">
                  <c:v>1.9231563067918656</c:v>
                </c:pt>
                <c:pt idx="38">
                  <c:v>1.9236740691237515</c:v>
                </c:pt>
                <c:pt idx="39">
                  <c:v>1.9241620213912354</c:v>
                </c:pt>
              </c:numCache>
            </c:numRef>
          </c:xVal>
          <c:yVal>
            <c:numRef>
              <c:f>Weber!$C$10:$C$49</c:f>
              <c:numCache>
                <c:formatCode>0.000</c:formatCode>
                <c:ptCount val="40"/>
                <c:pt idx="0">
                  <c:v>1.3895773022665934</c:v>
                </c:pt>
                <c:pt idx="1">
                  <c:v>1.3430659170694568</c:v>
                </c:pt>
                <c:pt idx="2">
                  <c:v>1.3061448427715647</c:v>
                </c:pt>
                <c:pt idx="3">
                  <c:v>1.2773386143448626</c:v>
                </c:pt>
                <c:pt idx="4">
                  <c:v>1.2545860752350924</c:v>
                </c:pt>
                <c:pt idx="5">
                  <c:v>1.2362340040996393</c:v>
                </c:pt>
                <c:pt idx="6">
                  <c:v>1.2211297035532913</c:v>
                </c:pt>
                <c:pt idx="7">
                  <c:v>1.2084838792969033</c:v>
                </c:pt>
                <c:pt idx="8">
                  <c:v>1.1977447528162608</c:v>
                </c:pt>
                <c:pt idx="9">
                  <c:v>1.1885155607867515</c:v>
                </c:pt>
                <c:pt idx="10">
                  <c:v>1.1805034270964567</c:v>
                </c:pt>
                <c:pt idx="11">
                  <c:v>1.1734872085227486</c:v>
                </c:pt>
                <c:pt idx="12">
                  <c:v>1.1672966458477405</c:v>
                </c:pt>
                <c:pt idx="13">
                  <c:v>1.1617984280111302</c:v>
                </c:pt>
                <c:pt idx="14">
                  <c:v>1.1568866227120451</c:v>
                </c:pt>
                <c:pt idx="15">
                  <c:v>1.1524759492301591</c:v>
                </c:pt>
                <c:pt idx="16">
                  <c:v>1.1484969509324325</c:v>
                </c:pt>
                <c:pt idx="17">
                  <c:v>1.1448924673365859</c:v>
                </c:pt>
                <c:pt idx="18">
                  <c:v>1.1416150136540537</c:v>
                </c:pt>
                <c:pt idx="19">
                  <c:v>1.1386248057591373</c:v>
                </c:pt>
                <c:pt idx="20">
                  <c:v>1.1358882518392683</c:v>
                </c:pt>
                <c:pt idx="21">
                  <c:v>1.1333767865564721</c:v>
                </c:pt>
                <c:pt idx="22">
                  <c:v>1.1310659600232171</c:v>
                </c:pt>
                <c:pt idx="23">
                  <c:v>1.1289347187157803</c:v>
                </c:pt>
                <c:pt idx="24">
                  <c:v>1.1269648326184838</c:v>
                </c:pt>
                <c:pt idx="25">
                  <c:v>1.1251404349506966</c:v>
                </c:pt>
                <c:pt idx="26">
                  <c:v>1.1234476494151344</c:v>
                </c:pt>
                <c:pt idx="27">
                  <c:v>1.121874286098975</c:v>
                </c:pt>
                <c:pt idx="28">
                  <c:v>1.1204095916790064</c:v>
                </c:pt>
                <c:pt idx="29">
                  <c:v>1.119044042916983</c:v>
                </c:pt>
                <c:pt idx="30">
                  <c:v>1.1177691749173861</c:v>
                </c:pt>
                <c:pt idx="31">
                  <c:v>1.116577437490786</c:v>
                </c:pt>
                <c:pt idx="32">
                  <c:v>1.1154620743867478</c:v>
                </c:pt>
                <c:pt idx="33">
                  <c:v>1.114417021248145</c:v>
                </c:pt>
                <c:pt idx="34">
                  <c:v>1.1134368189784154</c:v>
                </c:pt>
                <c:pt idx="35">
                  <c:v>1.1125165398661701</c:v>
                </c:pt>
                <c:pt idx="36">
                  <c:v>1.1116517243227737</c:v>
                </c:pt>
                <c:pt idx="37">
                  <c:v>1.1108383264914612</c:v>
                </c:pt>
                <c:pt idx="38">
                  <c:v>1.1100726673061436</c:v>
                </c:pt>
                <c:pt idx="39">
                  <c:v>1.1093513938330579</c:v>
                </c:pt>
              </c:numCache>
            </c:numRef>
          </c:yVal>
          <c:bubbleSize>
            <c:numRef>
              <c:f>Weber!$R$10:$R$49</c:f>
              <c:numCache>
                <c:formatCode>0.000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2371-4231-873A-9DEEB9F40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57051624"/>
        <c:axId val="257045352"/>
      </c:bubbleChart>
      <c:valAx>
        <c:axId val="25705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045352"/>
        <c:crosses val="autoZero"/>
        <c:crossBetween val="midCat"/>
      </c:valAx>
      <c:valAx>
        <c:axId val="25704535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516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image" Target="../media/image4.wmf"/><Relationship Id="rId4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4763</xdr:colOff>
      <xdr:row>7</xdr:row>
      <xdr:rowOff>11641</xdr:rowOff>
    </xdr:from>
    <xdr:to>
      <xdr:col>16</xdr:col>
      <xdr:colOff>515938</xdr:colOff>
      <xdr:row>29</xdr:row>
      <xdr:rowOff>49741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153458</xdr:colOff>
      <xdr:row>2</xdr:row>
      <xdr:rowOff>2119</xdr:rowOff>
    </xdr:from>
    <xdr:to>
      <xdr:col>9</xdr:col>
      <xdr:colOff>396958</xdr:colOff>
      <xdr:row>5</xdr:row>
      <xdr:rowOff>2647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F5AF3A-C82A-4C27-BB94-3FB41A1A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646" y="409577"/>
          <a:ext cx="788541" cy="61171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bg1">
              <a:lumMod val="50000"/>
            </a:schemeClr>
          </a:solidFill>
        </a:ln>
        <a:effectLst/>
        <a:extLst>
          <a:ext uri="{91240B29-F687-4f45-9708-019B960494DF}">
            <a14:hiddenLine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535750</xdr:colOff>
      <xdr:row>2</xdr:row>
      <xdr:rowOff>10584</xdr:rowOff>
    </xdr:from>
    <xdr:to>
      <xdr:col>10</xdr:col>
      <xdr:colOff>391584</xdr:colOff>
      <xdr:row>5</xdr:row>
      <xdr:rowOff>1505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9997A3-07DC-4115-82A3-D1AF75547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4979" y="418042"/>
          <a:ext cx="694563" cy="60210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bg1">
              <a:lumMod val="50000"/>
            </a:schemeClr>
          </a:solidFill>
        </a:ln>
        <a:effectLst/>
        <a:extLst>
          <a:ext uri="{91240B29-F687-4f45-9708-019B960494DF}">
            <a14:hiddenLine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365125</xdr:colOff>
      <xdr:row>2</xdr:row>
      <xdr:rowOff>2646</xdr:rowOff>
    </xdr:from>
    <xdr:to>
      <xdr:col>13</xdr:col>
      <xdr:colOff>490293</xdr:colOff>
      <xdr:row>5</xdr:row>
      <xdr:rowOff>25063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716908-0B4C-43D4-8476-4E9AD638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0542" y="410104"/>
          <a:ext cx="963897" cy="633605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50000"/>
            </a:schemeClr>
          </a:solidFill>
        </a:ln>
        <a:effectLst/>
        <a:extLst>
          <a:ext uri="{91240B29-F687-4f45-9708-019B960494DF}">
            <a14:hiddenLine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10583</xdr:colOff>
      <xdr:row>2</xdr:row>
      <xdr:rowOff>7755</xdr:rowOff>
    </xdr:from>
    <xdr:to>
      <xdr:col>12</xdr:col>
      <xdr:colOff>206375</xdr:colOff>
      <xdr:row>5</xdr:row>
      <xdr:rowOff>22167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DFAC7E-2751-467D-82AA-53B301F22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271" y="415213"/>
          <a:ext cx="1034521" cy="625600"/>
        </a:xfrm>
        <a:prstGeom prst="rect">
          <a:avLst/>
        </a:prstGeom>
        <a:solidFill>
          <a:srgbClr val="FFFF00"/>
        </a:solidFill>
        <a:ln>
          <a:solidFill>
            <a:schemeClr val="bg1">
              <a:lumMod val="50000"/>
            </a:schemeClr>
          </a:solidFill>
        </a:ln>
        <a:effectLst/>
        <a:extLst>
          <a:ext uri="{91240B29-F687-4f45-9708-019B960494DF}">
            <a14:hiddenLine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mc="http://schemas.openxmlformats.org/markup-compatibility/2006" xmlns:p="http://schemas.openxmlformats.org/presentationml/2006/main" xmlns:r="http://schemas.openxmlformats.org/officeDocument/2006/relationships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oneCellAnchor>
    <xdr:from>
      <xdr:col>8</xdr:col>
      <xdr:colOff>44979</xdr:colOff>
      <xdr:row>0</xdr:row>
      <xdr:rowOff>156104</xdr:rowOff>
    </xdr:from>
    <xdr:ext cx="123905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57B125-9EF7-48BF-A8AB-DD8BAA1C9C5F}"/>
            </a:ext>
          </a:extLst>
        </xdr:cNvPr>
        <xdr:cNvSpPr txBox="1"/>
      </xdr:nvSpPr>
      <xdr:spPr>
        <a:xfrm>
          <a:off x="6879167" y="156104"/>
          <a:ext cx="12390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Initialization (CG):</a:t>
          </a:r>
        </a:p>
      </xdr:txBody>
    </xdr:sp>
    <xdr:clientData/>
  </xdr:oneCellAnchor>
  <xdr:oneCellAnchor>
    <xdr:from>
      <xdr:col>10</xdr:col>
      <xdr:colOff>766234</xdr:colOff>
      <xdr:row>0</xdr:row>
      <xdr:rowOff>165629</xdr:rowOff>
    </xdr:from>
    <xdr:ext cx="79239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294199-69C5-43C0-9877-2B75E85C3192}"/>
            </a:ext>
          </a:extLst>
        </xdr:cNvPr>
        <xdr:cNvSpPr txBox="1"/>
      </xdr:nvSpPr>
      <xdr:spPr>
        <a:xfrm>
          <a:off x="8984192" y="165629"/>
          <a:ext cx="7923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Iterations: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topLeftCell="E1" zoomScale="120" zoomScaleNormal="120" workbookViewId="0">
      <selection activeCell="O5" sqref="O5"/>
    </sheetView>
  </sheetViews>
  <sheetFormatPr defaultColWidth="11" defaultRowHeight="16" x14ac:dyDescent="0.8"/>
  <cols>
    <col min="1" max="1" width="12.625" style="5" customWidth="1"/>
    <col min="2" max="8" width="11" style="5"/>
    <col min="9" max="9" width="7.1640625" style="5" bestFit="1" customWidth="1"/>
    <col min="10" max="16" width="11" style="5"/>
    <col min="17" max="17" width="19.75" style="5" customWidth="1"/>
    <col min="18" max="18" width="11" style="5" customWidth="1"/>
    <col min="19" max="16384" width="11" style="5"/>
  </cols>
  <sheetData>
    <row r="1" spans="1:18" s="2" customFormat="1" x14ac:dyDescent="0.8">
      <c r="A1" s="1" t="s">
        <v>9</v>
      </c>
      <c r="D1" s="3"/>
    </row>
    <row r="2" spans="1:18" x14ac:dyDescent="0.8">
      <c r="A2" s="4"/>
      <c r="L2" s="16"/>
    </row>
    <row r="3" spans="1:18" x14ac:dyDescent="0.8">
      <c r="C3" s="6"/>
      <c r="D3" s="7" t="s">
        <v>10</v>
      </c>
      <c r="E3" s="7" t="s">
        <v>11</v>
      </c>
      <c r="F3" s="7" t="s">
        <v>12</v>
      </c>
      <c r="G3" s="7" t="s">
        <v>13</v>
      </c>
      <c r="H3" s="17" t="s">
        <v>18</v>
      </c>
      <c r="O3" s="5">
        <f>1940*8</f>
        <v>15520</v>
      </c>
    </row>
    <row r="4" spans="1:18" x14ac:dyDescent="0.8">
      <c r="C4" s="8" t="s">
        <v>0</v>
      </c>
      <c r="D4" s="9">
        <v>1</v>
      </c>
      <c r="E4" s="9">
        <v>1</v>
      </c>
      <c r="F4" s="9">
        <v>2</v>
      </c>
      <c r="G4" s="9">
        <v>2</v>
      </c>
      <c r="H4" s="18">
        <f>SUMPRODUCT(D4:G4,D6:G6)/SUM(D6:G6)</f>
        <v>1.6666666666666667</v>
      </c>
      <c r="O4" s="5">
        <f>2400*8</f>
        <v>19200</v>
      </c>
      <c r="R4" s="10" t="s">
        <v>17</v>
      </c>
    </row>
    <row r="5" spans="1:18" x14ac:dyDescent="0.8">
      <c r="C5" s="8" t="s">
        <v>1</v>
      </c>
      <c r="D5" s="9">
        <v>1</v>
      </c>
      <c r="E5" s="9">
        <v>2</v>
      </c>
      <c r="F5" s="9">
        <v>1</v>
      </c>
      <c r="G5" s="9">
        <v>2</v>
      </c>
      <c r="H5" s="18">
        <f>SUMPRODUCT(D5:G5,D6:G6)/SUM(D6:G6)</f>
        <v>1.4444444444444444</v>
      </c>
      <c r="R5" s="10">
        <v>0.1</v>
      </c>
    </row>
    <row r="6" spans="1:18" x14ac:dyDescent="0.8">
      <c r="C6" s="11" t="s">
        <v>2</v>
      </c>
      <c r="D6" s="12">
        <v>5</v>
      </c>
      <c r="E6" s="12">
        <v>10</v>
      </c>
      <c r="F6" s="12">
        <v>20</v>
      </c>
      <c r="G6" s="12">
        <v>10</v>
      </c>
    </row>
    <row r="8" spans="1:18" x14ac:dyDescent="0.8">
      <c r="A8" s="11" t="s">
        <v>16</v>
      </c>
      <c r="B8" s="11" t="s">
        <v>7</v>
      </c>
      <c r="C8" s="11" t="s">
        <v>8</v>
      </c>
      <c r="D8" s="11" t="s">
        <v>3</v>
      </c>
      <c r="E8" s="11" t="s">
        <v>4</v>
      </c>
      <c r="F8" s="11" t="s">
        <v>5</v>
      </c>
      <c r="G8" s="11" t="s">
        <v>6</v>
      </c>
      <c r="H8" s="11" t="s">
        <v>15</v>
      </c>
      <c r="R8" s="13" t="s">
        <v>14</v>
      </c>
    </row>
    <row r="9" spans="1:18" x14ac:dyDescent="0.8">
      <c r="A9" s="9">
        <v>0</v>
      </c>
      <c r="B9" s="14">
        <f>H4</f>
        <v>1.6666666666666667</v>
      </c>
      <c r="C9" s="14">
        <f>H5</f>
        <v>1.4444444444444444</v>
      </c>
      <c r="D9" s="14">
        <f>SQRT((D$4-$B9)^2+(D$5-$C9)^2)</f>
        <v>0.80123361676977545</v>
      </c>
      <c r="E9" s="14">
        <f t="shared" ref="E9:G24" si="0">SQRT((E$4-$B9)^2+(E$5-$C9)^2)</f>
        <v>0.86780551954518392</v>
      </c>
      <c r="F9" s="14">
        <f t="shared" si="0"/>
        <v>0.55555555555555547</v>
      </c>
      <c r="G9" s="14">
        <f>SQRT((G$4-$B9)^2+(G$5-$C9)^2)</f>
        <v>0.6478835438717</v>
      </c>
      <c r="H9" s="14">
        <f>SUMPRODUCT($D$6:$G$6,D9:G9)</f>
        <v>30.274169829128823</v>
      </c>
      <c r="R9" s="15">
        <f>R5</f>
        <v>0.1</v>
      </c>
    </row>
    <row r="10" spans="1:18" x14ac:dyDescent="0.8">
      <c r="A10" s="9">
        <v>1</v>
      </c>
      <c r="B10" s="14">
        <f>SUMPRODUCT($D$6:$G$6,$D$4:$G$4,1/D9:G9)/SUMPRODUCT($D$6:$G$6,1/D9:G9)</f>
        <v>1.7432938767132158</v>
      </c>
      <c r="C10" s="14">
        <f>($D$5*$D$6/D9+$E$5*$E$6/E9+$F$5*$F$6/F9+$G$5*$G$6/G9)/($D$6/D9+$E$6/E9+$F$6/F9+$G$6/G9)</f>
        <v>1.3895773022665934</v>
      </c>
      <c r="D10" s="14">
        <f>SQRT((D$4-$B10)^2+(D$5-$C10)^2)</f>
        <v>0.83919977454756145</v>
      </c>
      <c r="E10" s="14">
        <f t="shared" si="0"/>
        <v>0.96182205062448589</v>
      </c>
      <c r="F10" s="14">
        <f t="shared" si="0"/>
        <v>0.46654957740228026</v>
      </c>
      <c r="G10" s="14">
        <f>SQRT((G$4-$B10)^2+(G$5-$C10)^2)</f>
        <v>0.66220382333618366</v>
      </c>
      <c r="H10" s="14">
        <f>SUMPRODUCT($D$6:$G$6,D10:G10)</f>
        <v>29.767249160390108</v>
      </c>
      <c r="R10" s="15">
        <f>R9</f>
        <v>0.1</v>
      </c>
    </row>
    <row r="11" spans="1:18" x14ac:dyDescent="0.8">
      <c r="A11" s="9">
        <v>2</v>
      </c>
      <c r="B11" s="14">
        <f>SUMPRODUCT($D$6:$G$6,$D$4:$G$4,1/D10:G10)/SUMPRODUCT($D$6:$G$6,1/D10:G10)</f>
        <v>1.7799500170862121</v>
      </c>
      <c r="C11" s="14">
        <f>($D$5*$D$6/D10+$E$5*$E$6/E10+$F$5*$F$6/F10+$G$5*$G$6/G10)/($D$6/D10+$E$6/E10+$F$6/F10+$G$6/G10)</f>
        <v>1.3430659170694568</v>
      </c>
      <c r="D11" s="14">
        <f>SQRT((D$4-$B11)^2+(D$5-$C11)^2)</f>
        <v>0.85206587339682249</v>
      </c>
      <c r="E11" s="14">
        <f t="shared" si="0"/>
        <v>1.0197472326359001</v>
      </c>
      <c r="F11" s="14">
        <f t="shared" si="0"/>
        <v>0.40757357425999263</v>
      </c>
      <c r="G11" s="14">
        <f>SQRT((G$4-$B11)^2+(G$5-$C11)^2)</f>
        <v>0.69280905327236608</v>
      </c>
      <c r="H11" s="14">
        <f>SUMPRODUCT($D$6:$G$6,D11:G11)</f>
        <v>29.537363711266629</v>
      </c>
      <c r="R11" s="15">
        <f t="shared" ref="R11:R49" si="1">R10</f>
        <v>0.1</v>
      </c>
    </row>
    <row r="12" spans="1:18" x14ac:dyDescent="0.8">
      <c r="A12" s="9">
        <v>3</v>
      </c>
      <c r="B12" s="14">
        <f>SUMPRODUCT($D$6:$G$6,$D$4:$G$4,1/D11:G11)/SUMPRODUCT($D$6:$G$6,1/D11:G11)</f>
        <v>1.8020387037588388</v>
      </c>
      <c r="C12" s="14">
        <f>($D$5*$D$6/D11+$E$5*$E$6/E11+$F$5*$F$6/F11+$G$5*$G$6/G11)/($D$6/D11+$E$6/E11+$F$6/F11+$G$6/G11)</f>
        <v>1.3061448427715647</v>
      </c>
      <c r="D12" s="14">
        <f>SQRT((D$4-$B12)^2+(D$5-$C12)^2)</f>
        <v>0.8584816521526738</v>
      </c>
      <c r="E12" s="14">
        <f t="shared" si="0"/>
        <v>1.0605192414754459</v>
      </c>
      <c r="F12" s="14">
        <f t="shared" si="0"/>
        <v>0.36457281791859752</v>
      </c>
      <c r="G12" s="14">
        <f>SQRT((G$4-$B12)^2+(G$5-$C12)^2)</f>
        <v>0.72154255177499915</v>
      </c>
      <c r="H12" s="14">
        <f>SUMPRODUCT($D$6:$G$6,D12:G12)</f>
        <v>29.404482551639774</v>
      </c>
      <c r="R12" s="15">
        <f t="shared" si="1"/>
        <v>0.1</v>
      </c>
    </row>
    <row r="13" spans="1:18" x14ac:dyDescent="0.8">
      <c r="A13" s="9">
        <v>4</v>
      </c>
      <c r="B13" s="14">
        <f t="shared" ref="B13:B22" si="2">SUMPRODUCT($D$6:$G$6,$D$4:$G$4,1/D12:G12)/SUMPRODUCT($D$6:$G$6,1/D12:G12)</f>
        <v>1.8183481374255754</v>
      </c>
      <c r="C13" s="14">
        <f t="shared" ref="C13:C22" si="3">($D$5*$D$6/D12+$E$5*$E$6/E12+$F$5*$F$6/F12+$G$5*$G$6/G12)/($D$6/D12+$E$6/E12+$F$6/F12+$G$6/G12)</f>
        <v>1.2773386143448626</v>
      </c>
      <c r="D13" s="14">
        <f t="shared" ref="D13:G28" si="4">SQRT((D$4-$B13)^2+(D$5-$C13)^2)</f>
        <v>0.86406619019299502</v>
      </c>
      <c r="E13" s="14">
        <f t="shared" si="0"/>
        <v>1.0917569108299301</v>
      </c>
      <c r="F13" s="14">
        <f t="shared" si="0"/>
        <v>0.33153296394700493</v>
      </c>
      <c r="G13" s="14">
        <f t="shared" si="0"/>
        <v>0.74514218609186311</v>
      </c>
      <c r="H13" s="14">
        <f t="shared" ref="H13:H22" si="5">SUMPRODUCT($D$6:$G$6,D13:G13)</f>
        <v>29.31998119912301</v>
      </c>
      <c r="R13" s="15">
        <f t="shared" si="1"/>
        <v>0.1</v>
      </c>
    </row>
    <row r="14" spans="1:18" x14ac:dyDescent="0.8">
      <c r="A14" s="9">
        <v>5</v>
      </c>
      <c r="B14" s="14">
        <f t="shared" si="2"/>
        <v>1.8314830666072424</v>
      </c>
      <c r="C14" s="14">
        <f t="shared" si="3"/>
        <v>1.2545860752350924</v>
      </c>
      <c r="D14" s="14">
        <f t="shared" si="4"/>
        <v>0.86958505033043898</v>
      </c>
      <c r="E14" s="14">
        <f t="shared" si="0"/>
        <v>1.1166942326742837</v>
      </c>
      <c r="F14" s="14">
        <f t="shared" si="0"/>
        <v>0.30530644694095016</v>
      </c>
      <c r="G14" s="14">
        <f t="shared" si="0"/>
        <v>0.76422501664988862</v>
      </c>
      <c r="H14" s="14">
        <f t="shared" si="5"/>
        <v>29.263246683712925</v>
      </c>
      <c r="R14" s="15">
        <f t="shared" si="1"/>
        <v>0.1</v>
      </c>
    </row>
    <row r="15" spans="1:18" x14ac:dyDescent="0.8">
      <c r="A15" s="9">
        <v>6</v>
      </c>
      <c r="B15" s="14">
        <f t="shared" si="2"/>
        <v>1.8423880935258685</v>
      </c>
      <c r="C15" s="14">
        <f t="shared" si="3"/>
        <v>1.2362340040996393</v>
      </c>
      <c r="D15" s="14">
        <f t="shared" si="4"/>
        <v>0.87488525236575787</v>
      </c>
      <c r="E15" s="14">
        <f t="shared" si="0"/>
        <v>1.1370823174281699</v>
      </c>
      <c r="F15" s="14">
        <f t="shared" si="0"/>
        <v>0.28398594640467473</v>
      </c>
      <c r="G15" s="14">
        <f t="shared" si="0"/>
        <v>0.77985896773460273</v>
      </c>
      <c r="H15" s="14">
        <f t="shared" si="5"/>
        <v>29.22355804155001</v>
      </c>
      <c r="R15" s="15">
        <f t="shared" si="1"/>
        <v>0.1</v>
      </c>
    </row>
    <row r="16" spans="1:18" x14ac:dyDescent="0.8">
      <c r="A16" s="9">
        <v>7</v>
      </c>
      <c r="B16" s="14">
        <f t="shared" si="2"/>
        <v>1.8515781313683464</v>
      </c>
      <c r="C16" s="14">
        <f t="shared" si="3"/>
        <v>1.2211297035532913</v>
      </c>
      <c r="D16" s="14">
        <f t="shared" si="4"/>
        <v>0.87982024278733839</v>
      </c>
      <c r="E16" s="14">
        <f t="shared" si="0"/>
        <v>1.154046902214892</v>
      </c>
      <c r="F16" s="14">
        <f t="shared" si="0"/>
        <v>0.2663219797194335</v>
      </c>
      <c r="G16" s="14">
        <f t="shared" si="0"/>
        <v>0.79288586175760234</v>
      </c>
      <c r="H16" s="14">
        <f t="shared" si="5"/>
        <v>29.194868448050304</v>
      </c>
      <c r="R16" s="15">
        <f t="shared" si="1"/>
        <v>0.1</v>
      </c>
    </row>
    <row r="17" spans="1:18" x14ac:dyDescent="0.8">
      <c r="A17" s="9">
        <v>8</v>
      </c>
      <c r="B17" s="14">
        <f t="shared" si="2"/>
        <v>1.8594110433075728</v>
      </c>
      <c r="C17" s="14">
        <f t="shared" si="3"/>
        <v>1.2084838792969033</v>
      </c>
      <c r="D17" s="14">
        <f t="shared" si="4"/>
        <v>0.88433753131126158</v>
      </c>
      <c r="E17" s="14">
        <f t="shared" si="0"/>
        <v>1.1683685680006501</v>
      </c>
      <c r="F17" s="14">
        <f t="shared" si="0"/>
        <v>0.25145731779081498</v>
      </c>
      <c r="G17" s="14">
        <f t="shared" si="0"/>
        <v>0.80390486009026241</v>
      </c>
      <c r="H17" s="14">
        <f t="shared" si="5"/>
        <v>29.173568293281733</v>
      </c>
      <c r="R17" s="15">
        <f t="shared" si="1"/>
        <v>0.1</v>
      </c>
    </row>
    <row r="18" spans="1:18" x14ac:dyDescent="0.8">
      <c r="A18" s="9">
        <v>9</v>
      </c>
      <c r="B18" s="14">
        <f t="shared" si="2"/>
        <v>1.866154170218133</v>
      </c>
      <c r="C18" s="14">
        <f t="shared" si="3"/>
        <v>1.1977447528162608</v>
      </c>
      <c r="D18" s="14">
        <f t="shared" si="4"/>
        <v>0.88844022525582811</v>
      </c>
      <c r="E18" s="14">
        <f t="shared" si="0"/>
        <v>1.1806085414819363</v>
      </c>
      <c r="F18" s="14">
        <f t="shared" si="0"/>
        <v>0.23878377963412967</v>
      </c>
      <c r="G18" s="14">
        <f t="shared" si="0"/>
        <v>0.81334383122012976</v>
      </c>
      <c r="H18" s="14">
        <f t="shared" si="5"/>
        <v>29.15740044598239</v>
      </c>
      <c r="R18" s="15">
        <f t="shared" si="1"/>
        <v>0.1</v>
      </c>
    </row>
    <row r="19" spans="1:18" x14ac:dyDescent="0.8">
      <c r="A19" s="9">
        <v>10</v>
      </c>
      <c r="B19" s="14">
        <f t="shared" si="2"/>
        <v>1.8720113293026142</v>
      </c>
      <c r="C19" s="14">
        <f t="shared" si="3"/>
        <v>1.1885155607867515</v>
      </c>
      <c r="D19" s="14">
        <f t="shared" si="4"/>
        <v>0.89215574598320868</v>
      </c>
      <c r="E19" s="14">
        <f t="shared" si="0"/>
        <v>1.1911804034307114</v>
      </c>
      <c r="F19" s="14">
        <f t="shared" si="0"/>
        <v>0.22785788659958045</v>
      </c>
      <c r="G19" s="14">
        <f t="shared" si="0"/>
        <v>0.82151573016718571</v>
      </c>
      <c r="H19" s="14">
        <f t="shared" si="5"/>
        <v>29.144897797886621</v>
      </c>
      <c r="R19" s="15">
        <f t="shared" si="1"/>
        <v>0.1</v>
      </c>
    </row>
    <row r="20" spans="1:18" x14ac:dyDescent="0.8">
      <c r="A20" s="9">
        <v>11</v>
      </c>
      <c r="B20" s="14">
        <f t="shared" si="2"/>
        <v>1.8771397987563743</v>
      </c>
      <c r="C20" s="14">
        <f t="shared" si="3"/>
        <v>1.1805034270964567</v>
      </c>
      <c r="D20" s="14">
        <f t="shared" si="4"/>
        <v>0.89551980087317928</v>
      </c>
      <c r="E20" s="14">
        <f t="shared" si="0"/>
        <v>1.2003952930443478</v>
      </c>
      <c r="F20" s="14">
        <f t="shared" si="0"/>
        <v>0.2183486117271875</v>
      </c>
      <c r="G20" s="14">
        <f t="shared" si="0"/>
        <v>0.8286550923335213</v>
      </c>
      <c r="H20" s="14">
        <f t="shared" si="5"/>
        <v>29.135075092688339</v>
      </c>
      <c r="R20" s="15">
        <f t="shared" si="1"/>
        <v>0.1</v>
      </c>
    </row>
    <row r="21" spans="1:18" x14ac:dyDescent="0.8">
      <c r="A21" s="9">
        <v>12</v>
      </c>
      <c r="B21" s="14">
        <f t="shared" si="2"/>
        <v>1.881662388913661</v>
      </c>
      <c r="C21" s="14">
        <f t="shared" si="3"/>
        <v>1.1734872085227486</v>
      </c>
      <c r="D21" s="14">
        <f t="shared" si="4"/>
        <v>0.89856907333045877</v>
      </c>
      <c r="E21" s="14">
        <f t="shared" si="0"/>
        <v>1.2084916063012032</v>
      </c>
      <c r="F21" s="14">
        <f t="shared" si="0"/>
        <v>0.21000381358117587</v>
      </c>
      <c r="G21" s="14">
        <f t="shared" si="0"/>
        <v>0.83494142589354148</v>
      </c>
      <c r="H21" s="14">
        <f t="shared" si="5"/>
        <v>29.127251960223258</v>
      </c>
      <c r="R21" s="15">
        <f t="shared" si="1"/>
        <v>0.1</v>
      </c>
    </row>
    <row r="22" spans="1:18" x14ac:dyDescent="0.8">
      <c r="A22" s="9">
        <v>13</v>
      </c>
      <c r="B22" s="14">
        <f t="shared" si="2"/>
        <v>1.8856761472195691</v>
      </c>
      <c r="C22" s="14">
        <f t="shared" si="3"/>
        <v>1.1672966458477405</v>
      </c>
      <c r="D22" s="14">
        <f t="shared" si="4"/>
        <v>0.9013381193900567</v>
      </c>
      <c r="E22" s="14">
        <f t="shared" si="0"/>
        <v>1.2156550142907003</v>
      </c>
      <c r="F22" s="14">
        <f t="shared" si="0"/>
        <v>0.20262801145563747</v>
      </c>
      <c r="G22" s="14">
        <f t="shared" si="0"/>
        <v>0.8405146157747555</v>
      </c>
      <c r="H22" s="14">
        <f t="shared" si="5"/>
        <v>29.120947126717592</v>
      </c>
      <c r="R22" s="15">
        <f t="shared" si="1"/>
        <v>0.1</v>
      </c>
    </row>
    <row r="23" spans="1:18" x14ac:dyDescent="0.8">
      <c r="A23" s="9">
        <v>14</v>
      </c>
      <c r="B23" s="14">
        <f t="shared" ref="B23:B49" si="6">SUMPRODUCT($D$6:$G$6,$D$4:$G$4,1/D22:G22)/SUMPRODUCT($D$6:$G$6,1/D22:G22)</f>
        <v>1.8892586550557176</v>
      </c>
      <c r="C23" s="14">
        <f t="shared" ref="C23:C49" si="7">($D$5*$D$6/D22+$E$5*$E$6/E22+$F$5*$F$6/F22+$G$5*$G$6/G22)/($D$6/D22+$E$6/E22+$F$6/F22+$G$6/G22)</f>
        <v>1.1617984280111302</v>
      </c>
      <c r="D23" s="14">
        <f t="shared" si="4"/>
        <v>0.90385822278628214</v>
      </c>
      <c r="E23" s="14">
        <f t="shared" si="0"/>
        <v>1.2220322544336202</v>
      </c>
      <c r="F23" s="14">
        <f t="shared" si="0"/>
        <v>0.1960672761756572</v>
      </c>
      <c r="G23" s="14">
        <f t="shared" si="0"/>
        <v>0.84548537584317862</v>
      </c>
      <c r="H23" s="14">
        <f t="shared" ref="H23:H49" si="8">SUMPRODUCT($D$6:$G$6,D23:G23)</f>
        <v>29.115812940212543</v>
      </c>
      <c r="R23" s="15">
        <f t="shared" si="1"/>
        <v>0.1</v>
      </c>
    </row>
    <row r="24" spans="1:18" x14ac:dyDescent="0.8">
      <c r="A24" s="9">
        <v>15</v>
      </c>
      <c r="B24" s="14">
        <f t="shared" si="6"/>
        <v>1.8924726132066056</v>
      </c>
      <c r="C24" s="14">
        <f t="shared" si="7"/>
        <v>1.1568866227120451</v>
      </c>
      <c r="D24" s="14">
        <f t="shared" si="4"/>
        <v>0.90615714846257167</v>
      </c>
      <c r="E24" s="14">
        <f t="shared" si="0"/>
        <v>1.2277408245577439</v>
      </c>
      <c r="F24" s="14">
        <f t="shared" si="0"/>
        <v>0.19019871528642834</v>
      </c>
      <c r="G24" s="14">
        <f t="shared" si="0"/>
        <v>0.8499425309234252</v>
      </c>
      <c r="H24" s="14">
        <f t="shared" si="8"/>
        <v>29.111593602853116</v>
      </c>
      <c r="R24" s="15">
        <f t="shared" si="1"/>
        <v>0.1</v>
      </c>
    </row>
    <row r="25" spans="1:18" x14ac:dyDescent="0.8">
      <c r="A25" s="9">
        <v>16</v>
      </c>
      <c r="B25" s="14">
        <f t="shared" si="6"/>
        <v>1.8953692138202942</v>
      </c>
      <c r="C25" s="14">
        <f t="shared" si="7"/>
        <v>1.1524759492301591</v>
      </c>
      <c r="D25" s="14">
        <f t="shared" si="4"/>
        <v>0.90825929345689038</v>
      </c>
      <c r="E25" s="14">
        <f t="shared" si="4"/>
        <v>1.2328759246941647</v>
      </c>
      <c r="F25" s="14">
        <f t="shared" si="4"/>
        <v>0.18492300157152261</v>
      </c>
      <c r="G25" s="14">
        <f t="shared" si="4"/>
        <v>0.85395820626650298</v>
      </c>
      <c r="H25" s="14">
        <f t="shared" si="8"/>
        <v>29.108097808321581</v>
      </c>
      <c r="R25" s="15">
        <f t="shared" si="1"/>
        <v>0.1</v>
      </c>
    </row>
    <row r="26" spans="1:18" x14ac:dyDescent="0.8">
      <c r="A26" s="9">
        <v>17</v>
      </c>
      <c r="B26" s="14">
        <f t="shared" si="6"/>
        <v>1.8979906477346968</v>
      </c>
      <c r="C26" s="14">
        <f t="shared" si="7"/>
        <v>1.1484969509324325</v>
      </c>
      <c r="D26" s="14">
        <f t="shared" si="4"/>
        <v>0.9101859962970259</v>
      </c>
      <c r="E26" s="14">
        <f t="shared" si="4"/>
        <v>1.2375155134342133</v>
      </c>
      <c r="F26" s="14">
        <f t="shared" si="4"/>
        <v>0.18015896421165389</v>
      </c>
      <c r="G26" s="14">
        <f t="shared" si="4"/>
        <v>0.85759159890996539</v>
      </c>
      <c r="H26" s="14">
        <f t="shared" si="8"/>
        <v>29.105180389159997</v>
      </c>
      <c r="R26" s="15">
        <f t="shared" si="1"/>
        <v>0.1</v>
      </c>
    </row>
    <row r="27" spans="1:18" x14ac:dyDescent="0.8">
      <c r="A27" s="9">
        <v>18</v>
      </c>
      <c r="B27" s="14">
        <f t="shared" si="6"/>
        <v>1.9003719903347267</v>
      </c>
      <c r="C27" s="14">
        <f t="shared" si="7"/>
        <v>1.1448924673365859</v>
      </c>
      <c r="D27" s="14">
        <f t="shared" si="4"/>
        <v>0.91195589151570311</v>
      </c>
      <c r="E27" s="14">
        <f t="shared" si="4"/>
        <v>1.2417240488115824</v>
      </c>
      <c r="F27" s="14">
        <f t="shared" si="4"/>
        <v>0.17583960703080351</v>
      </c>
      <c r="G27" s="14">
        <f t="shared" si="4"/>
        <v>0.86089176597733563</v>
      </c>
      <c r="H27" s="14">
        <f t="shared" si="8"/>
        <v>29.10272974608376</v>
      </c>
      <c r="R27" s="15">
        <f t="shared" si="1"/>
        <v>0.1</v>
      </c>
    </row>
    <row r="28" spans="1:18" x14ac:dyDescent="0.8">
      <c r="A28" s="9">
        <v>19</v>
      </c>
      <c r="B28" s="14">
        <f t="shared" si="6"/>
        <v>1.902542636008308</v>
      </c>
      <c r="C28" s="14">
        <f t="shared" si="7"/>
        <v>1.1416150136540537</v>
      </c>
      <c r="D28" s="14">
        <f t="shared" si="4"/>
        <v>0.91358525705325544</v>
      </c>
      <c r="E28" s="14">
        <f t="shared" si="4"/>
        <v>1.2455552956801859</v>
      </c>
      <c r="F28" s="14">
        <f t="shared" si="4"/>
        <v>0.17190913264991761</v>
      </c>
      <c r="G28" s="14">
        <f t="shared" si="4"/>
        <v>0.86389971789574016</v>
      </c>
      <c r="H28" s="14">
        <f t="shared" si="8"/>
        <v>29.100659074023888</v>
      </c>
      <c r="R28" s="15">
        <f t="shared" si="1"/>
        <v>0.1</v>
      </c>
    </row>
    <row r="29" spans="1:18" x14ac:dyDescent="0.8">
      <c r="A29" s="9">
        <v>20</v>
      </c>
      <c r="B29" s="14">
        <f t="shared" si="6"/>
        <v>1.9045274010789237</v>
      </c>
      <c r="C29" s="14">
        <f t="shared" si="7"/>
        <v>1.1386248057591373</v>
      </c>
      <c r="D29" s="14">
        <f t="shared" ref="D29:G49" si="9">SQRT((D$4-$B29)^2+(D$5-$C29)^2)</f>
        <v>0.91508833238892884</v>
      </c>
      <c r="E29" s="14">
        <f t="shared" si="9"/>
        <v>1.2490544602042284</v>
      </c>
      <c r="F29" s="14">
        <f t="shared" si="9"/>
        <v>0.16832068772585038</v>
      </c>
      <c r="G29" s="14">
        <f t="shared" si="9"/>
        <v>0.86665001147996801</v>
      </c>
      <c r="H29" s="14">
        <f t="shared" si="8"/>
        <v>29.098900133303616</v>
      </c>
      <c r="R29" s="15">
        <f t="shared" si="1"/>
        <v>0.1</v>
      </c>
    </row>
    <row r="30" spans="1:18" x14ac:dyDescent="0.8">
      <c r="A30" s="9">
        <v>21</v>
      </c>
      <c r="B30" s="14">
        <f t="shared" si="6"/>
        <v>1.9063473805487277</v>
      </c>
      <c r="C30" s="14">
        <f t="shared" si="7"/>
        <v>1.1358882518392683</v>
      </c>
      <c r="D30" s="14">
        <f t="shared" si="9"/>
        <v>0.91647759995292444</v>
      </c>
      <c r="E30" s="14">
        <f t="shared" si="9"/>
        <v>1.2522598322780045</v>
      </c>
      <c r="F30" s="14">
        <f t="shared" si="9"/>
        <v>0.16503463308656535</v>
      </c>
      <c r="G30" s="14">
        <f t="shared" si="9"/>
        <v>0.86917197748171826</v>
      </c>
      <c r="H30" s="14">
        <f t="shared" si="8"/>
        <v>29.09739875909316</v>
      </c>
      <c r="R30" s="15">
        <f t="shared" si="1"/>
        <v>0.1</v>
      </c>
    </row>
    <row r="31" spans="1:18" x14ac:dyDescent="0.8">
      <c r="A31" s="9">
        <v>22</v>
      </c>
      <c r="B31" s="14">
        <f t="shared" si="6"/>
        <v>1.9080206200449832</v>
      </c>
      <c r="C31" s="14">
        <f t="shared" si="7"/>
        <v>1.1333767865564721</v>
      </c>
      <c r="D31" s="14">
        <f t="shared" si="9"/>
        <v>0.91776402937738111</v>
      </c>
      <c r="E31" s="14">
        <f t="shared" si="9"/>
        <v>1.2552040632925239</v>
      </c>
      <c r="F31" s="14">
        <f t="shared" si="9"/>
        <v>0.16201720133689532</v>
      </c>
      <c r="G31" s="14">
        <f t="shared" si="9"/>
        <v>0.87149067718254791</v>
      </c>
      <c r="H31" s="14">
        <f t="shared" si="8"/>
        <v>29.096111578375531</v>
      </c>
      <c r="R31" s="15">
        <f t="shared" si="1"/>
        <v>0.1</v>
      </c>
    </row>
    <row r="32" spans="1:18" x14ac:dyDescent="0.8">
      <c r="A32" s="9">
        <v>23</v>
      </c>
      <c r="B32" s="14">
        <f t="shared" si="6"/>
        <v>1.9095626476166647</v>
      </c>
      <c r="C32" s="14">
        <f t="shared" si="7"/>
        <v>1.1310659600232171</v>
      </c>
      <c r="D32" s="14">
        <f t="shared" si="9"/>
        <v>0.91895728726434533</v>
      </c>
      <c r="E32" s="14">
        <f t="shared" si="9"/>
        <v>1.2579151703393239</v>
      </c>
      <c r="F32" s="14">
        <f t="shared" si="9"/>
        <v>0.15923944418050168</v>
      </c>
      <c r="G32" s="14">
        <f t="shared" si="9"/>
        <v>0.87362765554696176</v>
      </c>
      <c r="H32" s="14">
        <f t="shared" si="8"/>
        <v>29.095003578794611</v>
      </c>
      <c r="R32" s="15">
        <f t="shared" si="1"/>
        <v>0.1</v>
      </c>
    </row>
    <row r="33" spans="1:18" x14ac:dyDescent="0.8">
      <c r="A33" s="9">
        <v>24</v>
      </c>
      <c r="B33" s="14">
        <f t="shared" si="6"/>
        <v>1.9109868981957894</v>
      </c>
      <c r="C33" s="14">
        <f t="shared" si="7"/>
        <v>1.1289347187157803</v>
      </c>
      <c r="D33" s="14">
        <f t="shared" si="9"/>
        <v>0.92006591632051171</v>
      </c>
      <c r="E33" s="14">
        <f t="shared" si="9"/>
        <v>1.2604173328477923</v>
      </c>
      <c r="F33" s="14">
        <f t="shared" si="9"/>
        <v>0.15667639893463267</v>
      </c>
      <c r="G33" s="14">
        <f t="shared" si="9"/>
        <v>0.87560153982936983</v>
      </c>
      <c r="H33" s="14">
        <f t="shared" si="8"/>
        <v>29.094046287066835</v>
      </c>
      <c r="R33" s="15">
        <f t="shared" si="1"/>
        <v>0.1</v>
      </c>
    </row>
    <row r="34" spans="1:18" x14ac:dyDescent="0.8">
      <c r="A34" s="9">
        <v>25</v>
      </c>
      <c r="B34" s="14">
        <f t="shared" si="6"/>
        <v>1.9123050550900385</v>
      </c>
      <c r="C34" s="14">
        <f t="shared" si="7"/>
        <v>1.1269648326184838</v>
      </c>
      <c r="D34" s="14">
        <f t="shared" si="9"/>
        <v>0.92109748792659163</v>
      </c>
      <c r="E34" s="14">
        <f t="shared" si="9"/>
        <v>1.2627315300679358</v>
      </c>
      <c r="F34" s="14">
        <f t="shared" si="9"/>
        <v>0.15430642269393974</v>
      </c>
      <c r="G34" s="14">
        <f t="shared" si="9"/>
        <v>0.87742851950893019</v>
      </c>
      <c r="H34" s="14">
        <f t="shared" si="8"/>
        <v>29.093216389280411</v>
      </c>
      <c r="R34" s="15">
        <f t="shared" si="1"/>
        <v>0.1</v>
      </c>
    </row>
    <row r="35" spans="1:18" x14ac:dyDescent="0.8">
      <c r="A35" s="9">
        <v>26</v>
      </c>
      <c r="B35" s="14">
        <f t="shared" si="6"/>
        <v>1.9135273267787083</v>
      </c>
      <c r="C35" s="14">
        <f t="shared" si="7"/>
        <v>1.1251404349506966</v>
      </c>
      <c r="D35" s="14">
        <f t="shared" si="9"/>
        <v>0.92205873198571375</v>
      </c>
      <c r="E35" s="14">
        <f t="shared" si="9"/>
        <v>1.2648760553230933</v>
      </c>
      <c r="F35" s="14">
        <f t="shared" si="9"/>
        <v>0.15211065601622334</v>
      </c>
      <c r="G35" s="14">
        <f t="shared" si="9"/>
        <v>0.87912273419147369</v>
      </c>
      <c r="H35" s="14">
        <f t="shared" si="8"/>
        <v>29.092494675398704</v>
      </c>
      <c r="R35" s="15">
        <f t="shared" si="1"/>
        <v>0.1</v>
      </c>
    </row>
    <row r="36" spans="1:18" x14ac:dyDescent="0.8">
      <c r="A36" s="9">
        <v>27</v>
      </c>
      <c r="B36" s="14">
        <f t="shared" si="6"/>
        <v>1.9146626728426237</v>
      </c>
      <c r="C36" s="14">
        <f t="shared" si="7"/>
        <v>1.1234476494151344</v>
      </c>
      <c r="D36" s="14">
        <f t="shared" si="9"/>
        <v>0.92295564749219361</v>
      </c>
      <c r="E36" s="14">
        <f t="shared" si="9"/>
        <v>1.2668669339782554</v>
      </c>
      <c r="F36" s="14">
        <f t="shared" si="9"/>
        <v>0.1500725876117521</v>
      </c>
      <c r="G36" s="14">
        <f t="shared" si="9"/>
        <v>0.88069658948029206</v>
      </c>
      <c r="H36" s="14">
        <f t="shared" si="8"/>
        <v>29.091865224281484</v>
      </c>
      <c r="R36" s="15">
        <f t="shared" si="1"/>
        <v>0.1</v>
      </c>
    </row>
    <row r="37" spans="1:18" x14ac:dyDescent="0.8">
      <c r="A37" s="9">
        <v>28</v>
      </c>
      <c r="B37" s="14">
        <f t="shared" si="6"/>
        <v>1.9157189895902278</v>
      </c>
      <c r="C37" s="14">
        <f t="shared" si="7"/>
        <v>1.121874286098975</v>
      </c>
      <c r="D37" s="14">
        <f t="shared" si="9"/>
        <v>0.92379359681060924</v>
      </c>
      <c r="E37" s="14">
        <f t="shared" si="9"/>
        <v>1.2687182655382292</v>
      </c>
      <c r="F37" s="14">
        <f t="shared" si="9"/>
        <v>0.14817769848336471</v>
      </c>
      <c r="G37" s="14">
        <f t="shared" si="9"/>
        <v>0.88216101598850816</v>
      </c>
      <c r="H37" s="14">
        <f t="shared" si="8"/>
        <v>29.091314768987715</v>
      </c>
      <c r="R37" s="15">
        <f t="shared" si="1"/>
        <v>0.1</v>
      </c>
    </row>
    <row r="38" spans="1:18" x14ac:dyDescent="0.8">
      <c r="A38" s="9">
        <v>29</v>
      </c>
      <c r="B38" s="14">
        <f t="shared" si="6"/>
        <v>1.9167032635142012</v>
      </c>
      <c r="C38" s="14">
        <f t="shared" si="7"/>
        <v>1.1204095916790064</v>
      </c>
      <c r="D38" s="14">
        <f t="shared" si="9"/>
        <v>0.92457738621809915</v>
      </c>
      <c r="E38" s="14">
        <f t="shared" si="9"/>
        <v>1.2704425054869186</v>
      </c>
      <c r="F38" s="14">
        <f t="shared" si="9"/>
        <v>0.14641316907126103</v>
      </c>
      <c r="G38" s="14">
        <f t="shared" si="9"/>
        <v>0.88352568311253799</v>
      </c>
      <c r="H38" s="14">
        <f t="shared" si="8"/>
        <v>29.090832198510284</v>
      </c>
      <c r="R38" s="15">
        <f t="shared" si="1"/>
        <v>0.1</v>
      </c>
    </row>
    <row r="39" spans="1:18" x14ac:dyDescent="0.8">
      <c r="A39" s="9">
        <v>30</v>
      </c>
      <c r="B39" s="14">
        <f t="shared" si="6"/>
        <v>1.9176216988933648</v>
      </c>
      <c r="C39" s="14">
        <f t="shared" si="7"/>
        <v>1.119044042916983</v>
      </c>
      <c r="D39" s="14">
        <f t="shared" si="9"/>
        <v>0.92531133486733286</v>
      </c>
      <c r="E39" s="14">
        <f t="shared" si="9"/>
        <v>1.2720506989110141</v>
      </c>
      <c r="F39" s="14">
        <f t="shared" si="9"/>
        <v>0.14476763673983201</v>
      </c>
      <c r="G39" s="14">
        <f t="shared" si="9"/>
        <v>0.88479917654418616</v>
      </c>
      <c r="H39" s="14">
        <f t="shared" si="8"/>
        <v>29.090408163685311</v>
      </c>
      <c r="R39" s="15">
        <f t="shared" si="1"/>
        <v>0.1</v>
      </c>
    </row>
    <row r="40" spans="1:18" x14ac:dyDescent="0.8">
      <c r="A40" s="9">
        <v>31</v>
      </c>
      <c r="B40" s="14">
        <f t="shared" si="6"/>
        <v>1.9184798244791401</v>
      </c>
      <c r="C40" s="14">
        <f t="shared" si="7"/>
        <v>1.1177691749173861</v>
      </c>
      <c r="D40" s="14">
        <f t="shared" si="9"/>
        <v>0.92599933398245693</v>
      </c>
      <c r="E40" s="14">
        <f t="shared" si="9"/>
        <v>1.2735526752754209</v>
      </c>
      <c r="F40" s="14">
        <f t="shared" si="9"/>
        <v>0.14323099377464954</v>
      </c>
      <c r="G40" s="14">
        <f t="shared" si="9"/>
        <v>0.88598914651529526</v>
      </c>
      <c r="H40" s="14">
        <f t="shared" si="8"/>
        <v>29.090034763312438</v>
      </c>
      <c r="R40" s="15">
        <f t="shared" si="1"/>
        <v>0.1</v>
      </c>
    </row>
    <row r="41" spans="1:18" x14ac:dyDescent="0.8">
      <c r="A41" s="9">
        <v>32</v>
      </c>
      <c r="B41" s="14">
        <f t="shared" si="6"/>
        <v>1.9192825831577438</v>
      </c>
      <c r="C41" s="14">
        <f t="shared" si="7"/>
        <v>1.116577437490786</v>
      </c>
      <c r="D41" s="14">
        <f t="shared" si="9"/>
        <v>0.92664489780556836</v>
      </c>
      <c r="E41" s="14">
        <f t="shared" si="9"/>
        <v>1.2749572116928161</v>
      </c>
      <c r="F41" s="14">
        <f t="shared" si="9"/>
        <v>0.14179421819525878</v>
      </c>
      <c r="G41" s="14">
        <f t="shared" si="9"/>
        <v>0.88710243226587582</v>
      </c>
      <c r="H41" s="14">
        <f t="shared" si="8"/>
        <v>29.089705292519938</v>
      </c>
      <c r="R41" s="15">
        <f t="shared" si="1"/>
        <v>0.1</v>
      </c>
    </row>
    <row r="42" spans="1:18" x14ac:dyDescent="0.8">
      <c r="A42" s="9">
        <v>33</v>
      </c>
      <c r="B42" s="14">
        <f t="shared" si="6"/>
        <v>1.920034407674394</v>
      </c>
      <c r="C42" s="14">
        <f t="shared" si="7"/>
        <v>1.1154620743867478</v>
      </c>
      <c r="D42" s="14">
        <f t="shared" si="9"/>
        <v>0.92725120756268842</v>
      </c>
      <c r="E42" s="14">
        <f t="shared" si="9"/>
        <v>1.2762721704844027</v>
      </c>
      <c r="F42" s="14">
        <f t="shared" si="9"/>
        <v>0.14044923131749742</v>
      </c>
      <c r="G42" s="14">
        <f t="shared" si="9"/>
        <v>0.88814516707809665</v>
      </c>
      <c r="H42" s="14">
        <f t="shared" si="8"/>
        <v>29.089414039788387</v>
      </c>
      <c r="R42" s="15">
        <f t="shared" si="1"/>
        <v>0.1</v>
      </c>
    </row>
    <row r="43" spans="1:18" x14ac:dyDescent="0.8">
      <c r="A43" s="9">
        <v>34</v>
      </c>
      <c r="B43" s="14">
        <f t="shared" si="6"/>
        <v>1.9207392848831855</v>
      </c>
      <c r="C43" s="14">
        <f t="shared" si="7"/>
        <v>1.114417021248145</v>
      </c>
      <c r="D43" s="14">
        <f t="shared" si="9"/>
        <v>0.92782114951023731</v>
      </c>
      <c r="E43" s="14">
        <f t="shared" si="9"/>
        <v>1.2775046156402756</v>
      </c>
      <c r="F43" s="14">
        <f t="shared" si="9"/>
        <v>0.13918877724919959</v>
      </c>
      <c r="G43" s="14">
        <f t="shared" si="9"/>
        <v>0.88912286733377699</v>
      </c>
      <c r="H43" s="14">
        <f t="shared" si="8"/>
        <v>29.089156122275703</v>
      </c>
      <c r="R43" s="15">
        <f t="shared" si="1"/>
        <v>0.1</v>
      </c>
    </row>
    <row r="44" spans="1:18" x14ac:dyDescent="0.8">
      <c r="A44" s="9">
        <v>35</v>
      </c>
      <c r="B44" s="14">
        <f t="shared" si="6"/>
        <v>1.9214008105013023</v>
      </c>
      <c r="C44" s="14">
        <f t="shared" si="7"/>
        <v>1.1134368189784154</v>
      </c>
      <c r="D44" s="14">
        <f t="shared" si="9"/>
        <v>0.92835734794980673</v>
      </c>
      <c r="E44" s="14">
        <f t="shared" si="9"/>
        <v>1.2786609118666168</v>
      </c>
      <c r="F44" s="14">
        <f t="shared" si="9"/>
        <v>0.13800632047045519</v>
      </c>
      <c r="G44" s="14">
        <f t="shared" si="9"/>
        <v>0.89004050836631199</v>
      </c>
      <c r="H44" s="14">
        <f t="shared" si="8"/>
        <v>29.088927351487424</v>
      </c>
      <c r="R44" s="15">
        <f t="shared" si="1"/>
        <v>0.1</v>
      </c>
    </row>
    <row r="45" spans="1:18" x14ac:dyDescent="0.8">
      <c r="A45" s="9">
        <v>36</v>
      </c>
      <c r="B45" s="14">
        <f t="shared" si="6"/>
        <v>1.9220222359659282</v>
      </c>
      <c r="C45" s="14">
        <f t="shared" si="7"/>
        <v>1.1125165398661701</v>
      </c>
      <c r="D45" s="14">
        <f t="shared" si="9"/>
        <v>0.92886219395509106</v>
      </c>
      <c r="E45" s="14">
        <f t="shared" si="9"/>
        <v>1.2797468091879445</v>
      </c>
      <c r="F45" s="14">
        <f t="shared" si="9"/>
        <v>0.13689595840348542</v>
      </c>
      <c r="G45" s="14">
        <f t="shared" si="9"/>
        <v>0.89090258934120781</v>
      </c>
      <c r="H45" s="14">
        <f t="shared" si="8"/>
        <v>29.088724123136686</v>
      </c>
      <c r="R45" s="15">
        <f t="shared" si="1"/>
        <v>0.1</v>
      </c>
    </row>
    <row r="46" spans="1:18" x14ac:dyDescent="0.8">
      <c r="A46" s="9">
        <v>37</v>
      </c>
      <c r="B46" s="14">
        <f t="shared" si="6"/>
        <v>1.922606508692142</v>
      </c>
      <c r="C46" s="14">
        <f t="shared" si="7"/>
        <v>1.1116517243227737</v>
      </c>
      <c r="D46" s="14">
        <f t="shared" si="9"/>
        <v>0.92933787043537197</v>
      </c>
      <c r="E46" s="14">
        <f t="shared" si="9"/>
        <v>1.2807675155077149</v>
      </c>
      <c r="F46" s="14">
        <f t="shared" si="9"/>
        <v>0.13585234646876052</v>
      </c>
      <c r="G46" s="14">
        <f t="shared" si="9"/>
        <v>0.89171318897699436</v>
      </c>
      <c r="H46" s="14">
        <f t="shared" si="8"/>
        <v>29.088543326399165</v>
      </c>
      <c r="R46" s="15">
        <f t="shared" si="1"/>
        <v>0.1</v>
      </c>
    </row>
    <row r="47" spans="1:18" x14ac:dyDescent="0.8">
      <c r="A47" s="9">
        <v>38</v>
      </c>
      <c r="B47" s="14">
        <f t="shared" si="6"/>
        <v>1.9231563067918656</v>
      </c>
      <c r="C47" s="14">
        <f t="shared" si="7"/>
        <v>1.1108383264914612</v>
      </c>
      <c r="D47" s="14">
        <f t="shared" si="9"/>
        <v>0.92978637406074349</v>
      </c>
      <c r="E47" s="14">
        <f t="shared" si="9"/>
        <v>1.2817277590838478</v>
      </c>
      <c r="F47" s="14">
        <f t="shared" si="9"/>
        <v>0.1348706335912071</v>
      </c>
      <c r="G47" s="14">
        <f t="shared" si="9"/>
        <v>0.89247601358376638</v>
      </c>
      <c r="H47" s="14">
        <f t="shared" si="8"/>
        <v>29.088382268804004</v>
      </c>
      <c r="R47" s="15">
        <f t="shared" si="1"/>
        <v>0.1</v>
      </c>
    </row>
    <row r="48" spans="1:18" x14ac:dyDescent="0.8">
      <c r="A48" s="9">
        <v>39</v>
      </c>
      <c r="B48" s="14">
        <f t="shared" si="6"/>
        <v>1.9236740691237515</v>
      </c>
      <c r="C48" s="14">
        <f t="shared" si="7"/>
        <v>1.1100726673061436</v>
      </c>
      <c r="D48" s="14">
        <f t="shared" si="9"/>
        <v>0.93020953449183574</v>
      </c>
      <c r="E48" s="14">
        <f t="shared" si="9"/>
        <v>1.2826318425203822</v>
      </c>
      <c r="F48" s="14">
        <f t="shared" si="9"/>
        <v>0.13394640649160711</v>
      </c>
      <c r="G48" s="14">
        <f t="shared" si="9"/>
        <v>0.89319443863009329</v>
      </c>
      <c r="H48" s="14">
        <f t="shared" si="8"/>
        <v>29.088238613796079</v>
      </c>
      <c r="R48" s="15">
        <f t="shared" si="1"/>
        <v>0.1</v>
      </c>
    </row>
    <row r="49" spans="1:18" x14ac:dyDescent="0.8">
      <c r="A49" s="9">
        <v>40</v>
      </c>
      <c r="B49" s="14">
        <f t="shared" si="6"/>
        <v>1.9241620213912354</v>
      </c>
      <c r="C49" s="14">
        <f t="shared" si="7"/>
        <v>1.1093513938330579</v>
      </c>
      <c r="D49" s="14">
        <f t="shared" si="9"/>
        <v>0.93060903128820249</v>
      </c>
      <c r="E49" s="14">
        <f t="shared" si="9"/>
        <v>1.2834836895921391</v>
      </c>
      <c r="F49" s="14">
        <f t="shared" si="9"/>
        <v>0.13307564139502007</v>
      </c>
      <c r="G49" s="14">
        <f t="shared" si="9"/>
        <v>0.89387154483548703</v>
      </c>
      <c r="H49" s="14">
        <f t="shared" si="8"/>
        <v>29.088110328617677</v>
      </c>
      <c r="R49" s="15">
        <f t="shared" si="1"/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Weber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 Gabali</dc:creator>
  <cp:lastModifiedBy>Yossiri A</cp:lastModifiedBy>
  <dcterms:created xsi:type="dcterms:W3CDTF">2012-10-30T06:30:46Z</dcterms:created>
  <dcterms:modified xsi:type="dcterms:W3CDTF">2022-05-06T06:03:58Z</dcterms:modified>
</cp:coreProperties>
</file>