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Courses\PCLS MSc\2024H\S4-IM Deterministic Dynamic\Exercise\"/>
    </mc:Choice>
  </mc:AlternateContent>
  <xr:revisionPtr revIDLastSave="0" documentId="8_{FBBF68B0-1C95-4FFC-BC6D-925713FEC5C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ilver-Mea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F6" i="3"/>
  <c r="C6" i="3"/>
  <c r="I18" i="3" l="1"/>
  <c r="D18" i="3" l="1"/>
  <c r="E18" i="3"/>
  <c r="F18" i="3"/>
  <c r="G18" i="3"/>
  <c r="H18" i="3"/>
  <c r="C3" i="3" l="1"/>
  <c r="I9" i="3"/>
  <c r="H27" i="3" l="1"/>
  <c r="I27" i="3" s="1"/>
  <c r="F24" i="3"/>
  <c r="G24" i="3" s="1"/>
  <c r="H24" i="3" s="1"/>
  <c r="C21" i="3"/>
  <c r="C18" i="3"/>
  <c r="D21" i="3" l="1"/>
  <c r="E21" i="3" s="1"/>
  <c r="F21" i="3" s="1"/>
  <c r="C22" i="3"/>
  <c r="F25" i="3"/>
  <c r="I28" i="3"/>
  <c r="H28" i="3"/>
  <c r="G25" i="3" l="1"/>
  <c r="D22" i="3"/>
  <c r="G9" i="3"/>
  <c r="F9" i="3"/>
  <c r="C8" i="3"/>
  <c r="D9" i="3"/>
  <c r="E9" i="3"/>
  <c r="H9" i="3"/>
  <c r="J7" i="3"/>
  <c r="E22" i="3" l="1"/>
  <c r="H25" i="3"/>
  <c r="C9" i="3"/>
  <c r="J9" i="3" s="1"/>
  <c r="J12" i="3" s="1"/>
  <c r="D5" i="3"/>
  <c r="D8" i="3" s="1"/>
  <c r="E5" i="3" s="1"/>
  <c r="E8" i="3" s="1"/>
  <c r="F5" i="3" s="1"/>
  <c r="F8" i="3" s="1"/>
  <c r="G5" i="3" s="1"/>
  <c r="G8" i="3" s="1"/>
  <c r="H5" i="3" s="1"/>
  <c r="H8" i="3" s="1"/>
  <c r="I5" i="3" s="1"/>
  <c r="I8" i="3" s="1"/>
  <c r="J6" i="3"/>
  <c r="F22" i="3" l="1"/>
  <c r="J8" i="3"/>
  <c r="J13" i="3" l="1"/>
  <c r="J14" i="3" s="1"/>
</calcChain>
</file>

<file path=xl/sharedStrings.xml><?xml version="1.0" encoding="utf-8"?>
<sst xmlns="http://schemas.openxmlformats.org/spreadsheetml/2006/main" count="32" uniqueCount="22">
  <si>
    <t>Total</t>
  </si>
  <si>
    <t xml:space="preserve">Ordering cost </t>
  </si>
  <si>
    <t xml:space="preserve">Holding cost </t>
  </si>
  <si>
    <t xml:space="preserve">Total cost </t>
  </si>
  <si>
    <t xml:space="preserve">Intial inventory </t>
  </si>
  <si>
    <t xml:space="preserve">Demand </t>
  </si>
  <si>
    <t>Month</t>
  </si>
  <si>
    <t>Inventory</t>
  </si>
  <si>
    <t>Order (yes/no)</t>
  </si>
  <si>
    <t xml:space="preserve">Order quantity </t>
  </si>
  <si>
    <t>Average cost</t>
  </si>
  <si>
    <t>Demand</t>
  </si>
  <si>
    <r>
      <t>Ordering cost (C</t>
    </r>
    <r>
      <rPr>
        <vertAlign val="sub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)</t>
    </r>
  </si>
  <si>
    <r>
      <t>Inventory holding cost (C</t>
    </r>
    <r>
      <rPr>
        <vertAlign val="subscript"/>
        <sz val="11"/>
        <rFont val="Calibri"/>
        <family val="2"/>
        <scheme val="minor"/>
      </rPr>
      <t>h</t>
    </r>
    <r>
      <rPr>
        <sz val="11"/>
        <rFont val="Calibri"/>
        <family val="2"/>
        <scheme val="minor"/>
      </rPr>
      <t>)</t>
    </r>
  </si>
  <si>
    <t>Order 1</t>
  </si>
  <si>
    <t>Total cost</t>
  </si>
  <si>
    <t>Order 2</t>
  </si>
  <si>
    <t>Order 3</t>
  </si>
  <si>
    <t>Order 4</t>
  </si>
  <si>
    <t>No of periods covered</t>
  </si>
  <si>
    <t>per month</t>
  </si>
  <si>
    <t>(%) of the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</si>
</sst>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#,##0.0\ &quot;$&quot;"/>
    <numFmt numFmtId="168" formatCode="_(&quot;$&quot;* #,##0.0_);_(&quot;$&quot;* \(#,##0.0\);_(&quot;$&quot;* &quot;-&quot;??_);_(@_)"/>
    <numFmt numFmtId="170" formatCode="_(&quot;$&quot;* #,##0.000_);_(&quot;$&quot;* \(#,##0.000\);_(&quot;$&quot;* &quot;-&quot;??_);_(@_)"/>
  </numFmts>
  <fonts count="9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6" fontId="4" fillId="0" borderId="0" xfId="0" applyNumberFormat="1" applyFont="1"/>
    <xf numFmtId="0" fontId="4" fillId="0" borderId="2" xfId="0" applyFont="1" applyBorder="1"/>
    <xf numFmtId="165" fontId="4" fillId="0" borderId="0" xfId="0" applyNumberFormat="1" applyFont="1"/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68" fontId="4" fillId="0" borderId="0" xfId="39" applyNumberFormat="1" applyFont="1"/>
    <xf numFmtId="0" fontId="4" fillId="2" borderId="2" xfId="0" applyFont="1" applyFill="1" applyBorder="1"/>
    <xf numFmtId="0" fontId="4" fillId="3" borderId="2" xfId="0" applyFont="1" applyFill="1" applyBorder="1"/>
    <xf numFmtId="166" fontId="5" fillId="0" borderId="1" xfId="0" applyNumberFormat="1" applyFont="1" applyBorder="1"/>
    <xf numFmtId="170" fontId="4" fillId="0" borderId="0" xfId="0" applyNumberFormat="1" applyFont="1"/>
    <xf numFmtId="0" fontId="4" fillId="2" borderId="0" xfId="0" applyFont="1" applyFill="1"/>
    <xf numFmtId="1" fontId="4" fillId="2" borderId="2" xfId="0" applyNumberFormat="1" applyFont="1" applyFill="1" applyBorder="1"/>
    <xf numFmtId="1" fontId="7" fillId="2" borderId="2" xfId="0" applyNumberFormat="1" applyFont="1" applyFill="1" applyBorder="1"/>
    <xf numFmtId="0" fontId="8" fillId="0" borderId="0" xfId="0" applyFont="1"/>
  </cellXfs>
  <cellStyles count="40">
    <cellStyle name="Currency" xfId="3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'Silver-Meal'!$B$22</c:f>
          <c:strCache>
            <c:ptCount val="1"/>
            <c:pt idx="0">
              <c:v>Average cost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'Silver-Meal'!$A$20</c:f>
              <c:strCache>
                <c:ptCount val="1"/>
                <c:pt idx="0">
                  <c:v>Order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'Silver-Meal'!$C$20:$I$20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'Silver-Meal'!$C$22:$I$22</c:f>
              <c:numCache>
                <c:formatCode>0</c:formatCode>
                <c:ptCount val="7"/>
                <c:pt idx="0">
                  <c:v>800</c:v>
                </c:pt>
                <c:pt idx="1">
                  <c:v>525</c:v>
                </c:pt>
                <c:pt idx="2">
                  <c:v>488.88888888888891</c:v>
                </c:pt>
                <c:pt idx="3">
                  <c:v>804.16666666666674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D-4E3A-B758-534FFF7B264F}"/>
            </c:ext>
          </c:extLst>
        </c:ser>
        <c:ser>
          <c:idx val="1"/>
          <c:order val="1"/>
          <c:tx>
            <c:strRef>
              <c:f>'Silver-Meal'!$A$23</c:f>
              <c:strCache>
                <c:ptCount val="1"/>
                <c:pt idx="0">
                  <c:v>Order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'Silver-Meal'!$C$23:$I$23</c:f>
              <c:numCache>
                <c:formatCode>General</c:formatCode>
                <c:ptCount val="7"/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'Silver-Meal'!$C$25:$I$25</c:f>
              <c:numCache>
                <c:formatCode>0</c:formatCode>
                <c:ptCount val="7"/>
                <c:pt idx="3">
                  <c:v>800</c:v>
                </c:pt>
                <c:pt idx="4">
                  <c:v>587.5</c:v>
                </c:pt>
                <c:pt idx="5">
                  <c:v>641.66666666666663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7D-4E3A-B758-534FFF7B264F}"/>
            </c:ext>
          </c:extLst>
        </c:ser>
        <c:ser>
          <c:idx val="2"/>
          <c:order val="2"/>
          <c:tx>
            <c:strRef>
              <c:f>'Silver-Meal'!$A$26</c:f>
              <c:strCache>
                <c:ptCount val="1"/>
                <c:pt idx="0">
                  <c:v>Order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'Silver-Meal'!$C$26:$I$26</c:f>
              <c:numCache>
                <c:formatCode>General</c:formatCode>
                <c:ptCount val="7"/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'Silver-Meal'!$C$28:$I$28</c:f>
              <c:numCache>
                <c:formatCode>0</c:formatCode>
                <c:ptCount val="7"/>
                <c:pt idx="5">
                  <c:v>800</c:v>
                </c:pt>
                <c:pt idx="6">
                  <c:v>462.5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7D-4E3A-B758-534FFF7B264F}"/>
            </c:ext>
          </c:extLst>
        </c:ser>
        <c:ser>
          <c:idx val="3"/>
          <c:order val="3"/>
          <c:tx>
            <c:strRef>
              <c:f>'Silver-Meal'!$A$29</c:f>
              <c:strCache>
                <c:ptCount val="1"/>
                <c:pt idx="0">
                  <c:v>Order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'Silver-Meal'!$C$29:$I$29</c:f>
              <c:numCache>
                <c:formatCode>General</c:formatCode>
                <c:ptCount val="7"/>
              </c:numCache>
            </c:numRef>
          </c:xVal>
          <c:yVal>
            <c:numRef>
              <c:f>'Silver-Meal'!$C$31:$I$31</c:f>
              <c:numCache>
                <c:formatCode>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7D-4E3A-B758-534FFF7B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86096"/>
        <c:axId val="610694720"/>
      </c:scatterChart>
      <c:valAx>
        <c:axId val="6106860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4720"/>
        <c:crosses val="autoZero"/>
        <c:crossBetween val="midCat"/>
        <c:majorUnit val="1"/>
      </c:valAx>
      <c:valAx>
        <c:axId val="610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'Silver-Meal'!$B$7</c:f>
              <c:strCache>
                <c:ptCount val="1"/>
                <c:pt idx="0">
                  <c:v>Demand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'Silver-Meal'!$C$4:$I$4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'Silver-Meal'!$C$7:$I$7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50</c:v>
                </c:pt>
                <c:pt idx="3">
                  <c:v>140</c:v>
                </c:pt>
                <c:pt idx="4">
                  <c:v>90</c:v>
                </c:pt>
                <c:pt idx="5">
                  <c:v>90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8-49D1-A171-91154B277676}"/>
            </c:ext>
          </c:extLst>
        </c:ser>
        <c:ser>
          <c:idx val="2"/>
          <c:order val="2"/>
          <c:tx>
            <c:strRef>
              <c:f>'Silver-Meal'!$B$6</c:f>
              <c:strCache>
                <c:ptCount val="1"/>
                <c:pt idx="0">
                  <c:v>Order quantity 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'Silver-Meal'!$C$4:$I$4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'Silver-Meal'!$C$6:$I$6</c:f>
              <c:numCache>
                <c:formatCode>General</c:formatCode>
                <c:ptCount val="7"/>
                <c:pt idx="0">
                  <c:v>150</c:v>
                </c:pt>
                <c:pt idx="3">
                  <c:v>230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8-49D1-A171-91154B27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693544"/>
        <c:axId val="610695504"/>
      </c:barChart>
      <c:lineChart>
        <c:grouping val="stacked"/>
        <c:varyColors val="0"/>
        <c:ser>
          <c:idx val="1"/>
          <c:order val="1"/>
          <c:tx>
            <c:strRef>
              <c:f>'Silver-Meal'!$B$8</c:f>
              <c:strCache>
                <c:ptCount val="1"/>
                <c:pt idx="0">
                  <c:v>Inventory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#REF!</c:f>
            </c:numRef>
          </c:cat>
          <c:val>
            <c:numRef>
              <c:f>'Silver-Meal'!$C$8:$I$8</c:f>
              <c:numCache>
                <c:formatCode>General</c:formatCode>
                <c:ptCount val="7"/>
                <c:pt idx="0">
                  <c:v>110</c:v>
                </c:pt>
                <c:pt idx="1">
                  <c:v>50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8-49D1-A171-91154B27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93544"/>
        <c:axId val="610695504"/>
      </c:lineChart>
      <c:catAx>
        <c:axId val="6106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695504"/>
        <c:crosses val="autoZero"/>
        <c:auto val="1"/>
        <c:lblAlgn val="ctr"/>
        <c:lblOffset val="100"/>
        <c:noMultiLvlLbl val="0"/>
      </c:catAx>
      <c:valAx>
        <c:axId val="61069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693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288132</xdr:colOff>
      <xdr:row>16</xdr:row>
      <xdr:rowOff>9524</xdr:rowOff>
    </xdr:from>
    <xdr:to>
      <xdr:col>15</xdr:col>
      <xdr:colOff>652463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</xdr:row>
      <xdr:rowOff>4763</xdr:rowOff>
    </xdr:from>
    <xdr:to>
      <xdr:col>17</xdr:col>
      <xdr:colOff>557212</xdr:colOff>
      <xdr:row>14</xdr:row>
      <xdr:rowOff>46039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abSelected="1" zoomScale="110" zoomScaleNormal="110" zoomScalePageLayoutView="150" workbookViewId="0">
      <selection activeCell="B12" sqref="B12"/>
    </sheetView>
  </sheetViews>
  <sheetFormatPr defaultColWidth="10.6640625" defaultRowHeight="14.25" x14ac:dyDescent="0.45"/>
  <cols>
    <col min="1" max="1" width="6.73046875" style="1" bestFit="1" customWidth="1"/>
    <col min="2" max="2" width="21.73046875" style="1" bestFit="1" customWidth="1"/>
    <col min="3" max="3" width="7.73046875" style="1" customWidth="1"/>
    <col min="4" max="4" width="10.9296875" style="1" customWidth="1"/>
    <col min="5" max="9" width="7.73046875" style="1" customWidth="1"/>
    <col min="10" max="16384" width="10.6640625" style="1"/>
  </cols>
  <sheetData>
    <row r="1" spans="2:10" ht="15.75" x14ac:dyDescent="0.55000000000000004">
      <c r="B1" s="1" t="s">
        <v>12</v>
      </c>
      <c r="C1" s="7">
        <v>800</v>
      </c>
    </row>
    <row r="2" spans="2:10" ht="15.75" x14ac:dyDescent="0.55000000000000004">
      <c r="B2" s="1" t="s">
        <v>13</v>
      </c>
      <c r="C2" s="7">
        <v>50</v>
      </c>
      <c r="D2" s="15" t="s">
        <v>21</v>
      </c>
    </row>
    <row r="3" spans="2:10" x14ac:dyDescent="0.45">
      <c r="C3" s="4">
        <f>C2/12</f>
        <v>4.166666666666667</v>
      </c>
      <c r="D3" s="1" t="s">
        <v>20</v>
      </c>
    </row>
    <row r="4" spans="2:10" x14ac:dyDescent="0.45">
      <c r="B4" s="3" t="s">
        <v>6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5" t="s">
        <v>0</v>
      </c>
    </row>
    <row r="5" spans="2:10" x14ac:dyDescent="0.45">
      <c r="B5" s="3" t="s">
        <v>4</v>
      </c>
      <c r="C5" s="3">
        <v>0</v>
      </c>
      <c r="D5" s="3">
        <f t="shared" ref="D5:I5" si="0">C8</f>
        <v>110</v>
      </c>
      <c r="E5" s="3">
        <f t="shared" si="0"/>
        <v>50</v>
      </c>
      <c r="F5" s="3">
        <f t="shared" si="0"/>
        <v>0</v>
      </c>
      <c r="G5" s="3">
        <f t="shared" si="0"/>
        <v>90</v>
      </c>
      <c r="H5" s="3">
        <f t="shared" si="0"/>
        <v>0</v>
      </c>
      <c r="I5" s="3">
        <f t="shared" si="0"/>
        <v>30</v>
      </c>
      <c r="J5" s="3"/>
    </row>
    <row r="6" spans="2:10" x14ac:dyDescent="0.45">
      <c r="B6" s="3" t="s">
        <v>9</v>
      </c>
      <c r="C6" s="8">
        <f>C7+D7+E7</f>
        <v>150</v>
      </c>
      <c r="D6" s="8"/>
      <c r="E6" s="8"/>
      <c r="F6" s="8">
        <f>F7+G7</f>
        <v>230</v>
      </c>
      <c r="G6" s="8"/>
      <c r="H6" s="8">
        <f>H7+I7</f>
        <v>120</v>
      </c>
      <c r="I6" s="8"/>
      <c r="J6" s="3">
        <f>SUM(C6:I6)</f>
        <v>500</v>
      </c>
    </row>
    <row r="7" spans="2:10" x14ac:dyDescent="0.45">
      <c r="B7" s="3" t="s">
        <v>5</v>
      </c>
      <c r="C7" s="9">
        <v>40</v>
      </c>
      <c r="D7" s="9">
        <v>60</v>
      </c>
      <c r="E7" s="9">
        <v>50</v>
      </c>
      <c r="F7" s="9">
        <v>140</v>
      </c>
      <c r="G7" s="9">
        <v>90</v>
      </c>
      <c r="H7" s="9">
        <v>90</v>
      </c>
      <c r="I7" s="9">
        <v>30</v>
      </c>
      <c r="J7" s="3">
        <f>SUM(C7:I7)</f>
        <v>500</v>
      </c>
    </row>
    <row r="8" spans="2:10" x14ac:dyDescent="0.45">
      <c r="B8" s="3" t="s">
        <v>7</v>
      </c>
      <c r="C8" s="3">
        <f t="shared" ref="C8:I8" si="1">C5+C6-C7</f>
        <v>110</v>
      </c>
      <c r="D8" s="3">
        <f t="shared" si="1"/>
        <v>50</v>
      </c>
      <c r="E8" s="3">
        <f t="shared" si="1"/>
        <v>0</v>
      </c>
      <c r="F8" s="3">
        <f t="shared" si="1"/>
        <v>90</v>
      </c>
      <c r="G8" s="3">
        <f t="shared" si="1"/>
        <v>0</v>
      </c>
      <c r="H8" s="3">
        <f t="shared" si="1"/>
        <v>30</v>
      </c>
      <c r="I8" s="3">
        <f t="shared" si="1"/>
        <v>0</v>
      </c>
      <c r="J8" s="3">
        <f>SUM(C8:I8)</f>
        <v>280</v>
      </c>
    </row>
    <row r="9" spans="2:10" x14ac:dyDescent="0.45">
      <c r="B9" s="3" t="s">
        <v>8</v>
      </c>
      <c r="C9" s="3">
        <f t="shared" ref="C9:I9" si="2">IF(C6&gt;0,1,0)</f>
        <v>1</v>
      </c>
      <c r="D9" s="3">
        <f t="shared" si="2"/>
        <v>0</v>
      </c>
      <c r="E9" s="3">
        <f t="shared" si="2"/>
        <v>0</v>
      </c>
      <c r="F9" s="3">
        <f t="shared" si="2"/>
        <v>1</v>
      </c>
      <c r="G9" s="3">
        <f t="shared" si="2"/>
        <v>0</v>
      </c>
      <c r="H9" s="3">
        <f t="shared" si="2"/>
        <v>1</v>
      </c>
      <c r="I9" s="3">
        <f t="shared" si="2"/>
        <v>0</v>
      </c>
      <c r="J9" s="3">
        <f>SUM(C9:I9)</f>
        <v>3</v>
      </c>
    </row>
    <row r="12" spans="2:10" x14ac:dyDescent="0.45">
      <c r="H12" s="1" t="s">
        <v>1</v>
      </c>
      <c r="J12" s="2">
        <f>J9*C1</f>
        <v>2400</v>
      </c>
    </row>
    <row r="13" spans="2:10" ht="14.65" thickBot="1" x14ac:dyDescent="0.5">
      <c r="F13" s="11"/>
      <c r="H13" s="1" t="s">
        <v>2</v>
      </c>
      <c r="J13" s="2">
        <f>J8*C2/12</f>
        <v>1166.6666666666667</v>
      </c>
    </row>
    <row r="14" spans="2:10" ht="14.65" thickTop="1" x14ac:dyDescent="0.45">
      <c r="H14" s="1" t="s">
        <v>3</v>
      </c>
      <c r="J14" s="10">
        <f>J12+J13</f>
        <v>3566.666666666667</v>
      </c>
    </row>
    <row r="17" spans="1:10" x14ac:dyDescent="0.45">
      <c r="B17" s="3" t="s">
        <v>6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6"/>
    </row>
    <row r="18" spans="1:10" x14ac:dyDescent="0.45">
      <c r="B18" s="3" t="s">
        <v>11</v>
      </c>
      <c r="C18" s="3">
        <f>C7</f>
        <v>40</v>
      </c>
      <c r="D18" s="3">
        <f t="shared" ref="D18:I18" si="3">D7</f>
        <v>60</v>
      </c>
      <c r="E18" s="3">
        <f t="shared" si="3"/>
        <v>50</v>
      </c>
      <c r="F18" s="3">
        <f t="shared" si="3"/>
        <v>140</v>
      </c>
      <c r="G18" s="3">
        <f t="shared" si="3"/>
        <v>90</v>
      </c>
      <c r="H18" s="3">
        <f t="shared" si="3"/>
        <v>90</v>
      </c>
      <c r="I18" s="3">
        <f t="shared" si="3"/>
        <v>30</v>
      </c>
    </row>
    <row r="20" spans="1:10" x14ac:dyDescent="0.45">
      <c r="A20" s="12" t="s">
        <v>14</v>
      </c>
      <c r="B20" s="12" t="s">
        <v>19</v>
      </c>
      <c r="C20" s="12">
        <v>1</v>
      </c>
      <c r="D20" s="12">
        <v>2</v>
      </c>
      <c r="E20" s="12">
        <v>3</v>
      </c>
      <c r="F20" s="12">
        <v>4</v>
      </c>
      <c r="G20" s="12"/>
      <c r="H20" s="12"/>
      <c r="I20" s="12"/>
    </row>
    <row r="21" spans="1:10" x14ac:dyDescent="0.45">
      <c r="A21" s="12"/>
      <c r="B21" s="12" t="s">
        <v>15</v>
      </c>
      <c r="C21" s="13">
        <f>C1</f>
        <v>800</v>
      </c>
      <c r="D21" s="13">
        <f>C21+D$18*(D20-1)*$C$3</f>
        <v>1050</v>
      </c>
      <c r="E21" s="13">
        <f>D21+E18*2*C3</f>
        <v>1466.6666666666667</v>
      </c>
      <c r="F21" s="14">
        <f>E21+F$18*(F20-1)*$C$3</f>
        <v>3216.666666666667</v>
      </c>
      <c r="G21" s="13"/>
      <c r="H21" s="13"/>
      <c r="I21" s="13"/>
    </row>
    <row r="22" spans="1:10" x14ac:dyDescent="0.45">
      <c r="A22" s="12"/>
      <c r="B22" s="12" t="s">
        <v>10</v>
      </c>
      <c r="C22" s="13">
        <f>C21/C20</f>
        <v>800</v>
      </c>
      <c r="D22" s="13">
        <f t="shared" ref="D22:F22" si="4">D21/D20</f>
        <v>525</v>
      </c>
      <c r="E22" s="13">
        <f t="shared" si="4"/>
        <v>488.88888888888891</v>
      </c>
      <c r="F22" s="14">
        <f t="shared" si="4"/>
        <v>804.16666666666674</v>
      </c>
      <c r="G22" s="13"/>
      <c r="H22" s="13"/>
      <c r="I22" s="13"/>
    </row>
    <row r="23" spans="1:10" x14ac:dyDescent="0.45">
      <c r="A23" s="12" t="s">
        <v>16</v>
      </c>
      <c r="B23" s="12" t="s">
        <v>19</v>
      </c>
      <c r="C23" s="12"/>
      <c r="D23" s="12"/>
      <c r="E23" s="12"/>
      <c r="F23" s="12">
        <v>1</v>
      </c>
      <c r="G23" s="12">
        <v>2</v>
      </c>
      <c r="H23" s="12">
        <v>3</v>
      </c>
      <c r="I23" s="12"/>
    </row>
    <row r="24" spans="1:10" x14ac:dyDescent="0.45">
      <c r="A24" s="12"/>
      <c r="B24" s="12" t="s">
        <v>15</v>
      </c>
      <c r="C24" s="13"/>
      <c r="D24" s="13"/>
      <c r="E24" s="13"/>
      <c r="F24" s="13">
        <f>$C$1</f>
        <v>800</v>
      </c>
      <c r="G24" s="13">
        <f>F24+G$18*(G23-1)*$C$3</f>
        <v>1175</v>
      </c>
      <c r="H24" s="14">
        <f>G24+H$18*(H23-1)*$C$3</f>
        <v>1925</v>
      </c>
      <c r="I24" s="13"/>
    </row>
    <row r="25" spans="1:10" x14ac:dyDescent="0.45">
      <c r="A25" s="12"/>
      <c r="B25" s="12" t="s">
        <v>10</v>
      </c>
      <c r="C25" s="13"/>
      <c r="D25" s="13"/>
      <c r="E25" s="13"/>
      <c r="F25" s="13">
        <f>F24/F23</f>
        <v>800</v>
      </c>
      <c r="G25" s="13">
        <f t="shared" ref="G25:H25" si="5">G24/G23</f>
        <v>587.5</v>
      </c>
      <c r="H25" s="14">
        <f t="shared" si="5"/>
        <v>641.66666666666663</v>
      </c>
      <c r="I25" s="13"/>
    </row>
    <row r="26" spans="1:10" x14ac:dyDescent="0.45">
      <c r="A26" s="12" t="s">
        <v>17</v>
      </c>
      <c r="B26" s="12" t="s">
        <v>19</v>
      </c>
      <c r="C26" s="12"/>
      <c r="D26" s="12"/>
      <c r="E26" s="12"/>
      <c r="F26" s="12"/>
      <c r="G26" s="12"/>
      <c r="H26" s="12">
        <v>1</v>
      </c>
      <c r="I26" s="12">
        <v>2</v>
      </c>
    </row>
    <row r="27" spans="1:10" x14ac:dyDescent="0.45">
      <c r="A27" s="12"/>
      <c r="B27" s="12" t="s">
        <v>15</v>
      </c>
      <c r="C27" s="13"/>
      <c r="D27" s="13"/>
      <c r="E27" s="13"/>
      <c r="F27" s="13"/>
      <c r="G27" s="13"/>
      <c r="H27" s="13">
        <f>$C$1</f>
        <v>800</v>
      </c>
      <c r="I27" s="13">
        <f>H27+I$18*(I26-1)*$C$3</f>
        <v>925</v>
      </c>
    </row>
    <row r="28" spans="1:10" x14ac:dyDescent="0.45">
      <c r="A28" s="12"/>
      <c r="B28" s="12" t="s">
        <v>10</v>
      </c>
      <c r="C28" s="13"/>
      <c r="D28" s="13"/>
      <c r="E28" s="13"/>
      <c r="F28" s="13"/>
      <c r="G28" s="13"/>
      <c r="H28" s="13">
        <f>H27/H26</f>
        <v>800</v>
      </c>
      <c r="I28" s="13">
        <f t="shared" ref="I28" si="6">I27/I26</f>
        <v>462.5</v>
      </c>
    </row>
    <row r="29" spans="1:10" x14ac:dyDescent="0.45">
      <c r="A29" s="12" t="s">
        <v>18</v>
      </c>
      <c r="B29" s="12" t="s">
        <v>19</v>
      </c>
      <c r="C29" s="12"/>
      <c r="D29" s="12"/>
      <c r="E29" s="12"/>
      <c r="F29" s="12"/>
      <c r="G29" s="12"/>
      <c r="H29" s="12"/>
      <c r="I29" s="12"/>
    </row>
    <row r="30" spans="1:10" x14ac:dyDescent="0.45">
      <c r="A30" s="12"/>
      <c r="B30" s="12" t="s">
        <v>15</v>
      </c>
      <c r="C30" s="13"/>
      <c r="D30" s="13"/>
      <c r="E30" s="13"/>
      <c r="F30" s="13"/>
      <c r="G30" s="13"/>
      <c r="H30" s="13"/>
      <c r="I30" s="13"/>
    </row>
    <row r="31" spans="1:10" x14ac:dyDescent="0.45">
      <c r="A31" s="12"/>
      <c r="B31" s="12" t="s">
        <v>10</v>
      </c>
      <c r="C31" s="13"/>
      <c r="D31" s="13"/>
      <c r="E31" s="13"/>
      <c r="F31" s="13"/>
      <c r="G31" s="13"/>
      <c r="H31" s="13"/>
      <c r="I31" s="13"/>
    </row>
  </sheetData>
  <pageMargins left="0.78740157499999996" right="0.78740157499999996" top="0.984251969" bottom="0.984251969" header="0.4921259845" footer="0.492125984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Silver-Meal</vt:lpstr>
    </vt:vector>
  </TitlesOfParts>
  <Company>HEC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Yossiri A</cp:lastModifiedBy>
  <dcterms:created xsi:type="dcterms:W3CDTF">2001-01-20T15:15:43Z</dcterms:created>
  <dcterms:modified xsi:type="dcterms:W3CDTF">2024-02-14T20:57:34Z</dcterms:modified>
</cp:coreProperties>
</file>