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showInkAnnotation="0" codeName="ThisWorkbook" defaultThemeVersion="124226"/>
  <mc:AlternateContent xmlns:mc="http://schemas.openxmlformats.org/markup-compatibility/2006">
    <mc:Choice Requires="x15">
      <x15ac:absPath xmlns:x15ac="http://schemas.microsoft.com/office/spreadsheetml/2010/11/ac" url="https://nistgov-my.sharepoint.com/personal/gamber_nist_gov/Documents/NOFOs to post/"/>
    </mc:Choice>
  </mc:AlternateContent>
  <xr:revisionPtr revIDLastSave="0" documentId="8_{67D4FABA-DA33-45C9-A582-90C2FD45EDCD}" xr6:coauthVersionLast="47" xr6:coauthVersionMax="47" xr10:uidLastSave="{00000000-0000-0000-0000-000000000000}"/>
  <workbookProtection lockStructure="1"/>
  <bookViews>
    <workbookView xWindow="1820" yWindow="1820" windowWidth="14400" windowHeight="7360" tabRatio="659" firstSheet="1" activeTab="1" xr2:uid="{00000000-000D-0000-FFFF-FFFF00000000}"/>
  </bookViews>
  <sheets>
    <sheet name="List" sheetId="22" state="hidden" r:id="rId1"/>
    <sheet name="Instructions and Summary" sheetId="1" r:id="rId2"/>
    <sheet name="Addendum" sheetId="25" r:id="rId3"/>
    <sheet name="a. Personnel &amp; Fringe" sheetId="20" r:id="rId4"/>
    <sheet name="b. Travel" sheetId="4" r:id="rId5"/>
    <sheet name="c. Equipment" sheetId="5" r:id="rId6"/>
    <sheet name="d. Supplies" sheetId="6" r:id="rId7"/>
    <sheet name="e. Contractual &amp; Subawards" sheetId="7" r:id="rId8"/>
    <sheet name="f. Construction" sheetId="8" r:id="rId9"/>
    <sheet name="g. Other" sheetId="9" r:id="rId10"/>
    <sheet name="h. Indirect" sheetId="10" r:id="rId11"/>
    <sheet name="i. Cost Sharing-Matching" sheetId="11" r:id="rId12"/>
    <sheet name="j. Program Income" sheetId="24" r:id="rId13"/>
  </sheets>
  <definedNames>
    <definedName name="_xlnm.Print_Titles" localSheetId="3">'a. Personnel &amp; Fringe'!$6:$6</definedName>
    <definedName name="_xlnm.Print_Titles" localSheetId="4">'b. Travel'!$5:$5</definedName>
    <definedName name="_xlnm.Print_Titles" localSheetId="5">'c. Equipment'!$5:$5</definedName>
    <definedName name="_xlnm.Print_Titles" localSheetId="6">'d. Supplies'!$5:$5</definedName>
    <definedName name="_xlnm.Print_Titles" localSheetId="7">'e. Contractual &amp; Subawards'!#REF!</definedName>
    <definedName name="_xlnm.Print_Titles" localSheetId="8">'f. Construction'!$5:$5</definedName>
    <definedName name="_xlnm.Print_Titles" localSheetId="9">'g. Other'!$5:$5</definedName>
    <definedName name="_xlnm.Print_Titles" localSheetId="11">'i. Cost Sharing-Matching'!$5:$5</definedName>
    <definedName name="_xlnm.Print_Titles" localSheetId="12">'j. Program Income'!#REF!</definedName>
    <definedName name="Text156" localSheetId="11">'i. Cost Sharing-Matching'!#REF!</definedName>
    <definedName name="Text156" localSheetId="12">'j. Program Income'!#REF!</definedName>
    <definedName name="Text157" localSheetId="11">'i. Cost Sharing-Matching'!#REF!</definedName>
    <definedName name="Text157" localSheetId="12">'j. Program Income'!#REF!</definedName>
    <definedName name="Text158" localSheetId="11">'i. Cost Sharing-Matching'!#REF!</definedName>
    <definedName name="Text158" localSheetId="12">'j. Program Income'!#REF!</definedName>
    <definedName name="Z_5BEC5FDE_32D0_42EF_8D2A_06DCBD4F05CC_.wvu.Cols" localSheetId="10" hidden="1">'h. Indirect'!#REF!</definedName>
    <definedName name="Z_5BEC5FDE_32D0_42EF_8D2A_06DCBD4F05CC_.wvu.PrintArea" localSheetId="3" hidden="1">'a. Personnel &amp; Fringe'!$A$1:$J$22</definedName>
    <definedName name="Z_5BEC5FDE_32D0_42EF_8D2A_06DCBD4F05CC_.wvu.PrintArea" localSheetId="7" hidden="1">'e. Contractual &amp; Subawards'!$B$1:$D$25</definedName>
    <definedName name="Z_5BEC5FDE_32D0_42EF_8D2A_06DCBD4F05CC_.wvu.PrintArea" localSheetId="8" hidden="1">'f. Construction'!$B$1:$D$12</definedName>
    <definedName name="Z_5BEC5FDE_32D0_42EF_8D2A_06DCBD4F05CC_.wvu.PrintArea" localSheetId="9" hidden="1">'g. Other'!$B$1:$D$15</definedName>
    <definedName name="Z_5BEC5FDE_32D0_42EF_8D2A_06DCBD4F05CC_.wvu.PrintArea" localSheetId="10" hidden="1">'h. Indirect'!$A$1:$E$12</definedName>
    <definedName name="Z_5BEC5FDE_32D0_42EF_8D2A_06DCBD4F05CC_.wvu.PrintArea" localSheetId="11" hidden="1">'i. Cost Sharing-Matching'!$A$1:$E$13</definedName>
    <definedName name="Z_5BEC5FDE_32D0_42EF_8D2A_06DCBD4F05CC_.wvu.PrintArea" localSheetId="12" hidden="1">'j. Program Income'!$A$1:$B$6</definedName>
    <definedName name="Z_5BEC5FDE_32D0_42EF_8D2A_06DCBD4F05CC_.wvu.PrintTitles" localSheetId="3" hidden="1">'a. Personnel &amp; Fringe'!$6:$6</definedName>
    <definedName name="Z_5BEC5FDE_32D0_42EF_8D2A_06DCBD4F05CC_.wvu.PrintTitles" localSheetId="4" hidden="1">'b. Travel'!$5:$5</definedName>
    <definedName name="Z_5BEC5FDE_32D0_42EF_8D2A_06DCBD4F05CC_.wvu.PrintTitles" localSheetId="5" hidden="1">'c. Equipment'!$5:$5</definedName>
    <definedName name="Z_5BEC5FDE_32D0_42EF_8D2A_06DCBD4F05CC_.wvu.PrintTitles" localSheetId="6" hidden="1">'d. Supplies'!$5:$5</definedName>
    <definedName name="Z_5BEC5FDE_32D0_42EF_8D2A_06DCBD4F05CC_.wvu.PrintTitles" localSheetId="7" hidden="1">'e. Contractual &amp; Subawards'!#REF!</definedName>
    <definedName name="Z_5BEC5FDE_32D0_42EF_8D2A_06DCBD4F05CC_.wvu.PrintTitles" localSheetId="8" hidden="1">'f. Construction'!$5:$5</definedName>
    <definedName name="Z_5BEC5FDE_32D0_42EF_8D2A_06DCBD4F05CC_.wvu.PrintTitles" localSheetId="9" hidden="1">'g. Other'!$5:$5</definedName>
    <definedName name="Z_5BEC5FDE_32D0_42EF_8D2A_06DCBD4F05CC_.wvu.PrintTitles" localSheetId="11" hidden="1">'i. Cost Sharing-Matching'!$5:$5</definedName>
    <definedName name="Z_5BEC5FDE_32D0_42EF_8D2A_06DCBD4F05CC_.wvu.PrintTitles" localSheetId="12" hidden="1">'j. Program Income'!#REF!</definedName>
    <definedName name="Z_6588CF8C_0BB8_4786_9A46_0A2D10254132_.wvu.Cols" localSheetId="10" hidden="1">'h. Indirect'!#REF!</definedName>
    <definedName name="Z_6588CF8C_0BB8_4786_9A46_0A2D10254132_.wvu.PrintArea" localSheetId="3" hidden="1">'a. Personnel &amp; Fringe'!$A$1:$J$22</definedName>
    <definedName name="Z_6588CF8C_0BB8_4786_9A46_0A2D10254132_.wvu.PrintArea" localSheetId="7" hidden="1">'e. Contractual &amp; Subawards'!$B$1:$D$25</definedName>
    <definedName name="Z_6588CF8C_0BB8_4786_9A46_0A2D10254132_.wvu.PrintArea" localSheetId="8" hidden="1">'f. Construction'!$B$1:$D$12</definedName>
    <definedName name="Z_6588CF8C_0BB8_4786_9A46_0A2D10254132_.wvu.PrintArea" localSheetId="9" hidden="1">'g. Other'!$B$1:$D$15</definedName>
    <definedName name="Z_6588CF8C_0BB8_4786_9A46_0A2D10254132_.wvu.PrintArea" localSheetId="10" hidden="1">'h. Indirect'!$A$1:$E$12</definedName>
    <definedName name="Z_6588CF8C_0BB8_4786_9A46_0A2D10254132_.wvu.PrintArea" localSheetId="11" hidden="1">'i. Cost Sharing-Matching'!$A$1:$E$13</definedName>
    <definedName name="Z_6588CF8C_0BB8_4786_9A46_0A2D10254132_.wvu.PrintArea" localSheetId="12" hidden="1">'j. Program Income'!$A$1:$B$6</definedName>
    <definedName name="Z_6588CF8C_0BB8_4786_9A46_0A2D10254132_.wvu.PrintTitles" localSheetId="3" hidden="1">'a. Personnel &amp; Fringe'!$6:$6</definedName>
    <definedName name="Z_6588CF8C_0BB8_4786_9A46_0A2D10254132_.wvu.PrintTitles" localSheetId="4" hidden="1">'b. Travel'!$5:$5</definedName>
    <definedName name="Z_6588CF8C_0BB8_4786_9A46_0A2D10254132_.wvu.PrintTitles" localSheetId="5" hidden="1">'c. Equipment'!$5:$5</definedName>
    <definedName name="Z_6588CF8C_0BB8_4786_9A46_0A2D10254132_.wvu.PrintTitles" localSheetId="6" hidden="1">'d. Supplies'!$5:$5</definedName>
    <definedName name="Z_6588CF8C_0BB8_4786_9A46_0A2D10254132_.wvu.PrintTitles" localSheetId="7" hidden="1">'e. Contractual &amp; Subawards'!#REF!</definedName>
    <definedName name="Z_6588CF8C_0BB8_4786_9A46_0A2D10254132_.wvu.PrintTitles" localSheetId="8" hidden="1">'f. Construction'!$5:$5</definedName>
    <definedName name="Z_6588CF8C_0BB8_4786_9A46_0A2D10254132_.wvu.PrintTitles" localSheetId="9" hidden="1">'g. Other'!$5:$5</definedName>
    <definedName name="Z_6588CF8C_0BB8_4786_9A46_0A2D10254132_.wvu.PrintTitles" localSheetId="11" hidden="1">'i. Cost Sharing-Matching'!$5:$5</definedName>
    <definedName name="Z_6588CF8C_0BB8_4786_9A46_0A2D10254132_.wvu.PrintTitles" localSheetId="12" hidden="1">'j. Program Income'!#REF!</definedName>
    <definedName name="Z_712CE29F_EFCA_4968_A7C5_599F87319D6A_.wvu.Cols" localSheetId="10" hidden="1">'h. Indirect'!#REF!</definedName>
    <definedName name="Z_712CE29F_EFCA_4968_A7C5_599F87319D6A_.wvu.PrintArea" localSheetId="3" hidden="1">'a. Personnel &amp; Fringe'!$A$1:$J$22</definedName>
    <definedName name="Z_712CE29F_EFCA_4968_A7C5_599F87319D6A_.wvu.PrintArea" localSheetId="7" hidden="1">'e. Contractual &amp; Subawards'!$B$1:$D$25</definedName>
    <definedName name="Z_712CE29F_EFCA_4968_A7C5_599F87319D6A_.wvu.PrintArea" localSheetId="8" hidden="1">'f. Construction'!$B$1:$D$12</definedName>
    <definedName name="Z_712CE29F_EFCA_4968_A7C5_599F87319D6A_.wvu.PrintArea" localSheetId="9" hidden="1">'g. Other'!$B$1:$D$15</definedName>
    <definedName name="Z_712CE29F_EFCA_4968_A7C5_599F87319D6A_.wvu.PrintArea" localSheetId="10" hidden="1">'h. Indirect'!$A$1:$E$12</definedName>
    <definedName name="Z_712CE29F_EFCA_4968_A7C5_599F87319D6A_.wvu.PrintArea" localSheetId="11" hidden="1">'i. Cost Sharing-Matching'!$A$1:$E$13</definedName>
    <definedName name="Z_712CE29F_EFCA_4968_A7C5_599F87319D6A_.wvu.PrintArea" localSheetId="12" hidden="1">'j. Program Income'!$A$1:$B$6</definedName>
    <definedName name="Z_712CE29F_EFCA_4968_A7C5_599F87319D6A_.wvu.PrintTitles" localSheetId="3" hidden="1">'a. Personnel &amp; Fringe'!$6:$6</definedName>
    <definedName name="Z_712CE29F_EFCA_4968_A7C5_599F87319D6A_.wvu.PrintTitles" localSheetId="4" hidden="1">'b. Travel'!$5:$5</definedName>
    <definedName name="Z_712CE29F_EFCA_4968_A7C5_599F87319D6A_.wvu.PrintTitles" localSheetId="5" hidden="1">'c. Equipment'!$5:$5</definedName>
    <definedName name="Z_712CE29F_EFCA_4968_A7C5_599F87319D6A_.wvu.PrintTitles" localSheetId="6" hidden="1">'d. Supplies'!$5:$5</definedName>
    <definedName name="Z_712CE29F_EFCA_4968_A7C5_599F87319D6A_.wvu.PrintTitles" localSheetId="7" hidden="1">'e. Contractual &amp; Subawards'!#REF!</definedName>
    <definedName name="Z_712CE29F_EFCA_4968_A7C5_599F87319D6A_.wvu.PrintTitles" localSheetId="8" hidden="1">'f. Construction'!$5:$5</definedName>
    <definedName name="Z_712CE29F_EFCA_4968_A7C5_599F87319D6A_.wvu.PrintTitles" localSheetId="9" hidden="1">'g. Other'!$5:$5</definedName>
    <definedName name="Z_712CE29F_EFCA_4968_A7C5_599F87319D6A_.wvu.PrintTitles" localSheetId="11" hidden="1">'i. Cost Sharing-Matching'!$5:$5</definedName>
    <definedName name="Z_712CE29F_EFCA_4968_A7C5_599F87319D6A_.wvu.PrintTitles" localSheetId="12" hidden="1">'j. Program Income'!#REF!</definedName>
    <definedName name="Z_BF352FCE_C1BE_4B84_9561_6030FEF6A15F_.wvu.Cols" localSheetId="10" hidden="1">'h. Indirect'!#REF!</definedName>
    <definedName name="Z_BF352FCE_C1BE_4B84_9561_6030FEF6A15F_.wvu.PrintArea" localSheetId="3" hidden="1">'a. Personnel &amp; Fringe'!$A$1:$J$22</definedName>
    <definedName name="Z_BF352FCE_C1BE_4B84_9561_6030FEF6A15F_.wvu.PrintTitles" localSheetId="3" hidden="1">'a. Personnel &amp; Fringe'!$6:$6</definedName>
    <definedName name="Z_BF352FCE_C1BE_4B84_9561_6030FEF6A15F_.wvu.PrintTitles" localSheetId="4" hidden="1">'b. Travel'!$5:$5</definedName>
    <definedName name="Z_BF352FCE_C1BE_4B84_9561_6030FEF6A15F_.wvu.PrintTitles" localSheetId="5" hidden="1">'c. Equipment'!$5:$5</definedName>
    <definedName name="Z_BF352FCE_C1BE_4B84_9561_6030FEF6A15F_.wvu.PrintTitles" localSheetId="6" hidden="1">'d. Supplies'!$5:$5</definedName>
    <definedName name="Z_BF352FCE_C1BE_4B84_9561_6030FEF6A15F_.wvu.PrintTitles" localSheetId="7" hidden="1">'e. Contractual &amp; Subawards'!#REF!</definedName>
    <definedName name="Z_BF352FCE_C1BE_4B84_9561_6030FEF6A15F_.wvu.PrintTitles" localSheetId="8" hidden="1">'f. Construction'!$5:$5</definedName>
    <definedName name="Z_BF352FCE_C1BE_4B84_9561_6030FEF6A15F_.wvu.PrintTitles" localSheetId="9" hidden="1">'g. Other'!$5:$5</definedName>
    <definedName name="Z_BF352FCE_C1BE_4B84_9561_6030FEF6A15F_.wvu.PrintTitles" localSheetId="11" hidden="1">'i. Cost Sharing-Matching'!$5:$5</definedName>
    <definedName name="Z_BF352FCE_C1BE_4B84_9561_6030FEF6A15F_.wvu.PrintTitles" localSheetId="12" hidden="1">'j. Program Income'!#REF!</definedName>
    <definedName name="Z_D5CEF8EB_A9A7_4458_BF65_8F18E34CBA87_.wvu.Cols" localSheetId="10" hidden="1">'h. Indirect'!#REF!</definedName>
    <definedName name="Z_D5CEF8EB_A9A7_4458_BF65_8F18E34CBA87_.wvu.PrintArea" localSheetId="3" hidden="1">'a. Personnel &amp; Fringe'!$A$1:$J$22</definedName>
    <definedName name="Z_D5CEF8EB_A9A7_4458_BF65_8F18E34CBA87_.wvu.PrintArea" localSheetId="7" hidden="1">'e. Contractual &amp; Subawards'!$B$1:$D$25</definedName>
    <definedName name="Z_D5CEF8EB_A9A7_4458_BF65_8F18E34CBA87_.wvu.PrintArea" localSheetId="8" hidden="1">'f. Construction'!$B$1:$D$12</definedName>
    <definedName name="Z_D5CEF8EB_A9A7_4458_BF65_8F18E34CBA87_.wvu.PrintArea" localSheetId="9" hidden="1">'g. Other'!$B$1:$D$15</definedName>
    <definedName name="Z_D5CEF8EB_A9A7_4458_BF65_8F18E34CBA87_.wvu.PrintArea" localSheetId="10" hidden="1">'h. Indirect'!$A$1:$E$12</definedName>
    <definedName name="Z_D5CEF8EB_A9A7_4458_BF65_8F18E34CBA87_.wvu.PrintArea" localSheetId="11" hidden="1">'i. Cost Sharing-Matching'!$A$1:$E$13</definedName>
    <definedName name="Z_D5CEF8EB_A9A7_4458_BF65_8F18E34CBA87_.wvu.PrintArea" localSheetId="12" hidden="1">'j. Program Income'!$A$1:$B$6</definedName>
    <definedName name="Z_D5CEF8EB_A9A7_4458_BF65_8F18E34CBA87_.wvu.PrintTitles" localSheetId="3" hidden="1">'a. Personnel &amp; Fringe'!$6:$6</definedName>
    <definedName name="Z_D5CEF8EB_A9A7_4458_BF65_8F18E34CBA87_.wvu.PrintTitles" localSheetId="4" hidden="1">'b. Travel'!$5:$5</definedName>
    <definedName name="Z_D5CEF8EB_A9A7_4458_BF65_8F18E34CBA87_.wvu.PrintTitles" localSheetId="5" hidden="1">'c. Equipment'!$5:$5</definedName>
    <definedName name="Z_D5CEF8EB_A9A7_4458_BF65_8F18E34CBA87_.wvu.PrintTitles" localSheetId="6" hidden="1">'d. Supplies'!$5:$5</definedName>
    <definedName name="Z_D5CEF8EB_A9A7_4458_BF65_8F18E34CBA87_.wvu.PrintTitles" localSheetId="7" hidden="1">'e. Contractual &amp; Subawards'!#REF!</definedName>
    <definedName name="Z_D5CEF8EB_A9A7_4458_BF65_8F18E34CBA87_.wvu.PrintTitles" localSheetId="8" hidden="1">'f. Construction'!$5:$5</definedName>
    <definedName name="Z_D5CEF8EB_A9A7_4458_BF65_8F18E34CBA87_.wvu.PrintTitles" localSheetId="9" hidden="1">'g. Other'!$5:$5</definedName>
    <definedName name="Z_D5CEF8EB_A9A7_4458_BF65_8F18E34CBA87_.wvu.PrintTitles" localSheetId="11" hidden="1">'i. Cost Sharing-Matching'!$5:$5</definedName>
    <definedName name="Z_D5CEF8EB_A9A7_4458_BF65_8F18E34CBA87_.wvu.PrintTitles" localSheetId="12" hidden="1">'j. Program Income'!#REF!</definedName>
    <definedName name="Z_D7FF18E2_A72D_4088_BD59_9D74A43C39A8_.wvu.Cols" localSheetId="10" hidden="1">'h. Indirect'!#REF!</definedName>
    <definedName name="Z_D7FF18E2_A72D_4088_BD59_9D74A43C39A8_.wvu.PrintArea" localSheetId="3" hidden="1">'a. Personnel &amp; Fringe'!$A$1:$J$22</definedName>
    <definedName name="Z_D7FF18E2_A72D_4088_BD59_9D74A43C39A8_.wvu.PrintArea" localSheetId="7" hidden="1">'e. Contractual &amp; Subawards'!$B$1:$D$25</definedName>
    <definedName name="Z_D7FF18E2_A72D_4088_BD59_9D74A43C39A8_.wvu.PrintArea" localSheetId="8" hidden="1">'f. Construction'!$B$1:$D$12</definedName>
    <definedName name="Z_D7FF18E2_A72D_4088_BD59_9D74A43C39A8_.wvu.PrintArea" localSheetId="9" hidden="1">'g. Other'!$B$1:$D$15</definedName>
    <definedName name="Z_D7FF18E2_A72D_4088_BD59_9D74A43C39A8_.wvu.PrintArea" localSheetId="10" hidden="1">'h. Indirect'!$A$1:$E$12</definedName>
    <definedName name="Z_D7FF18E2_A72D_4088_BD59_9D74A43C39A8_.wvu.PrintArea" localSheetId="11" hidden="1">'i. Cost Sharing-Matching'!$A$1:$E$13</definedName>
    <definedName name="Z_D7FF18E2_A72D_4088_BD59_9D74A43C39A8_.wvu.PrintArea" localSheetId="12" hidden="1">'j. Program Income'!$A$1:$B$6</definedName>
    <definedName name="Z_D7FF18E2_A72D_4088_BD59_9D74A43C39A8_.wvu.PrintTitles" localSheetId="3" hidden="1">'a. Personnel &amp; Fringe'!$6:$6</definedName>
    <definedName name="Z_D7FF18E2_A72D_4088_BD59_9D74A43C39A8_.wvu.PrintTitles" localSheetId="4" hidden="1">'b. Travel'!$5:$5</definedName>
    <definedName name="Z_D7FF18E2_A72D_4088_BD59_9D74A43C39A8_.wvu.PrintTitles" localSheetId="5" hidden="1">'c. Equipment'!$5:$5</definedName>
    <definedName name="Z_D7FF18E2_A72D_4088_BD59_9D74A43C39A8_.wvu.PrintTitles" localSheetId="6" hidden="1">'d. Supplies'!$5:$5</definedName>
    <definedName name="Z_D7FF18E2_A72D_4088_BD59_9D74A43C39A8_.wvu.PrintTitles" localSheetId="7" hidden="1">'e. Contractual &amp; Subawards'!#REF!</definedName>
    <definedName name="Z_D7FF18E2_A72D_4088_BD59_9D74A43C39A8_.wvu.PrintTitles" localSheetId="8" hidden="1">'f. Construction'!$5:$5</definedName>
    <definedName name="Z_D7FF18E2_A72D_4088_BD59_9D74A43C39A8_.wvu.PrintTitles" localSheetId="9" hidden="1">'g. Other'!$5:$5</definedName>
    <definedName name="Z_D7FF18E2_A72D_4088_BD59_9D74A43C39A8_.wvu.PrintTitles" localSheetId="11" hidden="1">'i. Cost Sharing-Matching'!$5:$5</definedName>
    <definedName name="Z_D7FF18E2_A72D_4088_BD59_9D74A43C39A8_.wvu.PrintTitles" localSheetId="12" hidden="1">'j. Program Income'!#REF!</definedName>
  </definedNames>
  <calcPr calcId="191028"/>
  <customWorkbookViews>
    <customWorkbookView name="Wilson, Todd - Personal View" guid="{BF352FCE-C1BE-4B84-9561-6030FEF6A15F}" mergeInterval="0" personalView="1" maximized="1" windowWidth="1680" windowHeight="864" tabRatio="783" activeSheetId="10"/>
    <customWorkbookView name="nkiyota - Personal View" guid="{D5CEF8EB-A9A7-4458-BF65-8F18E34CBA87}" mergeInterval="0" personalView="1" maximized="1" xWindow="1" yWindow="1" windowWidth="1676" windowHeight="754" tabRatio="783" activeSheetId="10"/>
    <customWorkbookView name="nblackst - Personal View" guid="{6588CF8C-0BB8-4786-9A46-0A2D10254132}" mergeInterval="0" personalView="1" maximized="1" xWindow="1" yWindow="1" windowWidth="1276" windowHeight="697" tabRatio="783" activeSheetId="1" showComments="commIndAndComment"/>
    <customWorkbookView name="mwise - Personal View" guid="{712CE29F-EFCA-4968-A7C5-599F87319D6A}" mergeInterval="0" personalView="1" maximized="1" xWindow="1" yWindow="1" windowWidth="1020" windowHeight="506" tabRatio="783" activeSheetId="1"/>
    <customWorkbookView name="Todd Wilson - Personal View" guid="{5BEC5FDE-32D0-42EF-8D2A-06DCBD4F05CC}" mergeInterval="0" personalView="1" maximized="1" xWindow="1" yWindow="1" windowWidth="1680" windowHeight="787" tabRatio="783" activeSheetId="11" showComments="commIndAndComment"/>
    <customWorkbookView name="utrujill - Personal View" guid="{D7FF18E2-A72D-4088-BD59-9D74A43C39A8}" mergeInterval="0" personalView="1" maximized="1" xWindow="1" yWindow="1" windowWidth="1244" windowHeight="748" tabRatio="783" activeSheetId="3"/>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4" l="1"/>
  <c r="K9" i="20"/>
  <c r="I8" i="5"/>
  <c r="I14" i="5"/>
  <c r="K9" i="4"/>
  <c r="M11" i="20"/>
  <c r="K16" i="20"/>
  <c r="M10" i="10"/>
  <c r="J9" i="10"/>
  <c r="K9" i="10"/>
  <c r="F18" i="24"/>
  <c r="E18" i="24"/>
  <c r="D18" i="24"/>
  <c r="C18" i="24"/>
  <c r="B18" i="24"/>
  <c r="G12" i="24"/>
  <c r="G13" i="24"/>
  <c r="G14" i="24"/>
  <c r="G15" i="24"/>
  <c r="G16" i="24"/>
  <c r="G17" i="24"/>
  <c r="G11" i="24"/>
  <c r="G18" i="24" l="1"/>
  <c r="L6" i="10"/>
  <c r="L7" i="10"/>
  <c r="L8" i="10"/>
  <c r="L9" i="10"/>
  <c r="L10" i="10"/>
  <c r="L11" i="10"/>
  <c r="K6" i="10"/>
  <c r="K7" i="10"/>
  <c r="K8" i="10"/>
  <c r="K10" i="10"/>
  <c r="K11" i="10"/>
  <c r="J6" i="10"/>
  <c r="J7" i="10"/>
  <c r="J8" i="10"/>
  <c r="J10" i="10"/>
  <c r="J11" i="10"/>
  <c r="I6" i="10"/>
  <c r="I7" i="10"/>
  <c r="I8" i="10"/>
  <c r="I9" i="10"/>
  <c r="I10" i="10"/>
  <c r="I11" i="10"/>
  <c r="H6" i="10"/>
  <c r="H7" i="10"/>
  <c r="H8" i="10"/>
  <c r="H9" i="10"/>
  <c r="H10" i="10"/>
  <c r="H11" i="10"/>
  <c r="I14" i="11"/>
  <c r="G29" i="1" s="1"/>
  <c r="H14" i="11"/>
  <c r="F29" i="1" s="1"/>
  <c r="G14" i="11"/>
  <c r="E29" i="1" s="1"/>
  <c r="F14" i="11"/>
  <c r="D29" i="1" s="1"/>
  <c r="E14" i="11"/>
  <c r="C29" i="1" s="1"/>
  <c r="J6" i="11"/>
  <c r="K6" i="11" s="1"/>
  <c r="J7" i="11"/>
  <c r="K7" i="11" s="1"/>
  <c r="J8" i="11"/>
  <c r="J9" i="11"/>
  <c r="J10" i="11"/>
  <c r="K10" i="11" s="1"/>
  <c r="J11" i="11"/>
  <c r="J12" i="11"/>
  <c r="J13" i="11"/>
  <c r="M8" i="10"/>
  <c r="M9" i="10"/>
  <c r="M11" i="10"/>
  <c r="F15" i="9"/>
  <c r="G22" i="1" s="1"/>
  <c r="E15" i="9"/>
  <c r="F22" i="1" s="1"/>
  <c r="D15" i="9"/>
  <c r="E22" i="1" s="1"/>
  <c r="C15" i="9"/>
  <c r="D22" i="1" s="1"/>
  <c r="B15" i="9"/>
  <c r="C22" i="1" s="1"/>
  <c r="G6" i="9"/>
  <c r="G7" i="9"/>
  <c r="G8" i="9"/>
  <c r="G9" i="9"/>
  <c r="G10" i="9"/>
  <c r="G11" i="9"/>
  <c r="G12" i="9"/>
  <c r="G13" i="9"/>
  <c r="G14" i="9"/>
  <c r="F12" i="8"/>
  <c r="G21" i="1" s="1"/>
  <c r="E12" i="8"/>
  <c r="F21" i="1" s="1"/>
  <c r="D12" i="8"/>
  <c r="E21" i="1" s="1"/>
  <c r="C12" i="8"/>
  <c r="D21" i="1" s="1"/>
  <c r="B12" i="8"/>
  <c r="C21" i="1" s="1"/>
  <c r="G6" i="8"/>
  <c r="G7" i="8"/>
  <c r="G8" i="8"/>
  <c r="G9" i="8"/>
  <c r="G10" i="8"/>
  <c r="G11" i="8"/>
  <c r="B6" i="8"/>
  <c r="C6" i="8"/>
  <c r="G24" i="7"/>
  <c r="F24" i="7"/>
  <c r="E24" i="7"/>
  <c r="D24" i="7"/>
  <c r="C24" i="7"/>
  <c r="G23" i="7"/>
  <c r="F23" i="7"/>
  <c r="E23" i="7"/>
  <c r="D23" i="7"/>
  <c r="C23" i="7"/>
  <c r="H6" i="7"/>
  <c r="H7" i="7"/>
  <c r="H23" i="7" s="1"/>
  <c r="H8" i="7"/>
  <c r="H24" i="7" s="1"/>
  <c r="H9" i="7"/>
  <c r="H10" i="7"/>
  <c r="H11" i="7"/>
  <c r="H12" i="7"/>
  <c r="H13" i="7"/>
  <c r="H14" i="7"/>
  <c r="H15" i="7"/>
  <c r="H16" i="7"/>
  <c r="H17" i="7"/>
  <c r="H18" i="7"/>
  <c r="H19" i="7"/>
  <c r="H20" i="7"/>
  <c r="H21" i="7"/>
  <c r="H22" i="7"/>
  <c r="H15" i="6"/>
  <c r="G19" i="1" s="1"/>
  <c r="G15" i="6"/>
  <c r="F19" i="1" s="1"/>
  <c r="F15" i="6"/>
  <c r="E19" i="1" s="1"/>
  <c r="E15" i="6"/>
  <c r="D19" i="1" s="1"/>
  <c r="D15" i="6"/>
  <c r="C19" i="1" s="1"/>
  <c r="F6" i="6"/>
  <c r="I8" i="6"/>
  <c r="D6" i="6"/>
  <c r="I6" i="6" s="1"/>
  <c r="I7" i="6"/>
  <c r="I10" i="6"/>
  <c r="I11" i="6"/>
  <c r="I13" i="6"/>
  <c r="I14" i="6"/>
  <c r="H17" i="5"/>
  <c r="G18" i="1" s="1"/>
  <c r="G17" i="5"/>
  <c r="F18" i="1" s="1"/>
  <c r="F17" i="5"/>
  <c r="E18" i="1" s="1"/>
  <c r="E17" i="5"/>
  <c r="D18" i="1" s="1"/>
  <c r="D17" i="5"/>
  <c r="C18" i="1" s="1"/>
  <c r="I6" i="5"/>
  <c r="I7" i="5"/>
  <c r="I9" i="5"/>
  <c r="I10" i="5"/>
  <c r="I11" i="5"/>
  <c r="I12" i="5"/>
  <c r="I13" i="5"/>
  <c r="I15" i="5"/>
  <c r="I16" i="5"/>
  <c r="L12" i="4"/>
  <c r="C17" i="1" s="1"/>
  <c r="P12" i="4"/>
  <c r="G17" i="1" s="1"/>
  <c r="O12" i="4"/>
  <c r="F17" i="1" s="1"/>
  <c r="N12" i="4"/>
  <c r="E17" i="1" s="1"/>
  <c r="M12" i="4"/>
  <c r="D17" i="1" s="1"/>
  <c r="Q6" i="4"/>
  <c r="Q7" i="4"/>
  <c r="Q8" i="4"/>
  <c r="Q9" i="4"/>
  <c r="Q10" i="4"/>
  <c r="Q11" i="4"/>
  <c r="F21" i="20"/>
  <c r="C15" i="1" s="1"/>
  <c r="G21" i="20"/>
  <c r="D15" i="1" s="1"/>
  <c r="H21" i="20"/>
  <c r="E15" i="1" s="1"/>
  <c r="I21" i="20"/>
  <c r="F15" i="1" s="1"/>
  <c r="J21" i="20"/>
  <c r="G15" i="1" s="1"/>
  <c r="Q7" i="20"/>
  <c r="Q8" i="20"/>
  <c r="Q9" i="20"/>
  <c r="Q10" i="20"/>
  <c r="Q11" i="20"/>
  <c r="Q12" i="20"/>
  <c r="Q13" i="20"/>
  <c r="Q14" i="20"/>
  <c r="Q15" i="20"/>
  <c r="Q16" i="20"/>
  <c r="Q17" i="20"/>
  <c r="Q18" i="20"/>
  <c r="Q19" i="20"/>
  <c r="Q20" i="20"/>
  <c r="P7" i="20"/>
  <c r="P8" i="20"/>
  <c r="P9" i="20"/>
  <c r="P10" i="20"/>
  <c r="P11" i="20"/>
  <c r="P12" i="20"/>
  <c r="P13" i="20"/>
  <c r="P14" i="20"/>
  <c r="P15" i="20"/>
  <c r="P16" i="20"/>
  <c r="P17" i="20"/>
  <c r="P18" i="20"/>
  <c r="P19" i="20"/>
  <c r="P20" i="20"/>
  <c r="O7" i="20"/>
  <c r="O8" i="20"/>
  <c r="O9" i="20"/>
  <c r="O10" i="20"/>
  <c r="O11" i="20"/>
  <c r="O12" i="20"/>
  <c r="O13" i="20"/>
  <c r="O14" i="20"/>
  <c r="O15" i="20"/>
  <c r="O16" i="20"/>
  <c r="O17" i="20"/>
  <c r="O18" i="20"/>
  <c r="O19" i="20"/>
  <c r="O20" i="20"/>
  <c r="N7" i="20"/>
  <c r="N8" i="20"/>
  <c r="N9" i="20"/>
  <c r="N10" i="20"/>
  <c r="N11" i="20"/>
  <c r="N12" i="20"/>
  <c r="N13" i="20"/>
  <c r="N14" i="20"/>
  <c r="N15" i="20"/>
  <c r="N16" i="20"/>
  <c r="N17" i="20"/>
  <c r="N18" i="20"/>
  <c r="N19" i="20"/>
  <c r="N20" i="20"/>
  <c r="M7" i="20"/>
  <c r="M8" i="20"/>
  <c r="M9" i="20"/>
  <c r="M10" i="20"/>
  <c r="M12" i="20"/>
  <c r="M13" i="20"/>
  <c r="M14" i="20"/>
  <c r="M15" i="20"/>
  <c r="M16" i="20"/>
  <c r="M17" i="20"/>
  <c r="M18" i="20"/>
  <c r="M19" i="20"/>
  <c r="M20" i="20"/>
  <c r="K7" i="20"/>
  <c r="K8" i="20"/>
  <c r="K10" i="20"/>
  <c r="K11" i="20"/>
  <c r="K12" i="20"/>
  <c r="K13" i="20"/>
  <c r="K14" i="20"/>
  <c r="K15" i="20"/>
  <c r="K17" i="20"/>
  <c r="K18" i="20"/>
  <c r="K19" i="20"/>
  <c r="K20" i="20"/>
  <c r="K9" i="11"/>
  <c r="K10" i="4"/>
  <c r="K6" i="4"/>
  <c r="K7" i="4"/>
  <c r="K11" i="4"/>
  <c r="K8" i="11"/>
  <c r="K11" i="11"/>
  <c r="K12" i="11"/>
  <c r="K13" i="11"/>
  <c r="N21" i="20" l="1"/>
  <c r="D16" i="1" s="1"/>
  <c r="F25" i="7"/>
  <c r="F20" i="1" s="1"/>
  <c r="D25" i="7"/>
  <c r="D20" i="1" s="1"/>
  <c r="G25" i="7"/>
  <c r="G20" i="1" s="1"/>
  <c r="C25" i="7"/>
  <c r="C20" i="1" s="1"/>
  <c r="H25" i="7"/>
  <c r="B20" i="1" s="1"/>
  <c r="D14" i="1"/>
  <c r="Q21" i="20"/>
  <c r="G16" i="1" s="1"/>
  <c r="G14" i="1" s="1"/>
  <c r="G23" i="1" s="1"/>
  <c r="R11" i="20"/>
  <c r="S11" i="20" s="1"/>
  <c r="K21" i="20"/>
  <c r="B15" i="1" s="1"/>
  <c r="M21" i="20"/>
  <c r="R19" i="20"/>
  <c r="S19" i="20" s="1"/>
  <c r="Q12" i="4"/>
  <c r="B17" i="1" s="1"/>
  <c r="J14" i="11"/>
  <c r="B29" i="1" s="1"/>
  <c r="G15" i="9"/>
  <c r="B22" i="1" s="1"/>
  <c r="G12" i="8"/>
  <c r="B21" i="1" s="1"/>
  <c r="I17" i="5"/>
  <c r="B18" i="1" s="1"/>
  <c r="O21" i="20"/>
  <c r="E16" i="1" s="1"/>
  <c r="E14" i="1" s="1"/>
  <c r="P21" i="20"/>
  <c r="F16" i="1" s="1"/>
  <c r="F14" i="1" s="1"/>
  <c r="F23" i="1" s="1"/>
  <c r="I12" i="10"/>
  <c r="D25" i="1" s="1"/>
  <c r="H12" i="10"/>
  <c r="C25" i="1" s="1"/>
  <c r="L12" i="10"/>
  <c r="G25" i="1" s="1"/>
  <c r="K12" i="10"/>
  <c r="F25" i="1" s="1"/>
  <c r="J12" i="10"/>
  <c r="E25" i="1" s="1"/>
  <c r="M6" i="10"/>
  <c r="M7" i="10"/>
  <c r="M12" i="10" s="1"/>
  <c r="B25" i="1" s="1"/>
  <c r="R17" i="20"/>
  <c r="S17" i="20" s="1"/>
  <c r="R9" i="20"/>
  <c r="S9" i="20" s="1"/>
  <c r="R16" i="20"/>
  <c r="S16" i="20" s="1"/>
  <c r="R15" i="20"/>
  <c r="S15" i="20" s="1"/>
  <c r="R7" i="20"/>
  <c r="S7" i="20" s="1"/>
  <c r="R14" i="20"/>
  <c r="S14" i="20" s="1"/>
  <c r="R8" i="20"/>
  <c r="S8" i="20" s="1"/>
  <c r="R13" i="20"/>
  <c r="S13" i="20" s="1"/>
  <c r="R20" i="20"/>
  <c r="S20" i="20" s="1"/>
  <c r="R12" i="20"/>
  <c r="S12" i="20" s="1"/>
  <c r="R18" i="20"/>
  <c r="S18" i="20" s="1"/>
  <c r="R10" i="20"/>
  <c r="S10" i="20" s="1"/>
  <c r="E25" i="7"/>
  <c r="E20" i="1" s="1"/>
  <c r="I12" i="6"/>
  <c r="I9" i="6"/>
  <c r="I15" i="6" l="1"/>
  <c r="B19" i="1" s="1"/>
  <c r="D23" i="1"/>
  <c r="D27" i="1" s="1"/>
  <c r="D32" i="1" s="1"/>
  <c r="C16" i="1"/>
  <c r="C14" i="1" s="1"/>
  <c r="C23" i="1" s="1"/>
  <c r="F27" i="1"/>
  <c r="F32" i="1" s="1"/>
  <c r="G27" i="1"/>
  <c r="G30" i="1" s="1"/>
  <c r="E23" i="1"/>
  <c r="E27" i="1" s="1"/>
  <c r="E30" i="1" s="1"/>
  <c r="R21" i="20"/>
  <c r="B16" i="1" s="1"/>
  <c r="C27" i="1" l="1"/>
  <c r="C32" i="1" s="1"/>
  <c r="G32" i="1"/>
  <c r="C30" i="1"/>
  <c r="D30" i="1"/>
  <c r="F30" i="1"/>
  <c r="E32" i="1"/>
  <c r="S21" i="20" l="1"/>
  <c r="B14" i="1" s="1"/>
  <c r="B23" i="1" s="1"/>
  <c r="B27" i="1" s="1"/>
  <c r="B32" i="1" l="1"/>
  <c r="B30" i="1"/>
</calcChain>
</file>

<file path=xl/sharedStrings.xml><?xml version="1.0" encoding="utf-8"?>
<sst xmlns="http://schemas.openxmlformats.org/spreadsheetml/2006/main" count="254" uniqueCount="212">
  <si>
    <t>Wages Unit</t>
  </si>
  <si>
    <t>Cost Share Type</t>
  </si>
  <si>
    <t>Travel Type</t>
  </si>
  <si>
    <t>Yes/No</t>
  </si>
  <si>
    <t>Cost Share Category</t>
  </si>
  <si>
    <t>Subaward/Contractor</t>
  </si>
  <si>
    <t>Program Income</t>
  </si>
  <si>
    <t>Hourly</t>
  </si>
  <si>
    <t>Cash</t>
  </si>
  <si>
    <t>Domestic</t>
  </si>
  <si>
    <t>Yes</t>
  </si>
  <si>
    <t>a. Personnel &amp; Fringe</t>
  </si>
  <si>
    <t>Subrecipient</t>
  </si>
  <si>
    <t>Deduction</t>
  </si>
  <si>
    <t>Monthly</t>
  </si>
  <si>
    <t>In Kind</t>
  </si>
  <si>
    <t>International</t>
  </si>
  <si>
    <t>No</t>
  </si>
  <si>
    <t>b. Travel</t>
  </si>
  <si>
    <t>Contractor</t>
  </si>
  <si>
    <t>Addition</t>
  </si>
  <si>
    <t>Annual</t>
  </si>
  <si>
    <t>Both</t>
  </si>
  <si>
    <t>c. Equipment</t>
  </si>
  <si>
    <t>Cost Sharing/Matching</t>
  </si>
  <si>
    <t>d. Supplies</t>
  </si>
  <si>
    <t>e. Contractual &amp; Subawards</t>
  </si>
  <si>
    <t>f. Construction</t>
  </si>
  <si>
    <t>g. Other</t>
  </si>
  <si>
    <t>h. Indirect Costs</t>
  </si>
  <si>
    <t>I. Program Income</t>
  </si>
  <si>
    <t>Applicant Name:</t>
  </si>
  <si>
    <t>OMB Control No.</t>
  </si>
  <si>
    <t>Expiration Date:</t>
  </si>
  <si>
    <t>Instructions and Summary</t>
  </si>
  <si>
    <t xml:space="preserve">Please read the instructions on each worksheet tab before starting. If you have any questions, please ask your DOC contact.
Do not modify this template or any cells or formulas.  </t>
  </si>
  <si>
    <r>
      <rPr>
        <b/>
        <sz val="10"/>
        <color rgb="FF000000"/>
        <rFont val="Arial"/>
        <family val="2"/>
      </rPr>
      <t>1.</t>
    </r>
    <r>
      <rPr>
        <sz val="10"/>
        <color rgb="FF000000"/>
        <rFont val="Arial"/>
        <family val="2"/>
      </rPr>
      <t xml:space="preserve"> First fill out the blank white cells in workbook tabs a. through j. Enter the project costs identified for each Category line item within each worksheet tab to auto-populate column B of this summary tab.
</t>
    </r>
    <r>
      <rPr>
        <b/>
        <sz val="10"/>
        <color rgb="FF000000"/>
        <rFont val="Arial"/>
        <family val="2"/>
      </rPr>
      <t>2.</t>
    </r>
    <r>
      <rPr>
        <sz val="10"/>
        <color rgb="FF000000"/>
        <rFont val="Arial"/>
        <family val="2"/>
      </rPr>
      <t xml:space="preserve"> Blue colored cells contain instructions, headers, or summary calculations and should not be modified. Only blank white cells should be populated.    
</t>
    </r>
    <r>
      <rPr>
        <b/>
        <sz val="10"/>
        <color rgb="FF000000"/>
        <rFont val="Arial"/>
        <family val="2"/>
      </rPr>
      <t>3</t>
    </r>
    <r>
      <rPr>
        <sz val="10"/>
        <color rgb="FF000000"/>
        <rFont val="Arial"/>
        <family val="2"/>
      </rPr>
      <t xml:space="preserve">. All costs incurred by the eligible entity's sub-recipients and contractors, should be entered only in workbook tab. e. Contractual &amp; Subaward. All other workbook tabs are for the costs of the eligible entity only.
</t>
    </r>
    <r>
      <rPr>
        <b/>
        <sz val="10"/>
        <color rgb="FF000000"/>
        <rFont val="Arial"/>
        <family val="2"/>
      </rPr>
      <t xml:space="preserve">4. </t>
    </r>
    <r>
      <rPr>
        <sz val="10"/>
        <color rgb="FF000000"/>
        <rFont val="Arial"/>
        <family val="2"/>
      </rPr>
      <t xml:space="preserve">Ensure all entered costs are allowable, allocable, and reasonable in accordance with the administrative requirements prescribed in 2 CFR 200.  Only include costs that can be directly attributed to the project.  Do not include costs that will be incurred for any other Federal financial assistance award. 
</t>
    </r>
    <r>
      <rPr>
        <sz val="11"/>
        <color rgb="FF000000"/>
        <rFont val="Arial"/>
        <family val="2"/>
      </rPr>
      <t xml:space="preserve">      • </t>
    </r>
    <r>
      <rPr>
        <b/>
        <sz val="10"/>
        <color rgb="FF000000"/>
        <rFont val="Arial"/>
        <family val="2"/>
      </rPr>
      <t xml:space="preserve">Allowable </t>
    </r>
    <r>
      <rPr>
        <sz val="10"/>
        <color rgb="FF000000"/>
        <rFont val="Arial"/>
        <family val="2"/>
      </rPr>
      <t xml:space="preserve">refers to costs that may be charged to a grant in accordance with the cost principles prescribed in 2 CFR 200.403.
</t>
    </r>
    <r>
      <rPr>
        <sz val="11"/>
        <color rgb="FF000000"/>
        <rFont val="Arial"/>
        <family val="2"/>
      </rPr>
      <t xml:space="preserve">      •</t>
    </r>
    <r>
      <rPr>
        <sz val="10"/>
        <color rgb="FF000000"/>
        <rFont val="Arial"/>
        <family val="2"/>
      </rPr>
      <t xml:space="preserve"> </t>
    </r>
    <r>
      <rPr>
        <b/>
        <sz val="10"/>
        <color rgb="FF000000"/>
        <rFont val="Arial"/>
        <family val="2"/>
      </rPr>
      <t xml:space="preserve">Allocable </t>
    </r>
    <r>
      <rPr>
        <sz val="10"/>
        <color rgb="FF000000"/>
        <rFont val="Arial"/>
        <family val="2"/>
      </rPr>
      <t xml:space="preserve">refers to costs that can be directly charged to the grant award based on the benefit provided.  See 2 CFR 200.405.
</t>
    </r>
    <r>
      <rPr>
        <sz val="11"/>
        <color rgb="FF000000"/>
        <rFont val="Arial"/>
        <family val="2"/>
      </rPr>
      <t xml:space="preserve">      • </t>
    </r>
    <r>
      <rPr>
        <b/>
        <sz val="10"/>
        <color rgb="FF000000"/>
        <rFont val="Arial"/>
        <family val="2"/>
      </rPr>
      <t>Reasonable</t>
    </r>
    <r>
      <rPr>
        <sz val="10"/>
        <color rgb="FF000000"/>
        <rFont val="Arial"/>
        <family val="2"/>
      </rPr>
      <t xml:space="preserve"> refers to actions a prudent business person would employ and are necessary to the execution of the award.  See 2 CFR 200.404.
</t>
    </r>
    <r>
      <rPr>
        <b/>
        <sz val="10"/>
        <color rgb="FF000000"/>
        <rFont val="Arial"/>
        <family val="2"/>
      </rPr>
      <t xml:space="preserve">5. </t>
    </r>
    <r>
      <rPr>
        <sz val="10"/>
        <color rgb="FF000000"/>
        <rFont val="Arial"/>
        <family val="2"/>
      </rPr>
      <t xml:space="preserve">Add rows as needed throughout tabs </t>
    </r>
    <r>
      <rPr>
        <b/>
        <sz val="10"/>
        <color rgb="FF000000"/>
        <rFont val="Arial"/>
        <family val="2"/>
      </rPr>
      <t>a</t>
    </r>
    <r>
      <rPr>
        <sz val="10"/>
        <color rgb="FF000000"/>
        <rFont val="Arial"/>
        <family val="2"/>
      </rPr>
      <t xml:space="preserve">. through </t>
    </r>
    <r>
      <rPr>
        <b/>
        <sz val="10"/>
        <color rgb="FF000000"/>
        <rFont val="Arial"/>
        <family val="2"/>
      </rPr>
      <t>i</t>
    </r>
    <r>
      <rPr>
        <sz val="10"/>
        <color rgb="FF000000"/>
        <rFont val="Arial"/>
        <family val="2"/>
      </rPr>
      <t>. If rows are added, formulas/calculations may need to be adjusted by the preparer. Do not add rows to the</t>
    </r>
    <r>
      <rPr>
        <b/>
        <sz val="10"/>
        <color rgb="FF000000"/>
        <rFont val="Arial"/>
        <family val="2"/>
      </rPr>
      <t xml:space="preserve"> Instructions and Summary</t>
    </r>
    <r>
      <rPr>
        <sz val="10"/>
        <color rgb="FF000000"/>
        <rFont val="Arial"/>
        <family val="2"/>
      </rPr>
      <t xml:space="preserve"> tab or tab</t>
    </r>
    <r>
      <rPr>
        <b/>
        <sz val="10"/>
        <color rgb="FF000000"/>
        <rFont val="Arial"/>
        <family val="2"/>
      </rPr>
      <t xml:space="preserve"> j Program Income</t>
    </r>
    <r>
      <rPr>
        <sz val="10"/>
        <color rgb="FF000000"/>
        <rFont val="Arial"/>
        <family val="2"/>
      </rPr>
      <t>.</t>
    </r>
  </si>
  <si>
    <r>
      <t xml:space="preserve">SUMMARY OF BUDGET CATEGORY COSTS PROPOSED
</t>
    </r>
    <r>
      <rPr>
        <b/>
        <sz val="11"/>
        <color indexed="10"/>
        <rFont val="Arial"/>
        <family val="2"/>
      </rPr>
      <t>The values in this summary table are from entries made in subsequent tabs, only blank white cells require data entry</t>
    </r>
  </si>
  <si>
    <t>Category</t>
  </si>
  <si>
    <t>Cost</t>
  </si>
  <si>
    <t>Year 1</t>
  </si>
  <si>
    <t>Year 2</t>
  </si>
  <si>
    <t>Year 3</t>
  </si>
  <si>
    <t>Year 4</t>
  </si>
  <si>
    <t>Year 5</t>
  </si>
  <si>
    <r>
      <t xml:space="preserve">Comments </t>
    </r>
    <r>
      <rPr>
        <sz val="12"/>
        <color theme="0"/>
        <rFont val="Arial"/>
        <family val="2"/>
      </rPr>
      <t>(as needed)</t>
    </r>
  </si>
  <si>
    <t>a. Total Personnel</t>
  </si>
  <si>
    <t>Wages</t>
  </si>
  <si>
    <t>Fringe</t>
  </si>
  <si>
    <t>e. Contractual/Subawards</t>
  </si>
  <si>
    <t>g. Other Direct Costs</t>
  </si>
  <si>
    <t>Total Direct Costs</t>
  </si>
  <si>
    <t>h. Total Indirect Charges</t>
  </si>
  <si>
    <t>Total Project Cost</t>
  </si>
  <si>
    <t>i. Cost Sharing/Matching $ (As applicable)</t>
  </si>
  <si>
    <t>i. Cost Sharing/Matching % (As applicable)</t>
  </si>
  <si>
    <t>Total Federal Request</t>
  </si>
  <si>
    <t>Additional Explanation (as needed):</t>
  </si>
  <si>
    <r>
      <rPr>
        <b/>
        <sz val="10"/>
        <color rgb="FFFF0000"/>
        <rFont val="Arial"/>
        <family val="2"/>
      </rPr>
      <t xml:space="preserve">INSTRUCTIONS - PLEASE READ
</t>
    </r>
    <r>
      <rPr>
        <b/>
        <sz val="10"/>
        <color rgb="FF000000"/>
        <rFont val="Arial"/>
        <family val="2"/>
      </rPr>
      <t>1.</t>
    </r>
    <r>
      <rPr>
        <sz val="10"/>
        <color rgb="FF000000"/>
        <rFont val="Arial"/>
        <family val="2"/>
      </rPr>
      <t xml:space="preserve"> List project costs solely for employees of the </t>
    </r>
    <r>
      <rPr>
        <b/>
        <sz val="10"/>
        <rFont val="Arial"/>
        <family val="2"/>
      </rPr>
      <t>applicant</t>
    </r>
    <r>
      <rPr>
        <sz val="10"/>
        <color rgb="FF000000"/>
        <rFont val="Arial"/>
        <family val="2"/>
      </rPr>
      <t xml:space="preserve">. All personnel costs for subrecipients and contractors must be included under e. Contractual &amp; Subawards. 
</t>
    </r>
    <r>
      <rPr>
        <b/>
        <sz val="10"/>
        <color rgb="FF000000"/>
        <rFont val="Arial"/>
        <family val="2"/>
      </rPr>
      <t>2.</t>
    </r>
    <r>
      <rPr>
        <sz val="10"/>
        <color rgb="FF000000"/>
        <rFont val="Arial"/>
        <family val="2"/>
      </rPr>
      <t xml:space="preserve"> All personnel should be identified by position title and not employee name. Identical positions can be combined on the same line, but indicate the number of positions </t>
    </r>
    <r>
      <rPr>
        <sz val="10"/>
        <rFont val="Arial"/>
        <family val="2"/>
      </rPr>
      <t>budgeted</t>
    </r>
    <r>
      <rPr>
        <sz val="10"/>
        <color rgb="FF000000"/>
        <rFont val="Arial"/>
        <family val="2"/>
      </rPr>
      <t xml:space="preserve">
</t>
    </r>
    <r>
      <rPr>
        <b/>
        <sz val="10"/>
        <color rgb="FF000000"/>
        <rFont val="Arial"/>
        <family val="2"/>
      </rPr>
      <t>3.</t>
    </r>
    <r>
      <rPr>
        <sz val="10"/>
        <color rgb="FF000000"/>
        <rFont val="Arial"/>
        <family val="2"/>
      </rPr>
      <t xml:space="preserve"> Enter the total yearly wage cost. For example, if hourly rates were provided, the yearly cost should be the hourly rate times the total number of hours expected per year
</t>
    </r>
    <r>
      <rPr>
        <b/>
        <sz val="10"/>
        <color rgb="FF000000"/>
        <rFont val="Arial"/>
        <family val="2"/>
      </rPr>
      <t>4.</t>
    </r>
    <r>
      <rPr>
        <sz val="10"/>
        <color rgb="FF000000"/>
        <rFont val="Arial"/>
        <family val="2"/>
      </rPr>
      <t xml:space="preserve"> Personnel cannot exceed 100% of their time on all active projects (including other Federal awards or work unrelated to the Innovation Fund Program).
</t>
    </r>
    <r>
      <rPr>
        <b/>
        <sz val="10"/>
        <color rgb="FF000000"/>
        <rFont val="Arial"/>
        <family val="2"/>
      </rPr>
      <t>5.</t>
    </r>
    <r>
      <rPr>
        <sz val="10"/>
        <color rgb="FF000000"/>
        <rFont val="Arial"/>
        <family val="2"/>
      </rPr>
      <t xml:space="preserve"> If loaded labor rates are utilized, a description of the costs the loaded rate is comprised of must be included in the Additional Explanation section below. NIST/DOC must review all components of the loaded labor rate for reasonableness and unallowable costs
</t>
    </r>
    <r>
      <rPr>
        <b/>
        <sz val="10"/>
        <color rgb="FF000000"/>
        <rFont val="Arial"/>
        <family val="2"/>
      </rPr>
      <t>6.</t>
    </r>
    <r>
      <rPr>
        <sz val="10"/>
        <color rgb="FF000000"/>
        <rFont val="Arial"/>
        <family val="2"/>
      </rPr>
      <t xml:space="preserve"> Fringe benefits are allowances and services provided to employees as compensation in addition to regular salaries and wages. The rates and how they are applied should not be averaged to get one fringe cost percentage. Complex calculations should be described/provided in the Additional Explanation section below. 
</t>
    </r>
    <r>
      <rPr>
        <b/>
        <sz val="10"/>
        <color rgb="FF000000"/>
        <rFont val="Arial"/>
        <family val="2"/>
      </rPr>
      <t>7.</t>
    </r>
    <r>
      <rPr>
        <sz val="10"/>
        <color rgb="FF000000"/>
        <rFont val="Arial"/>
        <family val="2"/>
      </rPr>
      <t xml:space="preserve"> The fringe benefit rates should be applied to all positions, regardless of whether those funds will be supported by Federal Share or Recipient Cost Share as applicable.</t>
    </r>
  </si>
  <si>
    <t>Position Title</t>
  </si>
  <si>
    <t>Key Personnel</t>
  </si>
  <si>
    <t>Number of Positions</t>
  </si>
  <si>
    <t>Wage Unit</t>
  </si>
  <si>
    <t>Unit Cost</t>
  </si>
  <si>
    <t>Year 1 Wages</t>
  </si>
  <si>
    <t>Year 2 Wages</t>
  </si>
  <si>
    <t>Year 3 Wages</t>
  </si>
  <si>
    <t>Year 4 Wages</t>
  </si>
  <si>
    <t>Year 5 Wages</t>
  </si>
  <si>
    <t>Subtotal Wages</t>
  </si>
  <si>
    <t>Fringe Rate</t>
  </si>
  <si>
    <t>Fringe Year 1</t>
  </si>
  <si>
    <t>Fringe Year 2</t>
  </si>
  <si>
    <t>Fringe Year 3</t>
  </si>
  <si>
    <t>Fringe Year 4</t>
  </si>
  <si>
    <t>Fringe Year 5</t>
  </si>
  <si>
    <t>Subtotal Fringe Benefits</t>
  </si>
  <si>
    <t>Total Personnel and Fringe</t>
  </si>
  <si>
    <t>Justification of Need</t>
  </si>
  <si>
    <r>
      <rPr>
        <b/>
        <sz val="10"/>
        <color rgb="FFFF0000"/>
        <rFont val="Arial"/>
        <family val="2"/>
      </rPr>
      <t>Example:</t>
    </r>
    <r>
      <rPr>
        <sz val="10"/>
        <color rgb="FFFF0000"/>
        <rFont val="Arial"/>
        <family val="2"/>
      </rPr>
      <t xml:space="preserve"> Grant Manager</t>
    </r>
  </si>
  <si>
    <t>The Grant Manager will be an FTE for the 4-year period of performance, responsible for completing Innovation Fund grant reports; archiving grant-related documents and documentation; preparing for, and supporting, any activities related to grant monitoring, audit or compliance requests; compiling, reconciling, and managing the submission of subgrantee reports and documents. 
The fringe benefit rate of the Grant Manager is expected to be 35% of the salary charges. Fringe benefits for this position include health and dental care, life insurance, long-term disability, retirement, workers compensation, and agency personnel charges.</t>
  </si>
  <si>
    <r>
      <rPr>
        <b/>
        <sz val="10"/>
        <color rgb="FFFF0000"/>
        <rFont val="Arial"/>
        <family val="2"/>
      </rPr>
      <t xml:space="preserve">INSTRUCTIONS - PLEASE READ
</t>
    </r>
    <r>
      <rPr>
        <b/>
        <sz val="10"/>
        <color rgb="FF000000"/>
        <rFont val="Arial"/>
        <family val="2"/>
      </rPr>
      <t>1.</t>
    </r>
    <r>
      <rPr>
        <sz val="10"/>
        <color rgb="FF000000"/>
        <rFont val="Arial"/>
        <family val="2"/>
      </rPr>
      <t xml:space="preserve"> Identify International and Domestic Travel as separate items. Examples of Purpose of Travel include subrecipient site visits, DOC meetings, project management. meetings, etc. Examples of Basis for Estimating Costs include past trips, travel quotes, GSA rates, etc.
</t>
    </r>
    <r>
      <rPr>
        <b/>
        <sz val="10"/>
        <color rgb="FF000000"/>
        <rFont val="Arial"/>
        <family val="2"/>
      </rPr>
      <t>2.</t>
    </r>
    <r>
      <rPr>
        <sz val="10"/>
        <color rgb="FF000000"/>
        <rFont val="Arial"/>
        <family val="2"/>
      </rPr>
      <t xml:space="preserve"> All listed travel must be necessary for performance of the project.
</t>
    </r>
    <r>
      <rPr>
        <b/>
        <sz val="10"/>
        <color rgb="FF000000"/>
        <rFont val="Arial"/>
        <family val="2"/>
      </rPr>
      <t>3.</t>
    </r>
    <r>
      <rPr>
        <sz val="10"/>
        <color rgb="FF000000"/>
        <rFont val="Arial"/>
        <family val="2"/>
      </rPr>
      <t xml:space="preserve"> Only travel that is directly associated with this award should be included as a direct travel cost to the award.
</t>
    </r>
    <r>
      <rPr>
        <b/>
        <sz val="10"/>
        <color rgb="FF000000"/>
        <rFont val="Arial"/>
        <family val="2"/>
      </rPr>
      <t>4.</t>
    </r>
    <r>
      <rPr>
        <sz val="10"/>
        <color rgb="FF000000"/>
        <rFont val="Arial"/>
        <family val="2"/>
      </rPr>
      <t xml:space="preserve"> Federal travel regulations are contained within the applicable cost principles for all entity types.
</t>
    </r>
    <r>
      <rPr>
        <b/>
        <sz val="10"/>
        <color rgb="FF000000"/>
        <rFont val="Arial"/>
        <family val="2"/>
      </rPr>
      <t>5.</t>
    </r>
    <r>
      <rPr>
        <sz val="10"/>
        <color rgb="FF000000"/>
        <rFont val="Arial"/>
        <family val="2"/>
      </rPr>
      <t xml:space="preserve"> Travel costs should remain consistent with travel costs incurred by an organization during normal business operations as a result of the organizations written travel policy. In absence of a written travel policy, organizations must follow the regulations prescribed by the General Services Administration (GSA). 
</t>
    </r>
    <r>
      <rPr>
        <b/>
        <sz val="10"/>
        <color rgb="FF000000"/>
        <rFont val="Arial"/>
        <family val="2"/>
      </rPr>
      <t xml:space="preserve">6. </t>
    </r>
    <r>
      <rPr>
        <sz val="10"/>
        <color rgb="FF000000"/>
        <rFont val="Arial"/>
        <family val="2"/>
      </rPr>
      <t xml:space="preserve">Columns B-J are per trip. If a trip will be made more than once, the total cost for all like trips should be accounted for in the yearly breakdown
</t>
    </r>
    <r>
      <rPr>
        <b/>
        <sz val="10"/>
        <color rgb="FF000000"/>
        <rFont val="Arial"/>
        <family val="2"/>
      </rPr>
      <t>7.</t>
    </r>
    <r>
      <rPr>
        <sz val="10"/>
        <color rgb="FF000000"/>
        <rFont val="Arial"/>
        <family val="2"/>
      </rPr>
      <t xml:space="preserve"> The number of days is inclusive of day of departure and day of return.
</t>
    </r>
    <r>
      <rPr>
        <b/>
        <sz val="10"/>
        <color rgb="FF000000"/>
        <rFont val="Arial"/>
        <family val="2"/>
      </rPr>
      <t>8.</t>
    </r>
    <r>
      <rPr>
        <sz val="10"/>
        <color rgb="FF000000"/>
        <rFont val="Arial"/>
        <family val="2"/>
      </rPr>
      <t xml:space="preserve"> Funds requested in the travel category should be only for project staff. Travel for consultants/contractors should be shown in the “Contract” cost category along with consultant/contractor fees. Because these costs are associated with contract-related work, they must be under the “Contract” cost category.</t>
    </r>
  </si>
  <si>
    <t>Purpose of Travel/Justification of Need</t>
  </si>
  <si>
    <t>Type</t>
  </si>
  <si>
    <t>No. of Days</t>
  </si>
  <si>
    <t>No. of Travelers</t>
  </si>
  <si>
    <t>Lodging per Traveler/per night</t>
  </si>
  <si>
    <t>Flight per Traveler</t>
  </si>
  <si>
    <t>Vehicle per Traveler</t>
  </si>
  <si>
    <t>Per Diem Per Traveler</t>
  </si>
  <si>
    <t>Total Mileage</t>
  </si>
  <si>
    <t>Total Miscellaneous</t>
  </si>
  <si>
    <t>Cost per Trip</t>
  </si>
  <si>
    <t>Year 1 Travel</t>
  </si>
  <si>
    <t>Year 2 Travel</t>
  </si>
  <si>
    <t>Year 3 Travel</t>
  </si>
  <si>
    <t>Year 4 Travel</t>
  </si>
  <si>
    <t>Year 5 Travel</t>
  </si>
  <si>
    <t>Total Cost</t>
  </si>
  <si>
    <t>Basis for Estimating Costs</t>
  </si>
  <si>
    <r>
      <t xml:space="preserve">Example: </t>
    </r>
    <r>
      <rPr>
        <sz val="10"/>
        <color rgb="FFFF0000"/>
        <rFont val="Arial"/>
        <family val="2"/>
      </rPr>
      <t xml:space="preserve">MNOs Conference: 
Funds are requested to attend the Mobile Network Operators' Conference expected to be held for four days total (including travel) in Washington, DC. The purpose of this travel is to participate in the MNO Conference to share best practices for T&amp;E Events and discuss emerging telecommunications policy issues.
Miscellaneous costs include taxi/ride-share of $35 per person per day of travel. 
</t>
    </r>
  </si>
  <si>
    <t>Current GSA rates</t>
  </si>
  <si>
    <r>
      <rPr>
        <b/>
        <sz val="10"/>
        <color rgb="FFFF0000"/>
        <rFont val="Arial"/>
        <family val="2"/>
      </rPr>
      <t xml:space="preserve">INSTRUCTIONS - PLEASE READ
</t>
    </r>
    <r>
      <rPr>
        <b/>
        <sz val="10"/>
        <color rgb="FF000000"/>
        <rFont val="Arial"/>
        <family val="2"/>
      </rPr>
      <t>1.</t>
    </r>
    <r>
      <rPr>
        <sz val="10"/>
        <color rgb="FF000000"/>
        <rFont val="Arial"/>
        <family val="2"/>
      </rPr>
      <t xml:space="preserve"> Equipment means a single</t>
    </r>
    <r>
      <rPr>
        <sz val="10"/>
        <rFont val="Arial"/>
        <family val="2"/>
      </rPr>
      <t xml:space="preserve"> item of tangible, personal property (including information technology systems) having a useful life of more than one year and a per-unit acquisition cost which equals or exceeds the lesser of the capitalization level established by the non-Federal entity for financial statement purposes, or $5,000. Please refer to the applicable Federal regulations in 2 CFR 200 for specific equipment definitions and treatment.
</t>
    </r>
    <r>
      <rPr>
        <b/>
        <sz val="10"/>
        <rFont val="Arial"/>
        <family val="2"/>
      </rPr>
      <t>2.</t>
    </r>
    <r>
      <rPr>
        <sz val="10"/>
        <rFont val="Arial"/>
        <family val="2"/>
      </rPr>
      <t xml:space="preserve"> Do not include supply items, Internet Access or Cloud Services</t>
    </r>
    <r>
      <rPr>
        <sz val="10"/>
        <color rgb="FF000000"/>
        <rFont val="Arial"/>
        <family val="2"/>
      </rPr>
      <t xml:space="preserve"> under equipment.  Please refer to 2 CFR 200 and d. Supplies on what constitutes a supply item</t>
    </r>
    <r>
      <rPr>
        <sz val="10"/>
        <rFont val="Arial"/>
        <family val="2"/>
      </rPr>
      <t xml:space="preserve">. Internet Access or Cloud Services should be listed under “Other”. </t>
    </r>
    <r>
      <rPr>
        <sz val="10"/>
        <color rgb="FF000000"/>
        <rFont val="Arial"/>
        <family val="2"/>
      </rPr>
      <t xml:space="preserve">
</t>
    </r>
    <r>
      <rPr>
        <b/>
        <sz val="10"/>
        <rFont val="Arial"/>
        <family val="2"/>
      </rPr>
      <t xml:space="preserve">3. </t>
    </r>
    <r>
      <rPr>
        <sz val="10"/>
        <rFont val="Arial"/>
        <family val="2"/>
      </rPr>
      <t>List all equipment below, providing a basis of cost (e.g. contractor quotes, catalog prices, prior invoices, etc.). Briefly justify items as they apply to the project.</t>
    </r>
    <r>
      <rPr>
        <sz val="10"/>
        <color indexed="10"/>
        <rFont val="Arial"/>
        <family val="2"/>
      </rPr>
      <t xml:space="preserve">
</t>
    </r>
    <r>
      <rPr>
        <b/>
        <sz val="10"/>
        <rFont val="Arial"/>
        <family val="2"/>
      </rPr>
      <t>4.</t>
    </r>
    <r>
      <rPr>
        <sz val="10"/>
        <rFont val="Arial"/>
        <family val="2"/>
      </rPr>
      <t xml:space="preserve"> Any equipment that is leased must be listed under tab g. Other and not under c. Equipment.</t>
    </r>
  </si>
  <si>
    <t>Equipment Item</t>
  </si>
  <si>
    <t>Qty</t>
  </si>
  <si>
    <t>Year 1 Equipment</t>
  </si>
  <si>
    <t>Year 2 Equipment</t>
  </si>
  <si>
    <t>Year 3 Equipment</t>
  </si>
  <si>
    <t>Year 4 Equipment</t>
  </si>
  <si>
    <t>Year 5 Equipment</t>
  </si>
  <si>
    <t xml:space="preserve">Total Cost             </t>
  </si>
  <si>
    <t>Basis of Cost</t>
  </si>
  <si>
    <t>Justification of need</t>
  </si>
  <si>
    <r>
      <t xml:space="preserve">Example:  </t>
    </r>
    <r>
      <rPr>
        <sz val="10"/>
        <color indexed="10"/>
        <rFont val="Arial"/>
        <family val="2"/>
      </rPr>
      <t>Lexmark Laser All-In-One Printer</t>
    </r>
  </si>
  <si>
    <t>Online Cost Comparison</t>
  </si>
  <si>
    <t>The high-capacity printer is needed to support the project team in implementing the Innovation Fund Award. Cost comparisons across eligible vendors of renting for a period of five years or purchasing demonstrated that purchasing is more cost effective. The proposed cost was the best value among eligible vendors and included a warranty covering maintenance costs for a period of five years.</t>
  </si>
  <si>
    <r>
      <rPr>
        <b/>
        <sz val="10"/>
        <color indexed="10"/>
        <rFont val="Arial"/>
        <family val="2"/>
      </rPr>
      <t>INSTRUCTIONS - PLEASE READ</t>
    </r>
    <r>
      <rPr>
        <sz val="10"/>
        <rFont val="Arial"/>
        <family val="2"/>
      </rPr>
      <t xml:space="preserve">
</t>
    </r>
    <r>
      <rPr>
        <b/>
        <sz val="10"/>
        <rFont val="Arial"/>
        <family val="2"/>
      </rPr>
      <t>1.</t>
    </r>
    <r>
      <rPr>
        <sz val="10"/>
        <rFont val="Arial"/>
        <family val="2"/>
      </rPr>
      <t xml:space="preserve"> Supplies are generally defined as an item with an acquisition cost of $5,000 or less and a useful life expectancy of less than one year. Supplies are generally consumed during the project performance. Please refer to the applicable Federal regulations in 2 CFR 200 for specific supplies definitions and treatment. A computing device is a supply if the acquisition cost is less than the lesser of the capitalization level established by the non-Federal entity for financial statement purposes or $5,000, regardless of the length of its useful life.
</t>
    </r>
    <r>
      <rPr>
        <b/>
        <sz val="10"/>
        <rFont val="Arial"/>
        <family val="2"/>
      </rPr>
      <t>2.</t>
    </r>
    <r>
      <rPr>
        <sz val="10"/>
        <rFont val="Arial"/>
        <family val="2"/>
      </rPr>
      <t xml:space="preserve"> List all proposed supplies below, providing a basis of costs (e.g. contractor quotes, catalog prices, prior invoices, etc.)
</t>
    </r>
    <r>
      <rPr>
        <b/>
        <sz val="10"/>
        <rFont val="Arial"/>
        <family val="2"/>
      </rPr>
      <t xml:space="preserve">3. </t>
    </r>
    <r>
      <rPr>
        <sz val="10"/>
        <rFont val="Arial"/>
        <family val="2"/>
      </rPr>
      <t xml:space="preserve">Briefly justify the need for the Supplies as they directly apply to the project. Note that Supply items must be direct costs to the project at this budget category, and not duplicative of supply costs included in the indirect pool that is the basis of the indirect rate applied for this project. Supply costs must be allocable specifically to the project.
</t>
    </r>
    <r>
      <rPr>
        <b/>
        <sz val="10"/>
        <rFont val="Arial"/>
        <family val="2"/>
      </rPr>
      <t>4.</t>
    </r>
    <r>
      <rPr>
        <sz val="10"/>
        <rFont val="Arial"/>
        <family val="2"/>
      </rPr>
      <t xml:space="preserve"> If supply items and costs are ambiguous in nature, contact your DOC representative for proper categorization.</t>
    </r>
  </si>
  <si>
    <t>General Category of Supplies</t>
  </si>
  <si>
    <t xml:space="preserve">Unit Cost         </t>
  </si>
  <si>
    <t>Year 1 Supplies</t>
  </si>
  <si>
    <t>Year 2 Supplies</t>
  </si>
  <si>
    <t>Year 3 Supplies</t>
  </si>
  <si>
    <t>Year 4 Supplies</t>
  </si>
  <si>
    <t>Year 5 Supplies</t>
  </si>
  <si>
    <r>
      <rPr>
        <b/>
        <sz val="10"/>
        <color rgb="FFFF0000"/>
        <rFont val="Arial"/>
        <family val="2"/>
      </rPr>
      <t xml:space="preserve">Example: </t>
    </r>
    <r>
      <rPr>
        <sz val="10"/>
        <color rgb="FFFF0000"/>
        <rFont val="Arial"/>
        <family val="2"/>
      </rPr>
      <t>Server Mounting Rack</t>
    </r>
  </si>
  <si>
    <t>Catalog price (based on online search).</t>
  </si>
  <si>
    <t>Rack mounts for budgeted vCU servers. Will be purchased in years 1 and 3 to align with purchase of new servers.</t>
  </si>
  <si>
    <r>
      <rPr>
        <b/>
        <sz val="10"/>
        <color rgb="FFFF0000"/>
        <rFont val="Arial"/>
        <family val="2"/>
      </rPr>
      <t xml:space="preserve">INSTRUCTIONS - PLEASE READ
</t>
    </r>
    <r>
      <rPr>
        <b/>
        <sz val="10"/>
        <color rgb="FF000000"/>
        <rFont val="Arial"/>
        <family val="2"/>
      </rPr>
      <t>1.</t>
    </r>
    <r>
      <rPr>
        <sz val="10"/>
        <color rgb="FF000000"/>
        <rFont val="Arial"/>
        <family val="2"/>
      </rPr>
      <t xml:space="preserve"> The eligible entity must provide all costs related to subrecipients and contractors in the applicable boxes below.
</t>
    </r>
    <r>
      <rPr>
        <b/>
        <sz val="10"/>
        <color rgb="FF000000"/>
        <rFont val="Arial"/>
        <family val="2"/>
      </rPr>
      <t>2.</t>
    </r>
    <r>
      <rPr>
        <sz val="10"/>
        <color rgb="FF000000"/>
        <rFont val="Arial"/>
        <family val="2"/>
      </rPr>
      <t xml:space="preserve"> </t>
    </r>
    <r>
      <rPr>
        <b/>
        <sz val="10"/>
        <color rgb="FF000000"/>
        <rFont val="Arial"/>
        <family val="2"/>
      </rPr>
      <t xml:space="preserve">Subrecipients (sub-awardees): </t>
    </r>
    <r>
      <rPr>
        <sz val="10"/>
        <color rgb="FF000000"/>
        <rFont val="Arial"/>
        <family val="2"/>
      </rPr>
      <t xml:space="preserve">A subrecipient is a legal entity to which a subaward is made, who has performance measured against whether the objectives of the Federal program are met, is responsible for programmatic decision making, must adhere to applicable Federal program compliance requirements, and uses the Federal funds to carry out a program of the organization. All characteristics may not be present and judgment must be used to determine subrecipient vs. contractor status.
</t>
    </r>
    <r>
      <rPr>
        <b/>
        <sz val="10"/>
        <color rgb="FF000000"/>
        <rFont val="Arial"/>
        <family val="2"/>
      </rPr>
      <t>3.</t>
    </r>
    <r>
      <rPr>
        <sz val="10"/>
        <color rgb="FF000000"/>
        <rFont val="Arial"/>
        <family val="2"/>
      </rPr>
      <t xml:space="preserve"> </t>
    </r>
    <r>
      <rPr>
        <b/>
        <sz val="10"/>
        <color rgb="FF000000"/>
        <rFont val="Arial"/>
        <family val="2"/>
      </rPr>
      <t xml:space="preserve">Contractors: </t>
    </r>
    <r>
      <rPr>
        <sz val="10"/>
        <color rgb="FF000000"/>
        <rFont val="Arial"/>
        <family val="2"/>
      </rPr>
      <t xml:space="preserve">A contractor is a legal entity contracted to provide goods and services within normal business operations, provides similar goods or services to many different purchasers, operates in a competitive environment, provides goods or services that are ancillary to the operation of the Federal program, and is not subject to compliance requirements of the Federal program. All characteristics may not be present and judgment must be used to determine subrecipient vs. contractor status. List all contractors supplying commercial supplies or services used to support the project. 
</t>
    </r>
    <r>
      <rPr>
        <b/>
        <sz val="10"/>
        <color rgb="FF000000"/>
        <rFont val="Arial"/>
        <family val="2"/>
      </rPr>
      <t>4.</t>
    </r>
    <r>
      <rPr>
        <sz val="10"/>
        <color rgb="FF000000"/>
        <rFont val="Arial"/>
        <family val="2"/>
      </rPr>
      <t xml:space="preserve"> In determining whether an agreement between a pass-through entity and another non-Federal entity casts the latter as a subrecipient or a contractor, the substance of the relationship is more important than the form of the agreement. Please refer to 2 CFR 200.331 Subrecipient and contractor determinations for more information on making a determination on subrecipient vs contractor.
</t>
    </r>
    <r>
      <rPr>
        <b/>
        <sz val="10"/>
        <color rgb="FF000000"/>
        <rFont val="Arial"/>
        <family val="2"/>
      </rPr>
      <t xml:space="preserve">5. Justification of Need: </t>
    </r>
    <r>
      <rPr>
        <sz val="10"/>
        <color rgb="FF000000"/>
        <rFont val="Arial"/>
        <family val="2"/>
      </rPr>
      <t xml:space="preserve">Proper budget justifications should explain how the costs associated with each line item relate to the implementation of the project as outlined in the proposal being submitted. Justifications should be concise and be written in such a way that someone not specifically familiar with the project can conceptually understand the </t>
    </r>
    <r>
      <rPr>
        <sz val="10"/>
        <rFont val="Arial"/>
        <family val="2"/>
      </rPr>
      <t>rationale</t>
    </r>
    <r>
      <rPr>
        <sz val="10"/>
        <color rgb="FF000000"/>
        <rFont val="Arial"/>
        <family val="2"/>
      </rPr>
      <t>, purpose and calculation of the anticipated costs identified. Explain why items are essential in relation to the aims of the project as well as meeting the goals of the project. Do not merely restate the proposed expenditure. The specific items in the subrecipient budget(s) should not be explained here.</t>
    </r>
  </si>
  <si>
    <t>Contractor / Subrecipient Name</t>
  </si>
  <si>
    <t>Type of Organization</t>
  </si>
  <si>
    <t>Year 1 Contractual / Subawards</t>
  </si>
  <si>
    <t>Year 2 Contractual / Subawards</t>
  </si>
  <si>
    <t>Year 3 Contractual / Subawards</t>
  </si>
  <si>
    <t>Year 4 Contractual / Subawards</t>
  </si>
  <si>
    <t>Year 5 Contractual / Subawards</t>
  </si>
  <si>
    <t>Basis of Cost and Breakdown</t>
  </si>
  <si>
    <t>Proposed Activities, Goods, or Services</t>
  </si>
  <si>
    <r>
      <t xml:space="preserve">Example: </t>
    </r>
    <r>
      <rPr>
        <sz val="10"/>
        <color rgb="FFFF0000"/>
        <rFont val="Arial"/>
        <family val="2"/>
      </rPr>
      <t>ABC University</t>
    </r>
  </si>
  <si>
    <t>Based on a planning study completed on December 15, 2023, by ABC University the cost of conducting the program is based on the cost of the T&amp;E activities ($50,000 per testing, inclusive of software and accessories, according to an online search) and associated programmatic implementation costs (e.g., communications and promotion, distributions, etc.).</t>
  </si>
  <si>
    <t xml:space="preserve">ABC University will support the advancement of the fund's overarching goals and expand on T&amp;E testing. ABC University is one of two subrecipients identified to carry out eligible T&amp;E activities, identified in the Innovation Fund NOFO. They will be responsible for T&amp;E activities with a range of criteria. </t>
  </si>
  <si>
    <t>TOTAL CONTRACTUAL</t>
  </si>
  <si>
    <t>TOTAL SUBAWARDS</t>
  </si>
  <si>
    <t>TOTAL CONTRACTUAL/SUBAWARDS</t>
  </si>
  <si>
    <t>f. Construction (As applicable)</t>
  </si>
  <si>
    <r>
      <rPr>
        <b/>
        <sz val="10"/>
        <color indexed="10"/>
        <rFont val="Arial"/>
        <family val="2"/>
      </rPr>
      <t>INSTRUCTIONS - PLEASE READ</t>
    </r>
    <r>
      <rPr>
        <sz val="10"/>
        <rFont val="Arial"/>
        <family val="2"/>
      </rPr>
      <t xml:space="preserve">
</t>
    </r>
    <r>
      <rPr>
        <b/>
        <sz val="10"/>
        <rFont val="Arial"/>
        <family val="2"/>
      </rPr>
      <t>1. Confirm</t>
    </r>
    <r>
      <rPr>
        <sz val="10"/>
        <rFont val="Arial"/>
        <family val="2"/>
      </rPr>
      <t xml:space="preserve"> in the applicable NOFO if construction costs are allowable
</t>
    </r>
    <r>
      <rPr>
        <b/>
        <sz val="10"/>
        <rFont val="Arial"/>
        <family val="2"/>
      </rPr>
      <t>2.</t>
    </r>
    <r>
      <rPr>
        <sz val="10"/>
        <rFont val="Arial"/>
        <family val="2"/>
      </rPr>
      <t xml:space="preserve"> Construction for the purpose of budgeting, is defined as the construction of new buildings, completion of shell space in existing buildings, renovation or rehabilitation of existing buildings, and construction or development of real property infrastructure improvements (e.g., site preparation, utilities, streets, curbs, sidewalks, parking lots, other streetscaping improvements, etc.). 
</t>
    </r>
  </si>
  <si>
    <t>General Description of Construction Activity</t>
  </si>
  <si>
    <t>Year 1 Construction</t>
  </si>
  <si>
    <t>Year 2 Construction</t>
  </si>
  <si>
    <t>Year 3 Construction</t>
  </si>
  <si>
    <t>Year 4 Construction</t>
  </si>
  <si>
    <t>Year 5 Construction</t>
  </si>
  <si>
    <r>
      <rPr>
        <b/>
        <sz val="10"/>
        <color rgb="FFFF0000"/>
        <rFont val="Arial"/>
        <family val="2"/>
      </rPr>
      <t xml:space="preserve">Example: </t>
    </r>
    <r>
      <rPr>
        <sz val="10"/>
        <color rgb="FFFF0000"/>
        <rFont val="Arial"/>
        <family val="2"/>
      </rPr>
      <t>Installation for new buried fiber</t>
    </r>
  </si>
  <si>
    <t>Installation costs estimated at $25,000 per route mile and includes trenching, labor, materials to bury 25 miles of new fiber.</t>
  </si>
  <si>
    <t>Trenching costs required to install underground fiber along planned route</t>
  </si>
  <si>
    <r>
      <rPr>
        <b/>
        <sz val="10"/>
        <color indexed="10"/>
        <rFont val="Arial"/>
        <family val="2"/>
      </rPr>
      <t>INSTRUCTIONS - PLEASE READ</t>
    </r>
    <r>
      <rPr>
        <sz val="10"/>
        <rFont val="Arial"/>
        <family val="2"/>
      </rPr>
      <t xml:space="preserve">
</t>
    </r>
    <r>
      <rPr>
        <b/>
        <sz val="10"/>
        <rFont val="Arial"/>
        <family val="2"/>
      </rPr>
      <t>1.</t>
    </r>
    <r>
      <rPr>
        <sz val="10"/>
        <rFont val="Arial"/>
        <family val="2"/>
      </rPr>
      <t xml:space="preserve"> Other direct costs are direct cost items required for the project which do not fit clearly into other categories.  These direct costs must not be included in the indirect costs (for which the indirect rate is being applied for this project).  Examples are: tuition, printing costs, internet access, etc. which can be directly charged to the project and are not duplicated in indirect costs (overhead costs).
</t>
    </r>
    <r>
      <rPr>
        <b/>
        <sz val="10"/>
        <rFont val="Arial"/>
        <family val="2"/>
      </rPr>
      <t>2.</t>
    </r>
    <r>
      <rPr>
        <sz val="10"/>
        <rFont val="Arial"/>
        <family val="2"/>
      </rPr>
      <t xml:space="preserve"> Basis of cost are items such as contractor quotes, prior purchases of similar or like items, published price list, etc.
</t>
    </r>
    <r>
      <rPr>
        <b/>
        <sz val="10"/>
        <rFont val="Arial"/>
        <family val="2"/>
      </rPr>
      <t xml:space="preserve">3. </t>
    </r>
    <r>
      <rPr>
        <sz val="10"/>
        <rFont val="Arial"/>
        <family val="2"/>
      </rPr>
      <t>Contingency is that part of a budget estimate of future costs (typically of large construction projects or other items as approved by the Federal awarding agency) which is associated with possible events or conditions arising from causes the precise outcome of which is indeterminable at the time of estimate, and that experience shows will likely result, in aggregate, in additional costs for the approved activity or project. Amounts for major project scope changes, unforeseen risks, or extraordinary events may not be included. Amounts must be estimated using broadly-accepted cost estimating methodologies and accepted by the Federal awarding agency.  Contingency costs are reserved until a demonstrated need is approved by the Grants Officer. Please refer to 2 CFR 200.433 for more information.</t>
    </r>
    <r>
      <rPr>
        <b/>
        <sz val="10"/>
        <rFont val="Arial"/>
        <family val="2"/>
      </rPr>
      <t xml:space="preserve">
</t>
    </r>
  </si>
  <si>
    <t>General Description</t>
  </si>
  <si>
    <t>Year 1 ODC</t>
  </si>
  <si>
    <t>Year 2 ODC</t>
  </si>
  <si>
    <t>Year 3 ODC</t>
  </si>
  <si>
    <t>Year 4 ODC</t>
  </si>
  <si>
    <t>Year 5 ODC</t>
  </si>
  <si>
    <r>
      <t xml:space="preserve">Example: </t>
    </r>
    <r>
      <rPr>
        <sz val="10"/>
        <color indexed="10"/>
        <rFont val="Arial"/>
        <family val="2"/>
      </rPr>
      <t xml:space="preserve">T&amp;E-RAN Coordination Events </t>
    </r>
  </si>
  <si>
    <t>Each event is estimated at a total of $5,000 (Venue - $1,000; $1000 informational booklets for 100 participants at $10 per participant; $1,000 in staff time at $10 hours at $100 per hour).
One event will be held per year ($5,000 * 5)</t>
  </si>
  <si>
    <t xml:space="preserve">Event costs for purpose of increasing awareness of the T&amp;E activities--in line with the proposed work plan and to increase awareness and participation from other vendors. </t>
  </si>
  <si>
    <r>
      <rPr>
        <b/>
        <sz val="10"/>
        <color indexed="10"/>
        <rFont val="Arial"/>
        <family val="2"/>
      </rPr>
      <t>INSTRUCTIONS - PLEASE READ</t>
    </r>
    <r>
      <rPr>
        <sz val="10"/>
        <color indexed="10"/>
        <rFont val="Arial"/>
        <family val="2"/>
      </rPr>
      <t xml:space="preserve">
</t>
    </r>
    <r>
      <rPr>
        <b/>
        <sz val="10"/>
        <rFont val="Arial"/>
        <family val="2"/>
      </rPr>
      <t>1.</t>
    </r>
    <r>
      <rPr>
        <sz val="10"/>
        <rFont val="Arial"/>
        <family val="2"/>
      </rPr>
      <t xml:space="preserve"> Indirect (facilities &amp; administrative (F&amp;A)) costs means those costs incurred for a common or joint purpose benefitting more than one cost objective, and not readily assignable to the cost objectives specifically benefitted, without effort disproportionate to the results achieved.
</t>
    </r>
    <r>
      <rPr>
        <b/>
        <sz val="10"/>
        <rFont val="Arial"/>
        <family val="2"/>
      </rPr>
      <t>2</t>
    </r>
    <r>
      <rPr>
        <sz val="10"/>
        <rFont val="Arial"/>
        <family val="2"/>
      </rPr>
      <t xml:space="preserve">. Indirect costs may be charged to the award as per their Indirect Cost Agreement with a cognizant Federal audit agency. Applicants that do not have a current negotiated (including provisional) indirect cost rate except for those non-Federal entities described in Appendix VII, paragraph D.1.b. of 2 CFR 200 may elect to charge a de minimis rate of 10 percent of modified total direct costs (MTDC). MTDC means all direct salaries and wages, applicable fringe benefits, materials and supplies, services, travel, and up to the first $25,000 of each subaward (regardless of the period of performance of the subawards under the award). MTDC excludes equipment, capital expenditures, charges for patient care, rental costs, tuition remission, scholarships and fellowships, participant support costs and the portion of each subaward in excess of $25,000.
</t>
    </r>
    <r>
      <rPr>
        <b/>
        <sz val="10"/>
        <rFont val="Arial"/>
        <family val="2"/>
      </rPr>
      <t xml:space="preserve">3. </t>
    </r>
    <r>
      <rPr>
        <sz val="10"/>
        <rFont val="Arial"/>
        <family val="2"/>
      </rPr>
      <t>By their nature, indirect costs are those recipient costs that are not directly associated with the recipient’s execution of its grant-funded project, but that are necessary to the operation of the organization and the performance of its programs. An applicant should describe the types of indirect costs that it will charge to the grant. A grant recipient can never double-charge a cost as both a direct and an indirect administrative cost.</t>
    </r>
    <r>
      <rPr>
        <b/>
        <sz val="10"/>
        <rFont val="Arial"/>
        <family val="2"/>
      </rPr>
      <t xml:space="preserve">
4.</t>
    </r>
    <r>
      <rPr>
        <sz val="10"/>
        <rFont val="Arial"/>
        <family val="2"/>
      </rPr>
      <t xml:space="preserve"> The rates and how they are applied should not be averaged to get one indirect cost percentage. Complex calculations or rates that do not do not correspond to the below categories should be described/provided in the Additional Explanation section below. If questions exist, consult with your DOC contact before filling out this section. 
</t>
    </r>
    <r>
      <rPr>
        <b/>
        <sz val="10"/>
        <rFont val="Arial"/>
        <family val="2"/>
      </rPr>
      <t>5.</t>
    </r>
    <r>
      <rPr>
        <sz val="10"/>
        <rFont val="Arial"/>
        <family val="2"/>
      </rPr>
      <t xml:space="preserve"> The indirect rate should be applied to both the Federal Share and Recipient Cost Share.                                                                                                                                                                                     
</t>
    </r>
    <r>
      <rPr>
        <b/>
        <sz val="10"/>
        <rFont val="Arial"/>
        <family val="2"/>
      </rPr>
      <t>6. NOTE:</t>
    </r>
    <r>
      <rPr>
        <sz val="10"/>
        <rFont val="Arial"/>
        <family val="2"/>
      </rPr>
      <t xml:space="preserve"> A Recipient who elects to employ the 10% de minimis Indirect Cost rate </t>
    </r>
    <r>
      <rPr>
        <b/>
        <sz val="10"/>
        <rFont val="Arial"/>
        <family val="2"/>
      </rPr>
      <t>cannot claim resulting costs as a Cost Share contribution, nor can the Recipient claim "unrecovered indirect costs"</t>
    </r>
    <r>
      <rPr>
        <sz val="10"/>
        <rFont val="Arial"/>
        <family val="2"/>
      </rPr>
      <t xml:space="preserve"> </t>
    </r>
    <r>
      <rPr>
        <b/>
        <sz val="10"/>
        <rFont val="Arial"/>
        <family val="2"/>
      </rPr>
      <t>as a Cost Share contribution.</t>
    </r>
    <r>
      <rPr>
        <sz val="10"/>
        <rFont val="Arial"/>
        <family val="2"/>
      </rPr>
      <t xml:space="preserve">  Neither of these costs can be reflected as actual indirect cost rates realized by the organization, and therefore are not verifiable in the Recipient records as required by Federal Regulation (§200.306(b)(1)).</t>
    </r>
  </si>
  <si>
    <t>Rate Period</t>
  </si>
  <si>
    <t>Indirect Cost Rate</t>
  </si>
  <si>
    <t>Year 1 Indirect Cost Base</t>
  </si>
  <si>
    <t>Year 2 Indirect Cost Base</t>
  </si>
  <si>
    <t>Year 3 Indirect Cost Base</t>
  </si>
  <si>
    <t>Year 4 Indirect Cost Base</t>
  </si>
  <si>
    <t>Year 5 Indirect Cost Base</t>
  </si>
  <si>
    <t>Year 1 Indirect Costs</t>
  </si>
  <si>
    <t>Year 2 Indirect Costs</t>
  </si>
  <si>
    <t>Year 3 Indirect Costs</t>
  </si>
  <si>
    <t>Year 4 Indirect Costs</t>
  </si>
  <si>
    <t>Year 5 Indirect Costs</t>
  </si>
  <si>
    <t xml:space="preserve">Explanation of Indirect Cost Base </t>
  </si>
  <si>
    <t>01/01/2022 - 12/31/2025</t>
  </si>
  <si>
    <t>The Eligible Entity does not have a Federally approved indirect costs rate and elects to charge a de minimis rate of 10 percent of modified total direct costs (MTDC).
Indirect Cost Base of the MTDC is based on the following Tabs: Personnel ($552,000); Travel ($12,190); Supplies ($8,900); Other ($32,200); First $25,000 of each subaward (2 Subawards totaling $50,000 and $500,000 contracts)</t>
  </si>
  <si>
    <t>i. Cost Sharing/Matching (As applicable)</t>
  </si>
  <si>
    <r>
      <rPr>
        <b/>
        <sz val="10"/>
        <color rgb="FFFF0000"/>
        <rFont val="Arial"/>
        <family val="2"/>
      </rPr>
      <t xml:space="preserve">INSTRUCTIONS - PLEASE READ
</t>
    </r>
    <r>
      <rPr>
        <b/>
        <sz val="10"/>
        <color rgb="FF000000"/>
        <rFont val="Arial"/>
        <family val="2"/>
      </rPr>
      <t>1.</t>
    </r>
    <r>
      <rPr>
        <sz val="10"/>
        <color rgb="FF000000"/>
        <rFont val="Arial"/>
        <family val="2"/>
      </rPr>
      <t xml:space="preserve"> A detailed presentation of the cash or cash value of all cost share/matching proposed by the applicant must be provided in the table below. Identify the source organization &amp; amount of each cost share item proposed in the award. </t>
    </r>
    <r>
      <rPr>
        <u/>
        <sz val="10"/>
        <color rgb="FF000000"/>
        <rFont val="Arial"/>
        <family val="2"/>
      </rPr>
      <t xml:space="preserve">Any cost share/matching provided by a subrecipient should be entered in tab e. Contractual-Subawards.
</t>
    </r>
    <r>
      <rPr>
        <b/>
        <sz val="10"/>
        <color rgb="FF000000"/>
        <rFont val="Arial"/>
        <family val="2"/>
      </rPr>
      <t xml:space="preserve">2. </t>
    </r>
    <r>
      <rPr>
        <b/>
        <u/>
        <sz val="10"/>
        <color rgb="FF000000"/>
        <rFont val="Arial"/>
        <family val="2"/>
      </rPr>
      <t>Cash</t>
    </r>
    <r>
      <rPr>
        <b/>
        <sz val="10"/>
        <color rgb="FF000000"/>
        <rFont val="Arial"/>
        <family val="2"/>
      </rPr>
      <t xml:space="preserve"> </t>
    </r>
    <r>
      <rPr>
        <sz val="10"/>
        <color rgb="FF000000"/>
        <rFont val="Arial"/>
        <family val="2"/>
      </rPr>
      <t xml:space="preserve">- Funds from other Federal programs may not be used as matching funds. 
</t>
    </r>
    <r>
      <rPr>
        <b/>
        <sz val="10"/>
        <color rgb="FF000000"/>
        <rFont val="Arial"/>
        <family val="2"/>
      </rPr>
      <t>3.</t>
    </r>
    <r>
      <rPr>
        <sz val="10"/>
        <color rgb="FF000000"/>
        <rFont val="Arial"/>
        <family val="2"/>
      </rPr>
      <t xml:space="preserve"> </t>
    </r>
    <r>
      <rPr>
        <b/>
        <u/>
        <sz val="10"/>
        <color rgb="FF000000"/>
        <rFont val="Arial"/>
        <family val="2"/>
      </rPr>
      <t>In Kind</t>
    </r>
    <r>
      <rPr>
        <b/>
        <sz val="10"/>
        <color rgb="FF000000"/>
        <rFont val="Arial"/>
        <family val="2"/>
      </rPr>
      <t xml:space="preserve"> </t>
    </r>
    <r>
      <rPr>
        <sz val="10"/>
        <color rgb="FF000000"/>
        <rFont val="Arial"/>
        <family val="2"/>
      </rPr>
      <t>- Contributions, which may include third-party in-kind contributions, are non-cash donations of property, goods or services, which benefit a federally assisted project, and which may count toward satisfying the non-federal matching requirement of a project’s total budgeted costs when such contributions meet certain criteria. NTIA encourages applicants to thoroughly consider potential sources of in-kind contributions that, depending on the particular property or service and the applicable federal cost principles, could include employee or volunteer services; equipment; supplies; indirect costs; computer hardware and software; and use of facilities.</t>
    </r>
    <r>
      <rPr>
        <b/>
        <sz val="10"/>
        <color rgb="FFFFFF00"/>
        <rFont val="Arial"/>
        <family val="2"/>
      </rPr>
      <t xml:space="preserve"> 
</t>
    </r>
    <r>
      <rPr>
        <b/>
        <sz val="10"/>
        <color rgb="FF000000"/>
        <rFont val="Arial"/>
        <family val="2"/>
      </rPr>
      <t>4.</t>
    </r>
    <r>
      <rPr>
        <sz val="10"/>
        <color rgb="FF000000"/>
        <rFont val="Arial"/>
        <family val="2"/>
      </rPr>
      <t xml:space="preserve"> All matching must be necessary to the performance of the project. If questions exist, consult your NTIA contact before filling out In Kind cost share in this section. 
</t>
    </r>
    <r>
      <rPr>
        <b/>
        <sz val="10"/>
        <rFont val="Arial"/>
        <family val="2"/>
      </rPr>
      <t>5.</t>
    </r>
    <r>
      <rPr>
        <sz val="10"/>
        <rFont val="Arial"/>
        <family val="2"/>
      </rPr>
      <t xml:space="preserve"> Program Income – Only if used as Cost Share. See Tab j for additional instructions.
</t>
    </r>
    <r>
      <rPr>
        <b/>
        <sz val="10"/>
        <rFont val="Arial"/>
        <family val="2"/>
      </rPr>
      <t>6.</t>
    </r>
    <r>
      <rPr>
        <b/>
        <sz val="10"/>
        <color rgb="FF000000"/>
        <rFont val="Arial"/>
        <family val="2"/>
      </rPr>
      <t xml:space="preserve"> </t>
    </r>
    <r>
      <rPr>
        <sz val="10"/>
        <color rgb="FF000000"/>
        <rFont val="Arial"/>
        <family val="2"/>
      </rPr>
      <t>A Recipient</t>
    </r>
    <r>
      <rPr>
        <b/>
        <sz val="10"/>
        <color rgb="FF000000"/>
        <rFont val="Arial"/>
        <family val="2"/>
      </rPr>
      <t xml:space="preserve"> cannot claim "unrecovered indirect costs"</t>
    </r>
    <r>
      <rPr>
        <sz val="10"/>
        <color rgb="FF000000"/>
        <rFont val="Arial"/>
        <family val="2"/>
      </rPr>
      <t xml:space="preserve"> as a Cost Share contribution,</t>
    </r>
    <r>
      <rPr>
        <b/>
        <sz val="10"/>
        <color rgb="FF000000"/>
        <rFont val="Arial"/>
        <family val="2"/>
      </rPr>
      <t xml:space="preserve"> without prior approval.        </t>
    </r>
    <r>
      <rPr>
        <sz val="10"/>
        <color rgb="FF000000"/>
        <rFont val="Arial"/>
        <family val="2"/>
      </rPr>
      <t xml:space="preserve">                                                                                                                                                                                                                                                                                                                </t>
    </r>
  </si>
  <si>
    <t>Cost Share Item/Description</t>
  </si>
  <si>
    <t>Year 1 Cost Share</t>
  </si>
  <si>
    <t>Year 2 Cost Share</t>
  </si>
  <si>
    <t>Year 3 Cost Share</t>
  </si>
  <si>
    <t>Year 4 Cost Share</t>
  </si>
  <si>
    <t>Year 5 Cost Share</t>
  </si>
  <si>
    <t>Total Cost Share / Match</t>
  </si>
  <si>
    <t>Match Percentage</t>
  </si>
  <si>
    <t>Notes / Comments</t>
  </si>
  <si>
    <t>Example: Equipment</t>
  </si>
  <si>
    <t>Six servers will be requested to run vRAN function testing. The applicant will provide a cash match of $10,000 to offset some of the requested cost</t>
  </si>
  <si>
    <t xml:space="preserve">Additional Explanation (as needed):
</t>
  </si>
  <si>
    <t>j. Program Income(As applicable)</t>
  </si>
  <si>
    <r>
      <rPr>
        <b/>
        <sz val="10"/>
        <color indexed="10"/>
        <rFont val="Arial"/>
        <family val="2"/>
      </rPr>
      <t>INSTRUCTIONS - PLEASE READ</t>
    </r>
    <r>
      <rPr>
        <sz val="10"/>
        <rFont val="Arial"/>
        <family val="2"/>
      </rPr>
      <t xml:space="preserve">
</t>
    </r>
    <r>
      <rPr>
        <b/>
        <sz val="10"/>
        <rFont val="Arial"/>
        <family val="2"/>
      </rPr>
      <t>1.</t>
    </r>
    <r>
      <rPr>
        <sz val="10"/>
        <rFont val="Arial"/>
        <family val="2"/>
      </rPr>
      <t xml:space="preserve"> </t>
    </r>
    <r>
      <rPr>
        <b/>
        <sz val="10"/>
        <rFont val="Arial"/>
        <family val="2"/>
      </rPr>
      <t>Program Income:</t>
    </r>
    <r>
      <rPr>
        <sz val="10"/>
        <rFont val="Arial"/>
        <family val="2"/>
      </rPr>
      <t xml:space="preserve">  Any gross income earned by the applicant that is directly generated by a supported activity or earned as a result of the Federal award during the period of performance is considered program income.  This includes registration fees for events or for services provided.  The applicant should provide projected amounts of program income it anticipates generating through the life of the award, what activity will generate the program income, and how the applicant plans to use the additive or cost-sharing/matching method for this income as outlined in 2 CFR § 200.307.  
</t>
    </r>
    <r>
      <rPr>
        <b/>
        <sz val="10"/>
        <rFont val="Arial"/>
        <family val="2"/>
      </rPr>
      <t>2.</t>
    </r>
    <r>
      <rPr>
        <sz val="10"/>
        <rFont val="Arial"/>
        <family val="2"/>
      </rPr>
      <t xml:space="preserve"> Per the Federal-wide Research Terms and Conditions as adopted by the Department of Commerce, research projects must use the additive method of 2 CFR 200.307(e)(2) to dispose of program income                                                                                                                                                                                     </t>
    </r>
  </si>
  <si>
    <t>Question</t>
  </si>
  <si>
    <t>Response</t>
  </si>
  <si>
    <r>
      <t xml:space="preserve">1. </t>
    </r>
    <r>
      <rPr>
        <sz val="11"/>
        <rFont val="Arial"/>
        <family val="2"/>
      </rPr>
      <t>Does the recipient anticipate earning Program Income as a result of this grant program? If the answer is yes, please answer question 2.</t>
    </r>
  </si>
  <si>
    <r>
      <t xml:space="preserve">2. </t>
    </r>
    <r>
      <rPr>
        <sz val="11"/>
        <rFont val="Arial"/>
        <family val="2"/>
      </rPr>
      <t>How does the recipient elect to use any earned Program Income? Please refer to 2 CFR 200.307 for the definition of each approach.</t>
    </r>
  </si>
  <si>
    <t>Program Income Item/Description</t>
  </si>
  <si>
    <t>Year 1 Program Income</t>
  </si>
  <si>
    <t>Year 2 Program Income</t>
  </si>
  <si>
    <t>Year 3 Program Income</t>
  </si>
  <si>
    <t>Year 4 Program Income</t>
  </si>
  <si>
    <t>Year 5 Program Income</t>
  </si>
  <si>
    <t>Total Program Income</t>
  </si>
  <si>
    <t>Notes/Comments</t>
  </si>
  <si>
    <r>
      <t xml:space="preserve">Example: </t>
    </r>
    <r>
      <rPr>
        <sz val="10"/>
        <color rgb="FFFF0000"/>
        <rFont val="Arial"/>
        <family val="2"/>
      </rPr>
      <t>Program Income from participant registration fees</t>
    </r>
  </si>
  <si>
    <t xml:space="preserve">No. 0660-0053 </t>
  </si>
  <si>
    <t>Additional Definitions and Guidance</t>
  </si>
  <si>
    <r>
      <rPr>
        <b/>
        <sz val="10"/>
        <color rgb="FF000000"/>
        <rFont val="Arial"/>
        <family val="2"/>
      </rPr>
      <t>The following supports the corresponding tabs in order to define terms and quantify costs:
A. Personnel and Fringe</t>
    </r>
    <r>
      <rPr>
        <sz val="10"/>
        <color rgb="FF000000"/>
        <rFont val="Arial"/>
        <family val="2"/>
      </rPr>
      <t xml:space="preserve">
    Year Wages (Columns F-J) should be the total cost of the Position Title (summed by number of positions within the Position Title).
</t>
    </r>
    <r>
      <rPr>
        <b/>
        <sz val="10"/>
        <color rgb="FF000000"/>
        <rFont val="Arial"/>
        <family val="2"/>
      </rPr>
      <t>B. Travel</t>
    </r>
    <r>
      <rPr>
        <sz val="10"/>
        <color rgb="FF000000"/>
        <rFont val="Arial"/>
        <family val="2"/>
      </rPr>
      <t xml:space="preserve">
    Each travel event will have the year in which the travel takes place. If the event is repeated in another year, a new line item should be listed and costs calculated as a separate event.
    If a travel event spans across two travel years, please note this in Justification of Need.
    If the number of travelers for an event is greater than one, each total in Columns E-J should be the average cost estimate per traveler (Ex: Traveler A’s flight is $200 and Traveler B’s flight is $400, the Flight Per Traveler Cost in Column F would be $300).
    Total Mileage in Column I is the total cost for a traveler(s) mileage based on current GSA reimbursement rates per mile if they are driving their personal vehicle. If no travelers are using their personal vehicles, the cost is $0.00.
</t>
    </r>
    <r>
      <rPr>
        <b/>
        <sz val="10"/>
        <color rgb="FF000000"/>
        <rFont val="Arial"/>
        <family val="2"/>
      </rPr>
      <t>C. Equipment</t>
    </r>
    <r>
      <rPr>
        <sz val="10"/>
        <color rgb="FF000000"/>
        <rFont val="Arial"/>
        <family val="2"/>
      </rPr>
      <t xml:space="preserve">
    Costs for equipment units should be broken down across Columns D-H in the years in which costs of the units will be expended. The summed total of all the Years (Total Cost) should equal the number of units multiplied by the costs of each unit.
</t>
    </r>
    <r>
      <rPr>
        <b/>
        <sz val="10"/>
        <color rgb="FF000000"/>
        <rFont val="Arial"/>
        <family val="2"/>
      </rPr>
      <t>D. Supplies</t>
    </r>
    <r>
      <rPr>
        <sz val="10"/>
        <color rgb="FF000000"/>
        <rFont val="Arial"/>
        <family val="2"/>
      </rPr>
      <t xml:space="preserve">
    Costs for supply units should be broken down across Columns D-H in the years in which costs of the units will be expended. The summed total of all the Years (Total Cost) should equal the number of units multiplied by the costs of each unit.
</t>
    </r>
    <r>
      <rPr>
        <b/>
        <sz val="10"/>
        <color rgb="FF000000"/>
        <rFont val="Arial"/>
        <family val="2"/>
      </rPr>
      <t>E. Contract and Subawards</t>
    </r>
    <r>
      <rPr>
        <sz val="10"/>
        <color rgb="FF000000"/>
        <rFont val="Arial"/>
        <family val="2"/>
      </rPr>
      <t xml:space="preserve">
    This tab will account for the total cost of contractors and subawardees, including their travel costs.
</t>
    </r>
    <r>
      <rPr>
        <b/>
        <sz val="10"/>
        <color rgb="FF000000"/>
        <rFont val="Arial"/>
        <family val="2"/>
      </rPr>
      <t>F. Construction</t>
    </r>
    <r>
      <rPr>
        <sz val="10"/>
        <color rgb="FF000000"/>
        <rFont val="Arial"/>
        <family val="2"/>
      </rPr>
      <t xml:space="preserve">
    This tab itemizes contraction activity costs per year.
</t>
    </r>
    <r>
      <rPr>
        <b/>
        <sz val="10"/>
        <color rgb="FF000000"/>
        <rFont val="Arial"/>
        <family val="2"/>
      </rPr>
      <t>G. Other Direct Costs</t>
    </r>
    <r>
      <rPr>
        <sz val="10"/>
        <color rgb="FF000000"/>
        <rFont val="Arial"/>
        <family val="2"/>
      </rPr>
      <t xml:space="preserve">
    This tab will capture yearly totals for ODCs. These may be generally categorized, but with enough description to fully understand what the costs represent.
</t>
    </r>
    <r>
      <rPr>
        <b/>
        <sz val="10"/>
        <color rgb="FF000000"/>
        <rFont val="Arial"/>
        <family val="2"/>
      </rPr>
      <t>H. Indirect Costs</t>
    </r>
    <r>
      <rPr>
        <sz val="10"/>
        <color rgb="FF000000"/>
        <rFont val="Arial"/>
        <family val="2"/>
      </rPr>
      <t xml:space="preserve">
    This tab will capture yearly totals for IDC Cost Bases and Total Indirect Cost. The Indirect Cost Rate will be applied to each year of Cost Base to calculate the annual IDC.
</t>
    </r>
    <r>
      <rPr>
        <b/>
        <sz val="10"/>
        <color rgb="FF000000"/>
        <rFont val="Arial"/>
        <family val="2"/>
      </rPr>
      <t>I. Cost Sharing/Matching</t>
    </r>
    <r>
      <rPr>
        <sz val="10"/>
        <color rgb="FF000000"/>
        <rFont val="Arial"/>
        <family val="2"/>
      </rPr>
      <t xml:space="preserve">
    This tab captures the total amount and type of cost sharing associated with the project.
    The Total Cost of the equipment is listed in Column I. The amount of the requested cost which will be shared by the applicant will be distributed respectively across the Cost Share years. The percentage of the cost share/match will be calculated to show how much the applicant will share/match of the total cost.
</t>
    </r>
    <r>
      <rPr>
        <b/>
        <sz val="10"/>
        <color rgb="FF000000"/>
        <rFont val="Arial"/>
        <family val="2"/>
      </rPr>
      <t>J. Program Income</t>
    </r>
    <r>
      <rPr>
        <sz val="10"/>
        <color rgb="FF000000"/>
        <rFont val="Arial"/>
        <family val="2"/>
      </rPr>
      <t xml:space="preserve">
    This tab captures expected annual income generated as a result of the award over the course of the award.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</si>
</sst>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00"/>
    <numFmt numFmtId="165" formatCode="&quot;$&quot;#,##0"/>
    <numFmt numFmtId="166" formatCode="0.0%"/>
    <numFmt numFmtId="167" formatCode="_(&quot;$&quot;* #,##0_);_(&quot;$&quot;* \(#,##0\);_(&quot;$&quot;* &quot;-&quot;??_);_(@_)"/>
  </numFmts>
  <fonts count="32" x14ac:knownFonts="1">
    <font>
      <sz val="10"/>
      <name val="Arial"/>
    </font>
    <font>
      <sz val="11"/>
      <color theme="1"/>
      <name val="Calibri"/>
      <family val="2"/>
      <scheme val="minor"/>
    </font>
    <font>
      <sz val="10"/>
      <name val="Arial"/>
      <family val="2"/>
    </font>
    <font>
      <sz val="8"/>
      <name val="Arial"/>
      <family val="2"/>
    </font>
    <font>
      <b/>
      <sz val="10"/>
      <name val="Arial"/>
      <family val="2"/>
    </font>
    <font>
      <b/>
      <sz val="11"/>
      <name val="Arial"/>
      <family val="2"/>
    </font>
    <font>
      <sz val="10"/>
      <name val="Arial"/>
      <family val="2"/>
    </font>
    <font>
      <i/>
      <sz val="10"/>
      <name val="Arial"/>
      <family val="2"/>
    </font>
    <font>
      <sz val="11"/>
      <name val="Arial"/>
      <family val="2"/>
    </font>
    <font>
      <b/>
      <sz val="11"/>
      <color indexed="10"/>
      <name val="Arial"/>
      <family val="2"/>
    </font>
    <font>
      <sz val="14"/>
      <name val="Arial"/>
      <family val="2"/>
    </font>
    <font>
      <b/>
      <sz val="14"/>
      <color indexed="18"/>
      <name val="Arial"/>
      <family val="2"/>
    </font>
    <font>
      <sz val="14"/>
      <color indexed="18"/>
      <name val="Arial"/>
      <family val="2"/>
    </font>
    <font>
      <sz val="10"/>
      <color indexed="10"/>
      <name val="Arial"/>
      <family val="2"/>
    </font>
    <font>
      <sz val="14"/>
      <name val="Arial"/>
      <family val="2"/>
    </font>
    <font>
      <b/>
      <sz val="10"/>
      <color indexed="10"/>
      <name val="Arial"/>
      <family val="2"/>
    </font>
    <font>
      <b/>
      <sz val="12"/>
      <color indexed="10"/>
      <name val="Arial"/>
      <family val="2"/>
    </font>
    <font>
      <sz val="11"/>
      <color theme="1"/>
      <name val="Calibri"/>
      <family val="2"/>
      <scheme val="minor"/>
    </font>
    <font>
      <b/>
      <sz val="14"/>
      <color theme="3" tint="-0.249977111117893"/>
      <name val="Arial"/>
      <family val="2"/>
    </font>
    <font>
      <b/>
      <sz val="10"/>
      <color rgb="FFFF0000"/>
      <name val="Arial"/>
      <family val="2"/>
    </font>
    <font>
      <sz val="10"/>
      <color rgb="FFFF0000"/>
      <name val="Arial"/>
      <family val="2"/>
    </font>
    <font>
      <b/>
      <sz val="11"/>
      <color theme="0"/>
      <name val="Arial"/>
      <family val="2"/>
    </font>
    <font>
      <b/>
      <sz val="12"/>
      <color theme="0"/>
      <name val="Arial"/>
      <family val="2"/>
    </font>
    <font>
      <sz val="12"/>
      <color theme="0"/>
      <name val="Arial"/>
      <family val="2"/>
    </font>
    <font>
      <b/>
      <sz val="10"/>
      <color rgb="FF000000"/>
      <name val="Arial"/>
      <family val="2"/>
    </font>
    <font>
      <sz val="10"/>
      <color rgb="FF000000"/>
      <name val="Arial"/>
      <family val="2"/>
    </font>
    <font>
      <sz val="11"/>
      <color rgb="FF000000"/>
      <name val="Arial"/>
      <family val="2"/>
    </font>
    <font>
      <sz val="10"/>
      <color theme="1"/>
      <name val="Arial"/>
      <family val="2"/>
    </font>
    <font>
      <u/>
      <sz val="10"/>
      <color rgb="FF000000"/>
      <name val="Arial"/>
      <family val="2"/>
    </font>
    <font>
      <b/>
      <u/>
      <sz val="10"/>
      <color rgb="FF000000"/>
      <name val="Arial"/>
      <family val="2"/>
    </font>
    <font>
      <b/>
      <sz val="10"/>
      <color rgb="FFFFFF00"/>
      <name val="Arial"/>
      <family val="2"/>
    </font>
    <font>
      <b/>
      <sz val="11"/>
      <color theme="1"/>
      <name val="Calibri"/>
      <family val="2"/>
    </font>
  </fonts>
  <fills count="6">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59999389629810485"/>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auto="1"/>
      </left>
      <right/>
      <top style="thin">
        <color indexed="64"/>
      </top>
      <bottom/>
      <diagonal/>
    </border>
    <border>
      <left/>
      <right/>
      <top style="thin">
        <color indexed="64"/>
      </top>
      <bottom style="medium">
        <color auto="1"/>
      </bottom>
      <diagonal/>
    </border>
    <border>
      <left style="medium">
        <color indexed="64"/>
      </left>
      <right/>
      <top style="thin">
        <color indexed="64"/>
      </top>
      <bottom style="thin">
        <color indexed="64"/>
      </bottom>
      <diagonal/>
    </border>
    <border>
      <left/>
      <right style="thin">
        <color indexed="64"/>
      </right>
      <top/>
      <bottom style="medium">
        <color indexed="64"/>
      </bottom>
      <diagonal/>
    </border>
    <border>
      <left style="medium">
        <color indexed="64"/>
      </left>
      <right/>
      <top/>
      <bottom style="thin">
        <color indexed="64"/>
      </bottom>
      <diagonal/>
    </border>
    <border>
      <left style="thin">
        <color indexed="64"/>
      </left>
      <right style="thin">
        <color indexed="64"/>
      </right>
      <top style="thin">
        <color indexed="64"/>
      </top>
      <bottom style="medium">
        <color auto="1"/>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right/>
      <top/>
      <bottom style="medium">
        <color auto="1"/>
      </bottom>
      <diagonal/>
    </border>
    <border>
      <left style="thin">
        <color indexed="64"/>
      </left>
      <right style="thin">
        <color indexed="64"/>
      </right>
      <top style="thin">
        <color theme="0"/>
      </top>
      <bottom style="thin">
        <color indexed="64"/>
      </bottom>
      <diagonal/>
    </border>
    <border>
      <left/>
      <right style="thin">
        <color indexed="64"/>
      </right>
      <top style="medium">
        <color indexed="64"/>
      </top>
      <bottom style="thin">
        <color indexed="64"/>
      </bottom>
      <diagonal/>
    </border>
    <border>
      <left style="thin">
        <color indexed="64"/>
      </left>
      <right/>
      <top style="medium">
        <color auto="1"/>
      </top>
      <bottom style="thin">
        <color auto="1"/>
      </bottom>
      <diagonal/>
    </border>
    <border>
      <left/>
      <right/>
      <top style="medium">
        <color auto="1"/>
      </top>
      <bottom style="medium">
        <color indexed="64"/>
      </bottom>
      <diagonal/>
    </border>
    <border>
      <left/>
      <right/>
      <top style="medium">
        <color indexed="64"/>
      </top>
      <bottom/>
      <diagonal/>
    </border>
    <border>
      <left/>
      <right style="medium">
        <color auto="1"/>
      </right>
      <top style="medium">
        <color auto="1"/>
      </top>
      <bottom/>
      <diagonal/>
    </border>
    <border>
      <left style="thin">
        <color indexed="64"/>
      </left>
      <right style="medium">
        <color auto="1"/>
      </right>
      <top style="medium">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auto="1"/>
      </top>
      <bottom style="thin">
        <color auto="1"/>
      </bottom>
      <diagonal/>
    </border>
    <border>
      <left/>
      <right style="thin">
        <color indexed="64"/>
      </right>
      <top/>
      <bottom/>
      <diagonal/>
    </border>
    <border>
      <left style="medium">
        <color indexed="64"/>
      </left>
      <right style="medium">
        <color indexed="64"/>
      </right>
      <top/>
      <bottom/>
      <diagonal/>
    </border>
    <border>
      <left style="thin">
        <color indexed="64"/>
      </left>
      <right style="thin">
        <color indexed="64"/>
      </right>
      <top style="medium">
        <color auto="1"/>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auto="1"/>
      </top>
      <bottom style="medium">
        <color indexed="64"/>
      </bottom>
      <diagonal/>
    </border>
    <border>
      <left/>
      <right style="thin">
        <color indexed="64"/>
      </right>
      <top style="thin">
        <color indexed="64"/>
      </top>
      <bottom style="medium">
        <color auto="1"/>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auto="1"/>
      </bottom>
      <diagonal/>
    </border>
    <border>
      <left style="thin">
        <color indexed="64"/>
      </left>
      <right/>
      <top style="medium">
        <color indexed="64"/>
      </top>
      <bottom/>
      <diagonal/>
    </border>
    <border>
      <left/>
      <right style="thin">
        <color indexed="64"/>
      </right>
      <top style="thin">
        <color theme="0"/>
      </top>
      <bottom style="thin">
        <color indexed="64"/>
      </bottom>
      <diagonal/>
    </border>
    <border>
      <left style="thin">
        <color indexed="64"/>
      </left>
      <right/>
      <top style="thin">
        <color theme="0"/>
      </top>
      <bottom style="thin">
        <color indexed="64"/>
      </bottom>
      <diagonal/>
    </border>
    <border>
      <left style="thin">
        <color indexed="64"/>
      </left>
      <right/>
      <top style="thin">
        <color theme="0"/>
      </top>
      <bottom/>
      <diagonal/>
    </border>
  </borders>
  <cellStyleXfs count="7">
    <xf numFmtId="0" fontId="0" fillId="0" borderId="0"/>
    <xf numFmtId="44" fontId="2" fillId="0" borderId="0" applyFont="0" applyFill="0" applyBorder="0" applyAlignment="0" applyProtection="0"/>
    <xf numFmtId="0" fontId="6" fillId="0" borderId="0"/>
    <xf numFmtId="0" fontId="17" fillId="0" borderId="0"/>
    <xf numFmtId="9" fontId="2" fillId="0" borderId="0" applyFont="0" applyFill="0" applyBorder="0" applyAlignment="0" applyProtection="0"/>
    <xf numFmtId="0" fontId="2" fillId="0" borderId="0"/>
    <xf numFmtId="0" fontId="1" fillId="0" borderId="0"/>
  </cellStyleXfs>
  <cellXfs count="396">
    <xf numFmtId="0" fontId="0" fillId="0" borderId="0" xfId="0"/>
    <xf numFmtId="0" fontId="2" fillId="0" borderId="0" xfId="0" applyFont="1"/>
    <xf numFmtId="164" fontId="2" fillId="3" borderId="10" xfId="0" applyNumberFormat="1" applyFont="1" applyFill="1" applyBorder="1" applyAlignment="1" applyProtection="1">
      <alignment horizontal="right" vertical="center" wrapText="1"/>
      <protection locked="0"/>
    </xf>
    <xf numFmtId="164" fontId="2" fillId="3" borderId="3" xfId="0" applyNumberFormat="1" applyFont="1" applyFill="1" applyBorder="1" applyAlignment="1" applyProtection="1">
      <alignment horizontal="right" vertical="center" wrapText="1"/>
      <protection locked="0"/>
    </xf>
    <xf numFmtId="164" fontId="2" fillId="3" borderId="1" xfId="0" applyNumberFormat="1" applyFont="1" applyFill="1" applyBorder="1" applyAlignment="1" applyProtection="1">
      <alignment horizontal="right" vertical="center" wrapText="1"/>
      <protection locked="0"/>
    </xf>
    <xf numFmtId="0" fontId="2" fillId="3" borderId="5" xfId="0" applyFont="1" applyFill="1" applyBorder="1" applyAlignment="1" applyProtection="1">
      <alignment horizontal="left" vertical="top" wrapText="1"/>
      <protection locked="0"/>
    </xf>
    <xf numFmtId="0" fontId="2" fillId="3" borderId="1" xfId="0" applyFont="1" applyFill="1" applyBorder="1" applyAlignment="1" applyProtection="1">
      <alignment horizontal="center" vertical="top" wrapText="1"/>
      <protection locked="0"/>
    </xf>
    <xf numFmtId="164" fontId="2" fillId="3" borderId="1" xfId="0" applyNumberFormat="1" applyFont="1" applyFill="1" applyBorder="1" applyAlignment="1" applyProtection="1">
      <alignment horizontal="right" vertical="top" wrapText="1"/>
      <protection locked="0"/>
    </xf>
    <xf numFmtId="0" fontId="2" fillId="3" borderId="1" xfId="0" applyFont="1" applyFill="1" applyBorder="1" applyAlignment="1" applyProtection="1">
      <alignment horizontal="left" vertical="top" wrapText="1"/>
      <protection locked="0"/>
    </xf>
    <xf numFmtId="0" fontId="2" fillId="3" borderId="9" xfId="0" applyFont="1" applyFill="1" applyBorder="1" applyAlignment="1" applyProtection="1">
      <alignment vertical="center"/>
      <protection locked="0"/>
    </xf>
    <xf numFmtId="0" fontId="2" fillId="3" borderId="8" xfId="0" applyFont="1" applyFill="1" applyBorder="1" applyAlignment="1" applyProtection="1">
      <alignment vertical="center" wrapText="1"/>
      <protection locked="0"/>
    </xf>
    <xf numFmtId="0" fontId="2" fillId="3" borderId="8" xfId="0" applyFont="1" applyFill="1" applyBorder="1" applyAlignment="1" applyProtection="1">
      <alignment vertical="center"/>
      <protection locked="0"/>
    </xf>
    <xf numFmtId="0" fontId="2" fillId="3" borderId="22" xfId="0" applyFont="1" applyFill="1" applyBorder="1" applyAlignment="1" applyProtection="1">
      <alignment horizontal="left" vertical="top" wrapText="1"/>
      <protection locked="0"/>
    </xf>
    <xf numFmtId="0" fontId="2" fillId="3" borderId="18" xfId="0" applyFont="1" applyFill="1" applyBorder="1" applyAlignment="1" applyProtection="1">
      <alignment horizontal="left" vertical="top" wrapText="1"/>
      <protection locked="0"/>
    </xf>
    <xf numFmtId="0" fontId="2" fillId="3" borderId="22" xfId="0" applyFont="1" applyFill="1" applyBorder="1" applyAlignment="1" applyProtection="1">
      <alignment horizontal="center" vertical="top" wrapText="1"/>
      <protection locked="0"/>
    </xf>
    <xf numFmtId="164" fontId="2" fillId="3" borderId="22" xfId="0" applyNumberFormat="1" applyFont="1" applyFill="1" applyBorder="1" applyAlignment="1" applyProtection="1">
      <alignment horizontal="right" vertical="top" wrapText="1"/>
      <protection locked="0"/>
    </xf>
    <xf numFmtId="0" fontId="2" fillId="3" borderId="2" xfId="0" applyFont="1" applyFill="1" applyBorder="1" applyAlignment="1" applyProtection="1">
      <alignment vertical="top" wrapText="1"/>
      <protection locked="0"/>
    </xf>
    <xf numFmtId="1" fontId="2" fillId="3" borderId="1" xfId="0" applyNumberFormat="1" applyFont="1" applyFill="1" applyBorder="1" applyAlignment="1" applyProtection="1">
      <alignment horizontal="left" vertical="top" wrapText="1"/>
      <protection locked="0"/>
    </xf>
    <xf numFmtId="0" fontId="2" fillId="3" borderId="20" xfId="0" applyFont="1" applyFill="1" applyBorder="1" applyAlignment="1" applyProtection="1">
      <alignment vertical="top" wrapText="1"/>
      <protection locked="0"/>
    </xf>
    <xf numFmtId="1" fontId="2" fillId="3" borderId="22" xfId="0" applyNumberFormat="1" applyFont="1" applyFill="1" applyBorder="1" applyAlignment="1" applyProtection="1">
      <alignment horizontal="left" vertical="top" wrapText="1"/>
      <protection locked="0"/>
    </xf>
    <xf numFmtId="0" fontId="2" fillId="3" borderId="1" xfId="0" applyFont="1" applyFill="1" applyBorder="1" applyAlignment="1" applyProtection="1">
      <alignment horizontal="left" vertical="center" wrapText="1"/>
      <protection locked="0"/>
    </xf>
    <xf numFmtId="0" fontId="0" fillId="0" borderId="0" xfId="0" applyAlignment="1">
      <alignment wrapText="1"/>
    </xf>
    <xf numFmtId="0" fontId="2" fillId="0" borderId="0" xfId="0" applyFont="1" applyAlignment="1">
      <alignment wrapText="1"/>
    </xf>
    <xf numFmtId="0" fontId="2" fillId="3" borderId="13" xfId="0" applyFont="1" applyFill="1" applyBorder="1" applyAlignment="1" applyProtection="1">
      <alignment vertical="top" wrapText="1"/>
      <protection locked="0"/>
    </xf>
    <xf numFmtId="0" fontId="2" fillId="3" borderId="1" xfId="0" applyFont="1" applyFill="1" applyBorder="1" applyAlignment="1" applyProtection="1">
      <alignment vertical="top" wrapText="1"/>
      <protection locked="0"/>
    </xf>
    <xf numFmtId="0" fontId="2" fillId="3" borderId="6" xfId="0" applyFont="1" applyFill="1" applyBorder="1" applyAlignment="1" applyProtection="1">
      <alignment horizontal="left" vertical="center" wrapText="1"/>
      <protection locked="0"/>
    </xf>
    <xf numFmtId="0" fontId="2" fillId="3" borderId="10" xfId="0" applyFont="1"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protection locked="0"/>
    </xf>
    <xf numFmtId="0" fontId="2" fillId="3" borderId="22" xfId="0" applyFont="1" applyFill="1" applyBorder="1" applyAlignment="1" applyProtection="1">
      <alignment vertical="top" wrapText="1"/>
      <protection locked="0"/>
    </xf>
    <xf numFmtId="1" fontId="5" fillId="3" borderId="48" xfId="0" applyNumberFormat="1"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1" fontId="2" fillId="3" borderId="10" xfId="0" applyNumberFormat="1" applyFont="1" applyFill="1" applyBorder="1" applyAlignment="1" applyProtection="1">
      <alignment horizontal="center" vertical="center" wrapText="1"/>
      <protection locked="0"/>
    </xf>
    <xf numFmtId="0" fontId="4" fillId="0" borderId="0" xfId="0" applyFont="1"/>
    <xf numFmtId="164" fontId="20" fillId="2" borderId="51" xfId="1" applyNumberFormat="1" applyFont="1" applyFill="1" applyBorder="1" applyAlignment="1" applyProtection="1">
      <alignment horizontal="right" vertical="center" wrapText="1"/>
    </xf>
    <xf numFmtId="165" fontId="8" fillId="0" borderId="26" xfId="0" applyNumberFormat="1" applyFont="1" applyBorder="1" applyAlignment="1" applyProtection="1">
      <alignment vertical="center" wrapText="1"/>
      <protection locked="0"/>
    </xf>
    <xf numFmtId="164" fontId="2" fillId="3" borderId="7" xfId="0" applyNumberFormat="1" applyFont="1" applyFill="1" applyBorder="1" applyAlignment="1" applyProtection="1">
      <alignment horizontal="right" vertical="top" wrapText="1"/>
      <protection locked="0"/>
    </xf>
    <xf numFmtId="164" fontId="2" fillId="3" borderId="4" xfId="0" applyNumberFormat="1" applyFont="1" applyFill="1" applyBorder="1" applyAlignment="1" applyProtection="1">
      <alignment horizontal="right" vertical="top" wrapText="1"/>
      <protection locked="0"/>
    </xf>
    <xf numFmtId="167" fontId="5" fillId="5" borderId="19" xfId="1" applyNumberFormat="1" applyFont="1" applyFill="1" applyBorder="1" applyAlignment="1" applyProtection="1">
      <alignment horizontal="center" vertical="center" wrapText="1"/>
    </xf>
    <xf numFmtId="0" fontId="2" fillId="3" borderId="22" xfId="0" applyFont="1" applyFill="1" applyBorder="1" applyAlignment="1" applyProtection="1">
      <alignment horizontal="center" vertical="center" wrapText="1"/>
      <protection locked="0"/>
    </xf>
    <xf numFmtId="1" fontId="2" fillId="3" borderId="1" xfId="0" applyNumberFormat="1" applyFont="1" applyFill="1" applyBorder="1" applyAlignment="1" applyProtection="1">
      <alignment horizontal="center" vertical="center" wrapText="1"/>
      <protection locked="0"/>
    </xf>
    <xf numFmtId="1" fontId="27" fillId="3" borderId="42" xfId="0" applyNumberFormat="1" applyFont="1" applyFill="1" applyBorder="1" applyAlignment="1" applyProtection="1">
      <alignment horizontal="center" vertical="center" wrapText="1"/>
      <protection locked="0"/>
    </xf>
    <xf numFmtId="0" fontId="2" fillId="3" borderId="17" xfId="0" applyFont="1" applyFill="1" applyBorder="1" applyAlignment="1" applyProtection="1">
      <alignment horizontal="left" vertical="center" wrapText="1"/>
      <protection locked="0"/>
    </xf>
    <xf numFmtId="0" fontId="2" fillId="3" borderId="3" xfId="0" applyFont="1" applyFill="1" applyBorder="1" applyAlignment="1" applyProtection="1">
      <alignment horizontal="left" vertical="center" wrapText="1"/>
      <protection locked="0"/>
    </xf>
    <xf numFmtId="1" fontId="2" fillId="3" borderId="22" xfId="0" applyNumberFormat="1" applyFont="1" applyFill="1" applyBorder="1" applyAlignment="1" applyProtection="1">
      <alignment horizontal="center" vertical="center" wrapText="1"/>
      <protection locked="0"/>
    </xf>
    <xf numFmtId="0" fontId="2" fillId="3" borderId="12" xfId="0" applyFont="1" applyFill="1" applyBorder="1" applyAlignment="1" applyProtection="1">
      <alignment horizontal="left" vertical="center" wrapText="1"/>
      <protection locked="0"/>
    </xf>
    <xf numFmtId="165" fontId="2" fillId="3" borderId="1" xfId="0" applyNumberFormat="1" applyFont="1" applyFill="1" applyBorder="1" applyAlignment="1" applyProtection="1">
      <alignment horizontal="center" vertical="center" wrapText="1"/>
      <protection locked="0"/>
    </xf>
    <xf numFmtId="164" fontId="2" fillId="3" borderId="1" xfId="0" applyNumberFormat="1" applyFont="1" applyFill="1" applyBorder="1" applyAlignment="1" applyProtection="1">
      <alignment vertical="top" wrapText="1"/>
      <protection locked="0"/>
    </xf>
    <xf numFmtId="164" fontId="2" fillId="3" borderId="22" xfId="0" applyNumberFormat="1" applyFont="1" applyFill="1" applyBorder="1" applyAlignment="1" applyProtection="1">
      <alignment vertical="top" wrapText="1"/>
      <protection locked="0"/>
    </xf>
    <xf numFmtId="0" fontId="2" fillId="3" borderId="16" xfId="0" applyFont="1" applyFill="1" applyBorder="1" applyAlignment="1" applyProtection="1">
      <alignment horizontal="center" vertical="center" wrapText="1"/>
      <protection locked="0"/>
    </xf>
    <xf numFmtId="0" fontId="2" fillId="3" borderId="15" xfId="0" applyFont="1" applyFill="1" applyBorder="1" applyAlignment="1" applyProtection="1">
      <alignment horizontal="center" vertical="center" wrapText="1"/>
      <protection locked="0"/>
    </xf>
    <xf numFmtId="0" fontId="2" fillId="3" borderId="15" xfId="0" applyFont="1" applyFill="1" applyBorder="1" applyAlignment="1" applyProtection="1">
      <alignment wrapText="1"/>
      <protection locked="0"/>
    </xf>
    <xf numFmtId="1" fontId="2" fillId="3" borderId="1" xfId="0" applyNumberFormat="1" applyFont="1" applyFill="1" applyBorder="1" applyAlignment="1" applyProtection="1">
      <alignment vertical="top" wrapText="1"/>
      <protection locked="0"/>
    </xf>
    <xf numFmtId="0" fontId="2" fillId="3" borderId="16" xfId="0" applyFont="1" applyFill="1" applyBorder="1" applyAlignment="1" applyProtection="1">
      <alignment wrapText="1"/>
      <protection locked="0"/>
    </xf>
    <xf numFmtId="0" fontId="2" fillId="3" borderId="5" xfId="0" applyFont="1" applyFill="1" applyBorder="1" applyAlignment="1" applyProtection="1">
      <alignment vertical="top" wrapText="1"/>
      <protection locked="0"/>
    </xf>
    <xf numFmtId="0" fontId="2" fillId="3" borderId="18" xfId="0" applyFont="1" applyFill="1" applyBorder="1" applyAlignment="1" applyProtection="1">
      <alignment vertical="top" wrapText="1"/>
      <protection locked="0"/>
    </xf>
    <xf numFmtId="1" fontId="2" fillId="3" borderId="22" xfId="0" applyNumberFormat="1" applyFont="1" applyFill="1" applyBorder="1" applyAlignment="1" applyProtection="1">
      <alignment vertical="top" wrapText="1"/>
      <protection locked="0"/>
    </xf>
    <xf numFmtId="164" fontId="2" fillId="3" borderId="6" xfId="0" applyNumberFormat="1" applyFont="1" applyFill="1" applyBorder="1" applyAlignment="1" applyProtection="1">
      <alignment vertical="center" wrapText="1"/>
      <protection locked="0"/>
    </xf>
    <xf numFmtId="164" fontId="2" fillId="3" borderId="52" xfId="0" applyNumberFormat="1" applyFont="1" applyFill="1" applyBorder="1" applyAlignment="1" applyProtection="1">
      <alignment vertical="center" wrapText="1"/>
      <protection locked="0"/>
    </xf>
    <xf numFmtId="164" fontId="20" fillId="2" borderId="7" xfId="4" applyNumberFormat="1" applyFont="1" applyFill="1" applyBorder="1" applyAlignment="1" applyProtection="1">
      <alignment horizontal="right" vertical="center" wrapText="1"/>
    </xf>
    <xf numFmtId="166" fontId="20" fillId="2" borderId="10" xfId="4" applyNumberFormat="1" applyFont="1" applyFill="1" applyBorder="1" applyAlignment="1" applyProtection="1">
      <alignment horizontal="left" vertical="center" wrapText="1"/>
    </xf>
    <xf numFmtId="0" fontId="2" fillId="3" borderId="52" xfId="0" applyFont="1" applyFill="1" applyBorder="1" applyAlignment="1" applyProtection="1">
      <alignment horizontal="center" wrapText="1"/>
      <protection locked="0"/>
    </xf>
    <xf numFmtId="165" fontId="2" fillId="3" borderId="10" xfId="1" applyNumberFormat="1" applyFont="1" applyFill="1" applyBorder="1" applyAlignment="1" applyProtection="1">
      <alignment wrapText="1"/>
      <protection locked="0"/>
    </xf>
    <xf numFmtId="0" fontId="2" fillId="3" borderId="18" xfId="0" applyFont="1" applyFill="1" applyBorder="1" applyAlignment="1" applyProtection="1">
      <alignment horizontal="center" wrapText="1"/>
      <protection locked="0"/>
    </xf>
    <xf numFmtId="165" fontId="2" fillId="3" borderId="3" xfId="1" applyNumberFormat="1" applyFont="1" applyFill="1" applyBorder="1" applyAlignment="1" applyProtection="1">
      <alignment wrapText="1"/>
      <protection locked="0"/>
    </xf>
    <xf numFmtId="165" fontId="2" fillId="3" borderId="12" xfId="1" applyNumberFormat="1" applyFont="1" applyFill="1" applyBorder="1" applyAlignment="1" applyProtection="1">
      <alignment wrapText="1"/>
      <protection locked="0"/>
    </xf>
    <xf numFmtId="1" fontId="21" fillId="5" borderId="54" xfId="0" applyNumberFormat="1" applyFont="1" applyFill="1" applyBorder="1" applyAlignment="1">
      <alignment horizontal="center" vertical="center" wrapText="1"/>
    </xf>
    <xf numFmtId="0" fontId="21" fillId="5" borderId="33" xfId="0" applyFont="1" applyFill="1" applyBorder="1" applyAlignment="1">
      <alignment horizontal="center" vertical="center" wrapText="1"/>
    </xf>
    <xf numFmtId="164" fontId="20" fillId="2" borderId="42" xfId="0" applyNumberFormat="1" applyFont="1" applyFill="1" applyBorder="1" applyAlignment="1">
      <alignment horizontal="right" vertical="center" wrapText="1"/>
    </xf>
    <xf numFmtId="0" fontId="22" fillId="5" borderId="36" xfId="0" applyFont="1" applyFill="1" applyBorder="1" applyAlignment="1">
      <alignment horizontal="center" vertical="center" wrapText="1"/>
    </xf>
    <xf numFmtId="0" fontId="22" fillId="5" borderId="34" xfId="0" applyFont="1" applyFill="1" applyBorder="1" applyAlignment="1">
      <alignment horizontal="center" vertical="center" wrapText="1"/>
    </xf>
    <xf numFmtId="0" fontId="5" fillId="4" borderId="31" xfId="0" applyFont="1" applyFill="1" applyBorder="1" applyAlignment="1">
      <alignment horizontal="left" vertical="center" wrapText="1"/>
    </xf>
    <xf numFmtId="164" fontId="5" fillId="2" borderId="37" xfId="0" applyNumberFormat="1" applyFont="1" applyFill="1" applyBorder="1" applyAlignment="1">
      <alignment horizontal="right" vertical="center" wrapText="1"/>
    </xf>
    <xf numFmtId="164" fontId="8" fillId="2" borderId="61" xfId="0" applyNumberFormat="1" applyFont="1" applyFill="1" applyBorder="1" applyAlignment="1">
      <alignment vertical="center" wrapText="1"/>
    </xf>
    <xf numFmtId="0" fontId="5" fillId="4" borderId="31" xfId="0" applyFont="1" applyFill="1" applyBorder="1" applyAlignment="1">
      <alignment horizontal="center" vertical="center" wrapText="1"/>
    </xf>
    <xf numFmtId="164" fontId="8" fillId="2" borderId="37" xfId="0" applyNumberFormat="1" applyFont="1" applyFill="1" applyBorder="1" applyAlignment="1">
      <alignment horizontal="right" vertical="center" wrapText="1"/>
    </xf>
    <xf numFmtId="164" fontId="8" fillId="2" borderId="53" xfId="0" applyNumberFormat="1" applyFont="1" applyFill="1" applyBorder="1" applyAlignment="1">
      <alignment horizontal="right" vertical="center" wrapText="1"/>
    </xf>
    <xf numFmtId="0" fontId="5" fillId="4" borderId="29" xfId="0" applyFont="1" applyFill="1" applyBorder="1" applyAlignment="1">
      <alignment horizontal="left" vertical="center" wrapText="1"/>
    </xf>
    <xf numFmtId="164" fontId="5" fillId="2" borderId="35" xfId="0" applyNumberFormat="1" applyFont="1" applyFill="1" applyBorder="1" applyAlignment="1">
      <alignment horizontal="right" vertical="center" wrapText="1"/>
    </xf>
    <xf numFmtId="164" fontId="8" fillId="2" borderId="35" xfId="0" applyNumberFormat="1" applyFont="1" applyFill="1" applyBorder="1" applyAlignment="1">
      <alignment horizontal="right" vertical="top" wrapText="1"/>
    </xf>
    <xf numFmtId="164" fontId="8" fillId="2" borderId="37" xfId="0" applyNumberFormat="1" applyFont="1" applyFill="1" applyBorder="1" applyAlignment="1">
      <alignment vertical="center" wrapText="1"/>
    </xf>
    <xf numFmtId="164" fontId="8" fillId="2" borderId="35" xfId="0" applyNumberFormat="1" applyFont="1" applyFill="1" applyBorder="1" applyAlignment="1">
      <alignment vertical="center" wrapText="1"/>
    </xf>
    <xf numFmtId="0" fontId="5" fillId="4" borderId="27" xfId="0" applyFont="1" applyFill="1" applyBorder="1" applyAlignment="1">
      <alignment horizontal="left" vertical="center" wrapText="1"/>
    </xf>
    <xf numFmtId="164" fontId="8" fillId="2" borderId="35" xfId="0" applyNumberFormat="1" applyFont="1" applyFill="1" applyBorder="1" applyAlignment="1">
      <alignment horizontal="right" vertical="center" wrapText="1"/>
    </xf>
    <xf numFmtId="0" fontId="5" fillId="0" borderId="29" xfId="0" applyFont="1" applyBorder="1" applyAlignment="1">
      <alignment vertical="center" wrapText="1"/>
    </xf>
    <xf numFmtId="0" fontId="5" fillId="0" borderId="8" xfId="0" applyFont="1" applyBorder="1" applyAlignment="1">
      <alignment vertical="center" wrapText="1"/>
    </xf>
    <xf numFmtId="0" fontId="5" fillId="0" borderId="27" xfId="0" applyFont="1" applyBorder="1" applyAlignment="1">
      <alignment vertical="center" wrapText="1"/>
    </xf>
    <xf numFmtId="0" fontId="5" fillId="0" borderId="11" xfId="0" applyFont="1" applyBorder="1" applyAlignment="1">
      <alignment vertical="center" wrapText="1"/>
    </xf>
    <xf numFmtId="0" fontId="5" fillId="0" borderId="14" xfId="0" applyFont="1" applyBorder="1" applyAlignment="1">
      <alignment vertical="center" wrapText="1"/>
    </xf>
    <xf numFmtId="0" fontId="5" fillId="0" borderId="0" xfId="0" applyFont="1" applyAlignment="1">
      <alignment vertical="center" wrapText="1"/>
    </xf>
    <xf numFmtId="0" fontId="5" fillId="4" borderId="29" xfId="0" applyFont="1" applyFill="1" applyBorder="1" applyAlignment="1">
      <alignment vertical="center" wrapText="1"/>
    </xf>
    <xf numFmtId="10" fontId="5" fillId="2" borderId="35" xfId="0" applyNumberFormat="1" applyFont="1" applyFill="1" applyBorder="1" applyAlignment="1">
      <alignment horizontal="right" vertical="center" wrapText="1"/>
    </xf>
    <xf numFmtId="10" fontId="8" fillId="2" borderId="35" xfId="0" applyNumberFormat="1" applyFont="1" applyFill="1" applyBorder="1" applyAlignment="1">
      <alignment horizontal="right" vertical="center" wrapText="1"/>
    </xf>
    <xf numFmtId="0" fontId="8" fillId="0" borderId="29" xfId="0" applyFont="1" applyBorder="1" applyAlignment="1">
      <alignment vertical="center" wrapText="1"/>
    </xf>
    <xf numFmtId="0" fontId="8" fillId="0" borderId="11" xfId="0" applyFont="1" applyBorder="1" applyAlignment="1">
      <alignment vertical="center" wrapText="1"/>
    </xf>
    <xf numFmtId="0" fontId="5" fillId="4" borderId="25" xfId="0" applyFont="1" applyFill="1" applyBorder="1" applyAlignment="1">
      <alignment horizontal="left" vertical="center" wrapText="1"/>
    </xf>
    <xf numFmtId="164" fontId="5" fillId="2" borderId="39" xfId="0" applyNumberFormat="1" applyFont="1" applyFill="1" applyBorder="1" applyAlignment="1">
      <alignment horizontal="right" vertical="center" wrapText="1"/>
    </xf>
    <xf numFmtId="164" fontId="8" fillId="2" borderId="39" xfId="0" applyNumberFormat="1" applyFont="1" applyFill="1" applyBorder="1" applyAlignment="1">
      <alignment vertical="center" wrapText="1"/>
    </xf>
    <xf numFmtId="49" fontId="0" fillId="0" borderId="0" xfId="0" applyNumberFormat="1" applyAlignment="1">
      <alignment horizontal="left" vertical="center" wrapText="1"/>
    </xf>
    <xf numFmtId="0" fontId="0" fillId="0" borderId="0" xfId="0" applyAlignment="1">
      <alignment vertical="center" wrapText="1"/>
    </xf>
    <xf numFmtId="0" fontId="31" fillId="0" borderId="0" xfId="0" applyFont="1" applyAlignment="1">
      <alignment vertical="center"/>
    </xf>
    <xf numFmtId="0" fontId="0" fillId="0" borderId="34" xfId="0" applyBorder="1"/>
    <xf numFmtId="0" fontId="2" fillId="0" borderId="0" xfId="0" applyFont="1" applyAlignment="1">
      <alignment vertical="center" wrapText="1"/>
    </xf>
    <xf numFmtId="0" fontId="6" fillId="0" borderId="0" xfId="0" applyFont="1" applyAlignment="1">
      <alignment vertical="center" wrapText="1"/>
    </xf>
    <xf numFmtId="0" fontId="8" fillId="0" borderId="0" xfId="0" applyFont="1" applyAlignment="1">
      <alignment vertical="center" wrapText="1"/>
    </xf>
    <xf numFmtId="0" fontId="4" fillId="0" borderId="0" xfId="0" applyFont="1" applyAlignment="1">
      <alignment horizontal="center" vertical="center" wrapText="1"/>
    </xf>
    <xf numFmtId="49" fontId="4" fillId="0" borderId="0" xfId="0" applyNumberFormat="1" applyFont="1" applyAlignment="1">
      <alignment horizontal="right" vertical="center" wrapText="1"/>
    </xf>
    <xf numFmtId="0" fontId="4" fillId="0" borderId="61" xfId="0" applyFont="1" applyBorder="1" applyAlignment="1" applyProtection="1">
      <alignment horizontal="center" vertical="center" wrapText="1"/>
      <protection locked="0"/>
    </xf>
    <xf numFmtId="0" fontId="4" fillId="0" borderId="35" xfId="0" applyFont="1" applyBorder="1" applyAlignment="1" applyProtection="1">
      <alignment horizontal="center" vertical="center" wrapText="1"/>
      <protection locked="0"/>
    </xf>
    <xf numFmtId="0" fontId="0" fillId="0" borderId="35" xfId="0" applyBorder="1" applyAlignment="1" applyProtection="1">
      <alignment vertical="center" wrapText="1"/>
      <protection locked="0"/>
    </xf>
    <xf numFmtId="0" fontId="0" fillId="0" borderId="39" xfId="0" applyBorder="1" applyAlignment="1" applyProtection="1">
      <alignment vertical="center" wrapText="1"/>
      <protection locked="0"/>
    </xf>
    <xf numFmtId="0" fontId="21" fillId="5" borderId="54" xfId="0" applyFont="1" applyFill="1" applyBorder="1" applyAlignment="1">
      <alignment horizontal="center" vertical="center" wrapText="1"/>
    </xf>
    <xf numFmtId="49" fontId="21" fillId="5" borderId="54" xfId="0" applyNumberFormat="1" applyFont="1" applyFill="1" applyBorder="1" applyAlignment="1">
      <alignment horizontal="center" vertical="center" wrapText="1"/>
    </xf>
    <xf numFmtId="49" fontId="21" fillId="5" borderId="33" xfId="0" applyNumberFormat="1" applyFont="1" applyFill="1" applyBorder="1" applyAlignment="1">
      <alignment horizontal="center" vertical="center" wrapText="1"/>
    </xf>
    <xf numFmtId="0" fontId="21" fillId="5" borderId="38" xfId="0" applyFont="1" applyFill="1" applyBorder="1" applyAlignment="1">
      <alignment horizontal="left" vertical="center" wrapText="1"/>
    </xf>
    <xf numFmtId="165" fontId="21" fillId="5" borderId="54" xfId="0" applyNumberFormat="1" applyFont="1" applyFill="1" applyBorder="1" applyAlignment="1">
      <alignment horizontal="center" vertical="center" wrapText="1"/>
    </xf>
    <xf numFmtId="164" fontId="20" fillId="2" borderId="42" xfId="0" applyNumberFormat="1" applyFont="1" applyFill="1" applyBorder="1" applyAlignment="1">
      <alignment vertical="center" wrapText="1"/>
    </xf>
    <xf numFmtId="164" fontId="27" fillId="3" borderId="1" xfId="0" applyNumberFormat="1" applyFont="1" applyFill="1" applyBorder="1" applyAlignment="1" applyProtection="1">
      <alignment horizontal="center" vertical="center" wrapText="1"/>
      <protection locked="0"/>
    </xf>
    <xf numFmtId="164" fontId="27" fillId="3" borderId="22" xfId="0" applyNumberFormat="1" applyFont="1" applyFill="1" applyBorder="1" applyAlignment="1" applyProtection="1">
      <alignment horizontal="center" vertical="center" wrapText="1"/>
      <protection locked="0"/>
    </xf>
    <xf numFmtId="1" fontId="21" fillId="5" borderId="19" xfId="0" applyNumberFormat="1" applyFont="1" applyFill="1" applyBorder="1" applyAlignment="1">
      <alignment horizontal="center" vertical="center" wrapText="1"/>
    </xf>
    <xf numFmtId="0" fontId="19" fillId="2" borderId="43" xfId="0" applyFont="1" applyFill="1" applyBorder="1" applyAlignment="1">
      <alignment horizontal="left" vertical="top" wrapText="1"/>
    </xf>
    <xf numFmtId="1" fontId="20" fillId="2" borderId="51" xfId="0" applyNumberFormat="1" applyFont="1" applyFill="1" applyBorder="1" applyAlignment="1">
      <alignment horizontal="center" vertical="center" wrapText="1"/>
    </xf>
    <xf numFmtId="164" fontId="20" fillId="2" borderId="51" xfId="0" applyNumberFormat="1" applyFont="1" applyFill="1" applyBorder="1" applyAlignment="1">
      <alignment horizontal="right" vertical="center" wrapText="1"/>
    </xf>
    <xf numFmtId="0" fontId="21" fillId="5" borderId="21" xfId="0" applyFont="1" applyFill="1" applyBorder="1" applyAlignment="1">
      <alignment horizontal="center" vertical="center" wrapText="1"/>
    </xf>
    <xf numFmtId="0" fontId="20" fillId="2" borderId="44" xfId="0" applyFont="1" applyFill="1" applyBorder="1" applyAlignment="1">
      <alignment horizontal="left" vertical="center" wrapText="1"/>
    </xf>
    <xf numFmtId="0" fontId="3" fillId="0" borderId="0" xfId="0" applyFont="1" applyAlignment="1">
      <alignment vertical="center" wrapText="1"/>
    </xf>
    <xf numFmtId="0" fontId="10" fillId="0" borderId="0" xfId="0" applyFont="1" applyAlignment="1">
      <alignment vertical="center" wrapText="1"/>
    </xf>
    <xf numFmtId="0" fontId="6" fillId="0" borderId="0" xfId="0" applyFont="1" applyAlignment="1">
      <alignment horizontal="left" vertical="center" wrapText="1"/>
    </xf>
    <xf numFmtId="0" fontId="8" fillId="0" borderId="0" xfId="0" applyFont="1" applyAlignment="1">
      <alignment horizontal="left" vertical="center" wrapText="1"/>
    </xf>
    <xf numFmtId="2" fontId="8" fillId="0" borderId="0" xfId="0" applyNumberFormat="1" applyFont="1" applyAlignment="1">
      <alignment horizontal="left" vertical="center" wrapText="1"/>
    </xf>
    <xf numFmtId="10" fontId="8" fillId="0" borderId="0" xfId="0" applyNumberFormat="1" applyFont="1" applyAlignment="1">
      <alignment horizontal="left" vertical="center" wrapText="1"/>
    </xf>
    <xf numFmtId="164" fontId="8" fillId="0" borderId="0" xfId="0" applyNumberFormat="1" applyFont="1" applyAlignment="1">
      <alignment horizontal="left" vertical="center" wrapText="1"/>
    </xf>
    <xf numFmtId="0" fontId="5" fillId="0" borderId="0" xfId="0" applyFont="1" applyAlignment="1">
      <alignment horizontal="left" vertical="center" wrapText="1"/>
    </xf>
    <xf numFmtId="0" fontId="5" fillId="5" borderId="36" xfId="0" applyFont="1" applyFill="1" applyBorder="1" applyAlignment="1">
      <alignment horizontal="center" vertical="center" wrapText="1"/>
    </xf>
    <xf numFmtId="164" fontId="5" fillId="5" borderId="57" xfId="0" applyNumberFormat="1" applyFont="1" applyFill="1" applyBorder="1" applyAlignment="1">
      <alignment horizontal="center" vertical="center" wrapText="1"/>
    </xf>
    <xf numFmtId="2" fontId="5" fillId="5" borderId="54" xfId="0" applyNumberFormat="1" applyFont="1" applyFill="1" applyBorder="1" applyAlignment="1">
      <alignment horizontal="center" vertical="center" wrapText="1"/>
    </xf>
    <xf numFmtId="1" fontId="5" fillId="5" borderId="54" xfId="0" applyNumberFormat="1" applyFont="1" applyFill="1" applyBorder="1" applyAlignment="1">
      <alignment horizontal="center" vertical="center" wrapText="1"/>
    </xf>
    <xf numFmtId="164" fontId="5" fillId="5" borderId="54" xfId="0" applyNumberFormat="1" applyFont="1" applyFill="1" applyBorder="1" applyAlignment="1">
      <alignment horizontal="center" vertical="center" wrapText="1"/>
    </xf>
    <xf numFmtId="10" fontId="5" fillId="5" borderId="57" xfId="0" applyNumberFormat="1" applyFont="1" applyFill="1" applyBorder="1" applyAlignment="1">
      <alignment horizontal="center" vertical="center" wrapText="1"/>
    </xf>
    <xf numFmtId="0" fontId="5" fillId="5" borderId="33" xfId="0" applyFont="1" applyFill="1" applyBorder="1" applyAlignment="1">
      <alignment horizontal="center" vertical="center" wrapText="1"/>
    </xf>
    <xf numFmtId="0" fontId="4" fillId="0" borderId="0" xfId="0" applyFont="1" applyAlignment="1">
      <alignment vertical="center" wrapText="1"/>
    </xf>
    <xf numFmtId="0" fontId="20" fillId="2" borderId="9" xfId="0" applyFont="1" applyFill="1" applyBorder="1" applyAlignment="1">
      <alignment horizontal="left" vertical="center" wrapText="1"/>
    </xf>
    <xf numFmtId="0" fontId="20" fillId="2" borderId="7" xfId="0" applyFont="1" applyFill="1" applyBorder="1" applyAlignment="1">
      <alignment horizontal="center" vertical="center" wrapText="1"/>
    </xf>
    <xf numFmtId="1" fontId="20" fillId="2" borderId="6" xfId="0" applyNumberFormat="1" applyFont="1" applyFill="1" applyBorder="1" applyAlignment="1">
      <alignment horizontal="center" vertical="center" wrapText="1"/>
    </xf>
    <xf numFmtId="1" fontId="20" fillId="2" borderId="7" xfId="0" applyNumberFormat="1" applyFont="1" applyFill="1" applyBorder="1" applyAlignment="1">
      <alignment horizontal="center" vertical="center" wrapText="1"/>
    </xf>
    <xf numFmtId="164" fontId="20" fillId="2" borderId="7" xfId="0" applyNumberFormat="1" applyFont="1" applyFill="1" applyBorder="1" applyAlignment="1">
      <alignment horizontal="right" vertical="center" wrapText="1"/>
    </xf>
    <xf numFmtId="10" fontId="20" fillId="2" borderId="7" xfId="4" applyNumberFormat="1" applyFont="1" applyFill="1" applyBorder="1" applyAlignment="1" applyProtection="1">
      <alignment horizontal="right" vertical="center" wrapText="1"/>
    </xf>
    <xf numFmtId="164" fontId="20" fillId="2" borderId="10" xfId="4" applyNumberFormat="1" applyFont="1" applyFill="1" applyBorder="1" applyAlignment="1" applyProtection="1">
      <alignment horizontal="right" vertical="center" wrapText="1"/>
    </xf>
    <xf numFmtId="164" fontId="20" fillId="2" borderId="10" xfId="0" applyNumberFormat="1" applyFont="1" applyFill="1" applyBorder="1" applyAlignment="1">
      <alignment horizontal="right" vertical="center" wrapText="1"/>
    </xf>
    <xf numFmtId="0" fontId="20" fillId="2" borderId="7" xfId="0" applyFont="1" applyFill="1" applyBorder="1" applyAlignment="1">
      <alignment horizontal="left" vertical="center" wrapText="1"/>
    </xf>
    <xf numFmtId="164" fontId="8" fillId="2" borderId="19" xfId="0" applyNumberFormat="1" applyFont="1" applyFill="1" applyBorder="1" applyAlignment="1">
      <alignment horizontal="right" vertical="center" wrapText="1"/>
    </xf>
    <xf numFmtId="164" fontId="5" fillId="2" borderId="19" xfId="0" applyNumberFormat="1" applyFont="1" applyFill="1" applyBorder="1" applyAlignment="1">
      <alignment horizontal="right" vertical="center" wrapText="1"/>
    </xf>
    <xf numFmtId="2" fontId="6" fillId="0" borderId="0" xfId="0" applyNumberFormat="1" applyFont="1" applyAlignment="1">
      <alignment horizontal="center" vertical="center" wrapText="1"/>
    </xf>
    <xf numFmtId="1" fontId="6" fillId="0" borderId="0" xfId="0" applyNumberFormat="1" applyFont="1" applyAlignment="1">
      <alignment horizontal="center" vertical="center" wrapText="1"/>
    </xf>
    <xf numFmtId="164" fontId="6" fillId="0" borderId="0" xfId="0" applyNumberFormat="1" applyFont="1" applyAlignment="1">
      <alignment horizontal="center" vertical="center" wrapText="1"/>
    </xf>
    <xf numFmtId="10" fontId="6" fillId="0" borderId="0" xfId="0" applyNumberFormat="1" applyFont="1" applyAlignment="1">
      <alignment horizontal="center" vertical="center" wrapText="1"/>
    </xf>
    <xf numFmtId="165" fontId="4" fillId="0" borderId="0" xfId="0" applyNumberFormat="1" applyFont="1" applyAlignment="1">
      <alignment horizontal="center" vertical="center" wrapText="1"/>
    </xf>
    <xf numFmtId="9" fontId="2" fillId="3" borderId="10" xfId="4" applyFont="1" applyFill="1" applyBorder="1" applyAlignment="1" applyProtection="1">
      <alignment horizontal="right" vertical="center" wrapText="1"/>
      <protection locked="0"/>
    </xf>
    <xf numFmtId="0" fontId="4" fillId="3" borderId="0" xfId="0" applyFont="1" applyFill="1" applyAlignment="1">
      <alignment vertical="top" wrapText="1"/>
    </xf>
    <xf numFmtId="0" fontId="4" fillId="0" borderId="0" xfId="0" applyFont="1" applyAlignment="1">
      <alignment vertical="top" wrapText="1"/>
    </xf>
    <xf numFmtId="0" fontId="10" fillId="3" borderId="0" xfId="0" applyFont="1" applyFill="1" applyAlignment="1">
      <alignment vertical="center" wrapText="1"/>
    </xf>
    <xf numFmtId="0" fontId="2" fillId="0" borderId="0" xfId="0" applyFont="1" applyAlignment="1">
      <alignment vertical="top" wrapText="1"/>
    </xf>
    <xf numFmtId="0" fontId="6" fillId="0" borderId="0" xfId="0" applyFont="1" applyAlignment="1">
      <alignment vertical="top" wrapText="1"/>
    </xf>
    <xf numFmtId="49" fontId="2" fillId="0" borderId="0" xfId="0" applyNumberFormat="1" applyFont="1" applyAlignment="1">
      <alignment horizontal="left" vertical="top" wrapText="1"/>
    </xf>
    <xf numFmtId="1" fontId="2" fillId="0" borderId="0" xfId="0" applyNumberFormat="1" applyFont="1" applyAlignment="1">
      <alignment horizontal="center" vertical="top" wrapText="1"/>
    </xf>
    <xf numFmtId="165" fontId="2" fillId="0" borderId="0" xfId="0" applyNumberFormat="1" applyFont="1" applyAlignment="1">
      <alignment horizontal="right" vertical="top" wrapText="1"/>
    </xf>
    <xf numFmtId="0" fontId="5" fillId="5" borderId="30" xfId="0" applyFont="1" applyFill="1" applyBorder="1" applyAlignment="1">
      <alignment horizontal="center" vertical="center" wrapText="1"/>
    </xf>
    <xf numFmtId="1" fontId="5" fillId="5" borderId="19" xfId="0" applyNumberFormat="1" applyFont="1" applyFill="1" applyBorder="1" applyAlignment="1">
      <alignment horizontal="center" vertical="center" wrapText="1"/>
    </xf>
    <xf numFmtId="165" fontId="5" fillId="5" borderId="19" xfId="0" applyNumberFormat="1" applyFont="1" applyFill="1" applyBorder="1" applyAlignment="1">
      <alignment horizontal="center" vertical="center" wrapText="1"/>
    </xf>
    <xf numFmtId="165" fontId="5" fillId="5" borderId="21" xfId="0" applyNumberFormat="1" applyFont="1" applyFill="1" applyBorder="1" applyAlignment="1">
      <alignment horizontal="center" vertical="center" wrapText="1"/>
    </xf>
    <xf numFmtId="0" fontId="5" fillId="5" borderId="21" xfId="0" applyFont="1" applyFill="1" applyBorder="1" applyAlignment="1">
      <alignment horizontal="center" vertical="center" wrapText="1"/>
    </xf>
    <xf numFmtId="0" fontId="19" fillId="2" borderId="56" xfId="0" applyFont="1" applyFill="1" applyBorder="1" applyAlignment="1">
      <alignment horizontal="center" vertical="center" wrapText="1"/>
    </xf>
    <xf numFmtId="164" fontId="20" fillId="2" borderId="44" xfId="0" applyNumberFormat="1" applyFont="1" applyFill="1" applyBorder="1" applyAlignment="1">
      <alignment horizontal="right" vertical="center" wrapText="1"/>
    </xf>
    <xf numFmtId="164" fontId="8" fillId="2" borderId="54" xfId="0" applyNumberFormat="1" applyFont="1" applyFill="1" applyBorder="1" applyAlignment="1">
      <alignment horizontal="right" vertical="top" wrapText="1"/>
    </xf>
    <xf numFmtId="164" fontId="5" fillId="2" borderId="54" xfId="0" applyNumberFormat="1" applyFont="1" applyFill="1" applyBorder="1" applyAlignment="1">
      <alignment horizontal="right" vertical="top" wrapText="1"/>
    </xf>
    <xf numFmtId="0" fontId="4" fillId="2" borderId="33" xfId="0" applyFont="1" applyFill="1" applyBorder="1" applyAlignment="1">
      <alignment horizontal="left" vertical="top" wrapText="1"/>
    </xf>
    <xf numFmtId="1" fontId="6" fillId="0" borderId="0" xfId="0" applyNumberFormat="1" applyFont="1" applyAlignment="1">
      <alignment horizontal="center" vertical="top" wrapText="1"/>
    </xf>
    <xf numFmtId="165" fontId="6" fillId="0" borderId="0" xfId="0" applyNumberFormat="1" applyFont="1" applyAlignment="1">
      <alignment horizontal="right" vertical="top" wrapText="1"/>
    </xf>
    <xf numFmtId="0" fontId="21" fillId="5" borderId="38" xfId="0" applyFont="1" applyFill="1" applyBorder="1" applyAlignment="1">
      <alignment horizontal="center" vertical="center" wrapText="1"/>
    </xf>
    <xf numFmtId="0" fontId="2" fillId="3" borderId="0" xfId="0" applyFont="1" applyFill="1" applyAlignment="1">
      <alignment vertical="top" wrapText="1"/>
    </xf>
    <xf numFmtId="1" fontId="6" fillId="3" borderId="0" xfId="0" applyNumberFormat="1" applyFont="1" applyFill="1" applyAlignment="1">
      <alignment horizontal="center" vertical="top" wrapText="1"/>
    </xf>
    <xf numFmtId="167" fontId="6" fillId="3" borderId="0" xfId="1" applyNumberFormat="1" applyFont="1" applyFill="1" applyAlignment="1" applyProtection="1">
      <alignment horizontal="center" vertical="top" wrapText="1"/>
    </xf>
    <xf numFmtId="165" fontId="6" fillId="3" borderId="0" xfId="0" applyNumberFormat="1" applyFont="1" applyFill="1" applyAlignment="1">
      <alignment horizontal="right" vertical="top" wrapText="1"/>
    </xf>
    <xf numFmtId="0" fontId="6" fillId="3" borderId="0" xfId="0" applyFont="1" applyFill="1" applyAlignment="1">
      <alignment vertical="top" wrapText="1"/>
    </xf>
    <xf numFmtId="0" fontId="7" fillId="3" borderId="0" xfId="0" applyFont="1" applyFill="1" applyAlignment="1">
      <alignment vertical="top" wrapText="1"/>
    </xf>
    <xf numFmtId="49" fontId="2" fillId="3" borderId="0" xfId="0" applyNumberFormat="1" applyFont="1" applyFill="1" applyAlignment="1">
      <alignment horizontal="left" vertical="top" wrapText="1"/>
    </xf>
    <xf numFmtId="1" fontId="2" fillId="3" borderId="0" xfId="0" applyNumberFormat="1" applyFont="1" applyFill="1" applyAlignment="1">
      <alignment horizontal="center" vertical="top" wrapText="1"/>
    </xf>
    <xf numFmtId="167" fontId="2" fillId="3" borderId="0" xfId="1" applyNumberFormat="1" applyFont="1" applyFill="1" applyAlignment="1" applyProtection="1">
      <alignment horizontal="center" vertical="top" wrapText="1"/>
    </xf>
    <xf numFmtId="165" fontId="2" fillId="3" borderId="0" xfId="0" applyNumberFormat="1" applyFont="1" applyFill="1" applyAlignment="1">
      <alignment horizontal="right" vertical="top" wrapText="1"/>
    </xf>
    <xf numFmtId="164" fontId="0" fillId="3" borderId="10" xfId="0" applyNumberFormat="1" applyFill="1" applyBorder="1" applyAlignment="1" applyProtection="1">
      <alignment horizontal="right" vertical="center" wrapText="1"/>
      <protection locked="0"/>
    </xf>
    <xf numFmtId="0" fontId="3" fillId="3" borderId="0" xfId="0" applyFont="1" applyFill="1" applyAlignment="1">
      <alignment vertical="top" wrapText="1"/>
    </xf>
    <xf numFmtId="0" fontId="3" fillId="0" borderId="0" xfId="0" applyFont="1" applyAlignment="1">
      <alignment vertical="top" wrapText="1"/>
    </xf>
    <xf numFmtId="0" fontId="12" fillId="3" borderId="0" xfId="0" applyFont="1" applyFill="1" applyAlignment="1">
      <alignment vertical="center" wrapText="1"/>
    </xf>
    <xf numFmtId="0" fontId="12" fillId="0" borderId="0" xfId="0" applyFont="1" applyAlignment="1">
      <alignment vertical="center" wrapText="1"/>
    </xf>
    <xf numFmtId="0" fontId="14" fillId="0" borderId="0" xfId="0" applyFont="1" applyAlignment="1">
      <alignment vertical="center" wrapText="1"/>
    </xf>
    <xf numFmtId="49" fontId="2" fillId="0" borderId="0" xfId="0" applyNumberFormat="1" applyFont="1" applyAlignment="1">
      <alignment horizontal="center" vertical="top" wrapText="1"/>
    </xf>
    <xf numFmtId="0" fontId="5" fillId="5" borderId="38" xfId="0" applyFont="1" applyFill="1" applyBorder="1" applyAlignment="1">
      <alignment horizontal="center" vertical="center" wrapText="1"/>
    </xf>
    <xf numFmtId="0" fontId="5" fillId="5" borderId="54" xfId="0" applyFont="1" applyFill="1" applyBorder="1" applyAlignment="1">
      <alignment horizontal="center" vertical="center" wrapText="1"/>
    </xf>
    <xf numFmtId="165" fontId="5" fillId="5" borderId="54" xfId="0" applyNumberFormat="1" applyFont="1" applyFill="1" applyBorder="1" applyAlignment="1">
      <alignment horizontal="center" vertical="center" wrapText="1"/>
    </xf>
    <xf numFmtId="0" fontId="19" fillId="2" borderId="7" xfId="0" applyFont="1" applyFill="1" applyBorder="1" applyAlignment="1">
      <alignment horizontal="left" vertical="center" wrapText="1"/>
    </xf>
    <xf numFmtId="1" fontId="20" fillId="2" borderId="7" xfId="0" applyNumberFormat="1" applyFont="1" applyFill="1" applyBorder="1" applyAlignment="1">
      <alignment horizontal="left" vertical="center" wrapText="1"/>
    </xf>
    <xf numFmtId="0" fontId="6" fillId="0" borderId="0" xfId="0" applyFont="1" applyAlignment="1">
      <alignment horizontal="center" vertical="top" wrapText="1"/>
    </xf>
    <xf numFmtId="0" fontId="6" fillId="3" borderId="0" xfId="0" applyFont="1" applyFill="1" applyAlignment="1">
      <alignment horizontal="center" vertical="top" wrapText="1"/>
    </xf>
    <xf numFmtId="0" fontId="14" fillId="3" borderId="0" xfId="0" applyFont="1" applyFill="1" applyAlignment="1">
      <alignment vertical="center" wrapText="1"/>
    </xf>
    <xf numFmtId="49" fontId="2" fillId="3" borderId="0" xfId="0" applyNumberFormat="1" applyFont="1" applyFill="1" applyAlignment="1">
      <alignment horizontal="center" vertical="top" wrapText="1"/>
    </xf>
    <xf numFmtId="164" fontId="2" fillId="0" borderId="0" xfId="0" applyNumberFormat="1" applyFont="1" applyAlignment="1">
      <alignment horizontal="right" vertical="top" wrapText="1"/>
    </xf>
    <xf numFmtId="164" fontId="2" fillId="0" borderId="0" xfId="0" applyNumberFormat="1" applyFont="1" applyAlignment="1">
      <alignment horizontal="center" vertical="top" wrapText="1"/>
    </xf>
    <xf numFmtId="164" fontId="6" fillId="0" borderId="0" xfId="0" applyNumberFormat="1" applyFont="1" applyAlignment="1">
      <alignment horizontal="right" vertical="top" wrapText="1"/>
    </xf>
    <xf numFmtId="0" fontId="8" fillId="0" borderId="0" xfId="0" applyFont="1" applyAlignment="1">
      <alignment horizontal="left" vertical="top" wrapText="1"/>
    </xf>
    <xf numFmtId="0" fontId="8" fillId="0" borderId="0" xfId="0" applyFont="1" applyAlignment="1">
      <alignment horizontal="center" vertical="top" wrapText="1"/>
    </xf>
    <xf numFmtId="0" fontId="19" fillId="2" borderId="13" xfId="0" applyFont="1" applyFill="1" applyBorder="1" applyAlignment="1">
      <alignment vertical="center" wrapText="1"/>
    </xf>
    <xf numFmtId="164" fontId="20" fillId="2" borderId="7" xfId="0" applyNumberFormat="1" applyFont="1" applyFill="1" applyBorder="1" applyAlignment="1">
      <alignment vertical="center" wrapText="1"/>
    </xf>
    <xf numFmtId="0" fontId="20" fillId="2" borderId="17" xfId="0" applyFont="1" applyFill="1" applyBorder="1" applyAlignment="1">
      <alignment horizontal="left" vertical="center" wrapText="1"/>
    </xf>
    <xf numFmtId="0" fontId="21" fillId="5" borderId="38" xfId="0" applyFont="1" applyFill="1" applyBorder="1" applyAlignment="1">
      <alignment horizontal="center" wrapText="1"/>
    </xf>
    <xf numFmtId="165" fontId="21" fillId="5" borderId="54" xfId="0" applyNumberFormat="1" applyFont="1" applyFill="1" applyBorder="1" applyAlignment="1">
      <alignment horizontal="center" wrapText="1"/>
    </xf>
    <xf numFmtId="1" fontId="21" fillId="5" borderId="54" xfId="0" applyNumberFormat="1" applyFont="1" applyFill="1" applyBorder="1" applyAlignment="1">
      <alignment horizontal="center" wrapText="1"/>
    </xf>
    <xf numFmtId="0" fontId="21" fillId="5" borderId="33" xfId="0" applyFont="1" applyFill="1" applyBorder="1" applyAlignment="1">
      <alignment horizontal="center" wrapText="1"/>
    </xf>
    <xf numFmtId="1" fontId="2" fillId="0" borderId="0" xfId="0" applyNumberFormat="1" applyFont="1" applyAlignment="1">
      <alignment vertical="top" wrapText="1"/>
    </xf>
    <xf numFmtId="0" fontId="21" fillId="5" borderId="58" xfId="0" applyFont="1" applyFill="1" applyBorder="1" applyAlignment="1">
      <alignment horizontal="center" wrapText="1"/>
    </xf>
    <xf numFmtId="0" fontId="20" fillId="2" borderId="13" xfId="0" applyFont="1" applyFill="1" applyBorder="1" applyAlignment="1">
      <alignment horizontal="left" vertical="center" wrapText="1"/>
    </xf>
    <xf numFmtId="164" fontId="20" fillId="2" borderId="6" xfId="0" applyNumberFormat="1" applyFont="1" applyFill="1" applyBorder="1" applyAlignment="1">
      <alignment vertical="center" wrapText="1"/>
    </xf>
    <xf numFmtId="1" fontId="20" fillId="2" borderId="7" xfId="0" applyNumberFormat="1" applyFont="1" applyFill="1" applyBorder="1" applyAlignment="1">
      <alignment vertical="center" wrapText="1"/>
    </xf>
    <xf numFmtId="0" fontId="20" fillId="2" borderId="15" xfId="0" applyFont="1" applyFill="1" applyBorder="1" applyAlignment="1">
      <alignment vertical="center" wrapText="1"/>
    </xf>
    <xf numFmtId="1" fontId="6" fillId="0" borderId="0" xfId="0" applyNumberFormat="1" applyFont="1" applyAlignment="1">
      <alignment vertical="top" wrapText="1"/>
    </xf>
    <xf numFmtId="0" fontId="21" fillId="5" borderId="30" xfId="0" applyFont="1" applyFill="1" applyBorder="1" applyAlignment="1">
      <alignment horizontal="center" wrapText="1"/>
    </xf>
    <xf numFmtId="165" fontId="21" fillId="5" borderId="19" xfId="0" applyNumberFormat="1" applyFont="1" applyFill="1" applyBorder="1" applyAlignment="1">
      <alignment horizontal="center" wrapText="1"/>
    </xf>
    <xf numFmtId="1" fontId="21" fillId="5" borderId="19" xfId="0" applyNumberFormat="1" applyFont="1" applyFill="1" applyBorder="1" applyAlignment="1">
      <alignment horizontal="center" wrapText="1"/>
    </xf>
    <xf numFmtId="0" fontId="21" fillId="5" borderId="21" xfId="0" applyFont="1" applyFill="1" applyBorder="1" applyAlignment="1">
      <alignment horizontal="center" wrapText="1"/>
    </xf>
    <xf numFmtId="0" fontId="19" fillId="2" borderId="43" xfId="0" applyFont="1" applyFill="1" applyBorder="1" applyAlignment="1">
      <alignment horizontal="left" vertical="center" wrapText="1"/>
    </xf>
    <xf numFmtId="1" fontId="20" fillId="2" borderId="51" xfId="0" applyNumberFormat="1" applyFont="1" applyFill="1" applyBorder="1" applyAlignment="1">
      <alignment horizontal="left" vertical="center" wrapText="1"/>
    </xf>
    <xf numFmtId="165" fontId="2" fillId="0" borderId="0" xfId="0" applyNumberFormat="1" applyFont="1" applyAlignment="1">
      <alignment horizontal="left" vertical="top" wrapText="1"/>
    </xf>
    <xf numFmtId="1" fontId="2" fillId="0" borderId="0" xfId="0" applyNumberFormat="1" applyFont="1" applyAlignment="1">
      <alignment horizontal="left" vertical="top" wrapText="1"/>
    </xf>
    <xf numFmtId="164" fontId="20" fillId="2" borderId="43" xfId="0" applyNumberFormat="1" applyFont="1" applyFill="1" applyBorder="1" applyAlignment="1">
      <alignment horizontal="right" vertical="center" wrapText="1"/>
    </xf>
    <xf numFmtId="0" fontId="4" fillId="2" borderId="45" xfId="0" applyFont="1" applyFill="1" applyBorder="1" applyAlignment="1">
      <alignment vertical="top" wrapText="1"/>
    </xf>
    <xf numFmtId="0" fontId="4" fillId="2" borderId="55" xfId="0" applyFont="1" applyFill="1" applyBorder="1" applyAlignment="1">
      <alignment vertical="top" wrapText="1"/>
    </xf>
    <xf numFmtId="165" fontId="6" fillId="0" borderId="0" xfId="0" applyNumberFormat="1" applyFont="1" applyAlignment="1">
      <alignment horizontal="left" vertical="top" wrapText="1"/>
    </xf>
    <xf numFmtId="1" fontId="6" fillId="0" borderId="0" xfId="0" applyNumberFormat="1" applyFont="1" applyAlignment="1">
      <alignment horizontal="left" vertical="top" wrapText="1"/>
    </xf>
    <xf numFmtId="0" fontId="3" fillId="0" borderId="0" xfId="0" applyFont="1" applyAlignment="1">
      <alignment wrapText="1"/>
    </xf>
    <xf numFmtId="0" fontId="6" fillId="0" borderId="0" xfId="0" applyFont="1" applyAlignment="1">
      <alignment wrapText="1"/>
    </xf>
    <xf numFmtId="49" fontId="5" fillId="0" borderId="0" xfId="0" applyNumberFormat="1" applyFont="1" applyAlignment="1">
      <alignment horizontal="center" vertical="top" wrapText="1"/>
    </xf>
    <xf numFmtId="0" fontId="21" fillId="5" borderId="36" xfId="0" applyFont="1" applyFill="1" applyBorder="1" applyAlignment="1">
      <alignment horizontal="center" vertical="center" wrapText="1"/>
    </xf>
    <xf numFmtId="0" fontId="21" fillId="5" borderId="45" xfId="0" applyFont="1" applyFill="1" applyBorder="1" applyAlignment="1">
      <alignment horizontal="center" vertical="center" wrapText="1"/>
    </xf>
    <xf numFmtId="0" fontId="20" fillId="2" borderId="6" xfId="0" applyFont="1" applyFill="1" applyBorder="1" applyAlignment="1">
      <alignment horizontal="center" vertical="center" wrapText="1"/>
    </xf>
    <xf numFmtId="10" fontId="20" fillId="2" borderId="6" xfId="0" applyNumberFormat="1" applyFont="1" applyFill="1" applyBorder="1" applyAlignment="1">
      <alignment horizontal="center" vertical="center" wrapText="1"/>
    </xf>
    <xf numFmtId="164" fontId="20" fillId="2" borderId="6" xfId="0" applyNumberFormat="1" applyFont="1" applyFill="1" applyBorder="1" applyAlignment="1">
      <alignment horizontal="center" vertical="center" wrapText="1"/>
    </xf>
    <xf numFmtId="164" fontId="2" fillId="0" borderId="0" xfId="0" applyNumberFormat="1" applyFont="1" applyAlignment="1">
      <alignment wrapText="1"/>
    </xf>
    <xf numFmtId="164" fontId="8" fillId="2" borderId="58" xfId="0" applyNumberFormat="1" applyFont="1" applyFill="1" applyBorder="1" applyAlignment="1">
      <alignment wrapText="1"/>
    </xf>
    <xf numFmtId="164" fontId="5" fillId="2" borderId="58" xfId="0" applyNumberFormat="1" applyFont="1" applyFill="1" applyBorder="1" applyAlignment="1">
      <alignment wrapText="1"/>
    </xf>
    <xf numFmtId="0" fontId="2" fillId="2" borderId="55" xfId="0" applyFont="1" applyFill="1" applyBorder="1" applyAlignment="1">
      <alignment wrapText="1"/>
    </xf>
    <xf numFmtId="0" fontId="2" fillId="0" borderId="0" xfId="0" applyFont="1" applyAlignment="1">
      <alignment horizontal="center" wrapText="1"/>
    </xf>
    <xf numFmtId="0" fontId="0" fillId="0" borderId="0" xfId="0" applyAlignment="1">
      <alignment horizontal="center" wrapText="1"/>
    </xf>
    <xf numFmtId="0" fontId="13" fillId="0" borderId="14" xfId="0" applyFont="1" applyBorder="1" applyAlignment="1">
      <alignment horizontal="left" vertical="center" wrapText="1"/>
    </xf>
    <xf numFmtId="0" fontId="13" fillId="0" borderId="0" xfId="0" applyFont="1" applyAlignment="1">
      <alignment horizontal="left" vertical="center" wrapText="1"/>
    </xf>
    <xf numFmtId="0" fontId="2" fillId="0" borderId="0" xfId="0" applyFont="1" applyAlignment="1">
      <alignment horizontal="left" vertical="center" wrapText="1"/>
    </xf>
    <xf numFmtId="165" fontId="20" fillId="2" borderId="7" xfId="0" applyNumberFormat="1" applyFont="1" applyFill="1" applyBorder="1" applyAlignment="1">
      <alignment horizontal="center" vertical="center" wrapText="1"/>
    </xf>
    <xf numFmtId="164" fontId="20" fillId="2" borderId="7" xfId="0" applyNumberFormat="1" applyFont="1" applyFill="1" applyBorder="1" applyAlignment="1">
      <alignment horizontal="center" vertical="center" wrapText="1"/>
    </xf>
    <xf numFmtId="164" fontId="8" fillId="2" borderId="54" xfId="0" applyNumberFormat="1" applyFont="1" applyFill="1" applyBorder="1" applyAlignment="1">
      <alignment vertical="center" wrapText="1"/>
    </xf>
    <xf numFmtId="164" fontId="5" fillId="2" borderId="54" xfId="0" applyNumberFormat="1" applyFont="1" applyFill="1" applyBorder="1" applyAlignment="1">
      <alignment vertical="center" wrapText="1"/>
    </xf>
    <xf numFmtId="0" fontId="6" fillId="0" borderId="0" xfId="0" applyFont="1" applyAlignment="1">
      <alignment horizontal="left" vertical="top" wrapText="1"/>
    </xf>
    <xf numFmtId="164" fontId="6" fillId="0" borderId="0" xfId="0" applyNumberFormat="1" applyFont="1" applyAlignment="1">
      <alignment horizontal="center" vertical="top" wrapText="1"/>
    </xf>
    <xf numFmtId="1" fontId="5" fillId="3" borderId="15" xfId="0" applyNumberFormat="1" applyFont="1" applyFill="1" applyBorder="1" applyAlignment="1" applyProtection="1">
      <alignment horizontal="center" vertical="center" wrapText="1"/>
      <protection locked="0"/>
    </xf>
    <xf numFmtId="0" fontId="21" fillId="5" borderId="30" xfId="0" applyFont="1" applyFill="1" applyBorder="1" applyAlignment="1">
      <alignment horizontal="left" vertical="center" wrapText="1"/>
    </xf>
    <xf numFmtId="0" fontId="19" fillId="2" borderId="64" xfId="0" applyFont="1" applyFill="1" applyBorder="1" applyAlignment="1">
      <alignment horizontal="left" vertical="center" wrapText="1"/>
    </xf>
    <xf numFmtId="164" fontId="20" fillId="2" borderId="65" xfId="0" applyNumberFormat="1" applyFont="1" applyFill="1" applyBorder="1" applyAlignment="1">
      <alignment horizontal="right" vertical="center" wrapText="1"/>
    </xf>
    <xf numFmtId="164" fontId="8" fillId="2" borderId="51" xfId="0" applyNumberFormat="1" applyFont="1" applyFill="1" applyBorder="1" applyAlignment="1">
      <alignment horizontal="right" vertical="top" wrapText="1"/>
    </xf>
    <xf numFmtId="164" fontId="5" fillId="2" borderId="51" xfId="0" applyNumberFormat="1" applyFont="1" applyFill="1" applyBorder="1" applyAlignment="1">
      <alignment horizontal="right" vertical="top" wrapText="1"/>
    </xf>
    <xf numFmtId="164" fontId="8" fillId="2" borderId="1" xfId="0" applyNumberFormat="1" applyFont="1" applyFill="1" applyBorder="1" applyAlignment="1">
      <alignment horizontal="right" vertical="top" wrapText="1"/>
    </xf>
    <xf numFmtId="164" fontId="5" fillId="2" borderId="1" xfId="0" applyNumberFormat="1" applyFont="1" applyFill="1" applyBorder="1" applyAlignment="1">
      <alignment horizontal="right" vertical="top" wrapText="1"/>
    </xf>
    <xf numFmtId="164" fontId="8" fillId="2" borderId="32" xfId="0" applyNumberFormat="1" applyFont="1" applyFill="1" applyBorder="1" applyAlignment="1">
      <alignment horizontal="right" vertical="top" wrapText="1"/>
    </xf>
    <xf numFmtId="164" fontId="5" fillId="2" borderId="32" xfId="0" applyNumberFormat="1" applyFont="1" applyFill="1" applyBorder="1" applyAlignment="1">
      <alignment horizontal="right" vertical="top" wrapText="1"/>
    </xf>
    <xf numFmtId="1" fontId="5" fillId="2" borderId="50" xfId="0" applyNumberFormat="1" applyFont="1" applyFill="1" applyBorder="1" applyAlignment="1">
      <alignment horizontal="left" vertical="top" wrapText="1"/>
    </xf>
    <xf numFmtId="1" fontId="5" fillId="2" borderId="20" xfId="0" applyNumberFormat="1" applyFont="1" applyFill="1" applyBorder="1" applyAlignment="1">
      <alignment horizontal="left" vertical="top" wrapText="1"/>
    </xf>
    <xf numFmtId="0" fontId="2" fillId="2" borderId="38" xfId="0" applyFont="1" applyFill="1" applyBorder="1" applyAlignment="1">
      <alignment horizontal="left" vertical="top" wrapText="1"/>
    </xf>
    <xf numFmtId="164" fontId="27" fillId="2" borderId="7" xfId="0" applyNumberFormat="1" applyFont="1" applyFill="1" applyBorder="1" applyAlignment="1">
      <alignment horizontal="center" vertical="center" wrapText="1"/>
    </xf>
    <xf numFmtId="164" fontId="2" fillId="3" borderId="1" xfId="0" applyNumberFormat="1" applyFont="1" applyFill="1" applyBorder="1" applyAlignment="1" applyProtection="1">
      <alignment horizontal="right" vertical="center"/>
      <protection locked="0"/>
    </xf>
    <xf numFmtId="164" fontId="2" fillId="3" borderId="22" xfId="0" applyNumberFormat="1" applyFont="1" applyFill="1" applyBorder="1" applyAlignment="1" applyProtection="1">
      <alignment horizontal="right" vertical="center" wrapText="1"/>
      <protection locked="0"/>
    </xf>
    <xf numFmtId="164" fontId="2" fillId="3" borderId="22" xfId="0" applyNumberFormat="1" applyFont="1" applyFill="1" applyBorder="1" applyAlignment="1" applyProtection="1">
      <alignment horizontal="right" vertical="center"/>
      <protection locked="0"/>
    </xf>
    <xf numFmtId="164" fontId="2" fillId="3" borderId="7" xfId="1" applyNumberFormat="1" applyFont="1" applyFill="1" applyBorder="1" applyAlignment="1" applyProtection="1">
      <alignment horizontal="right" vertical="center" wrapText="1"/>
      <protection locked="0"/>
    </xf>
    <xf numFmtId="164" fontId="2" fillId="3" borderId="1" xfId="1" applyNumberFormat="1" applyFont="1" applyFill="1" applyBorder="1" applyAlignment="1" applyProtection="1">
      <alignment horizontal="right" vertical="center" wrapText="1"/>
      <protection locked="0"/>
    </xf>
    <xf numFmtId="164" fontId="2" fillId="3" borderId="5" xfId="0" applyNumberFormat="1" applyFont="1" applyFill="1" applyBorder="1" applyAlignment="1" applyProtection="1">
      <alignment vertical="top" wrapText="1"/>
      <protection locked="0"/>
    </xf>
    <xf numFmtId="164" fontId="2" fillId="3" borderId="18" xfId="0" applyNumberFormat="1" applyFont="1" applyFill="1" applyBorder="1" applyAlignment="1" applyProtection="1">
      <alignment vertical="top" wrapText="1"/>
      <protection locked="0"/>
    </xf>
    <xf numFmtId="49" fontId="2" fillId="3" borderId="1" xfId="0" applyNumberFormat="1" applyFont="1" applyFill="1" applyBorder="1" applyAlignment="1" applyProtection="1">
      <alignment horizontal="center" vertical="top" wrapText="1"/>
      <protection locked="0"/>
    </xf>
    <xf numFmtId="49" fontId="2" fillId="3" borderId="3" xfId="0" applyNumberFormat="1" applyFont="1" applyFill="1" applyBorder="1" applyAlignment="1" applyProtection="1">
      <alignment horizontal="left" vertical="top" wrapText="1"/>
      <protection locked="0"/>
    </xf>
    <xf numFmtId="49" fontId="27" fillId="3" borderId="1" xfId="0" applyNumberFormat="1" applyFont="1" applyFill="1" applyBorder="1" applyAlignment="1" applyProtection="1">
      <alignment horizontal="center" vertical="top" wrapText="1"/>
      <protection locked="0"/>
    </xf>
    <xf numFmtId="49" fontId="2" fillId="3" borderId="1" xfId="0" applyNumberFormat="1" applyFont="1" applyFill="1" applyBorder="1" applyAlignment="1" applyProtection="1">
      <alignment horizontal="left" vertical="top" wrapText="1"/>
      <protection locked="0"/>
    </xf>
    <xf numFmtId="49" fontId="2" fillId="3" borderId="22" xfId="0" applyNumberFormat="1" applyFont="1" applyFill="1" applyBorder="1" applyAlignment="1" applyProtection="1">
      <alignment horizontal="left" vertical="top" wrapText="1"/>
      <protection locked="0"/>
    </xf>
    <xf numFmtId="49" fontId="2" fillId="3" borderId="10" xfId="0" applyNumberFormat="1" applyFont="1" applyFill="1" applyBorder="1" applyAlignment="1" applyProtection="1">
      <alignment horizontal="left" vertical="top" wrapText="1"/>
      <protection locked="0"/>
    </xf>
    <xf numFmtId="49" fontId="2" fillId="3" borderId="12" xfId="0" applyNumberFormat="1" applyFont="1" applyFill="1" applyBorder="1" applyAlignment="1" applyProtection="1">
      <alignment horizontal="left" vertical="top" wrapText="1"/>
      <protection locked="0"/>
    </xf>
    <xf numFmtId="10" fontId="2" fillId="3" borderId="52" xfId="0" applyNumberFormat="1" applyFont="1" applyFill="1" applyBorder="1" applyAlignment="1" applyProtection="1">
      <alignment horizontal="center" wrapText="1"/>
      <protection locked="0"/>
    </xf>
    <xf numFmtId="10" fontId="2" fillId="3" borderId="18" xfId="0" applyNumberFormat="1" applyFont="1" applyFill="1" applyBorder="1" applyAlignment="1" applyProtection="1">
      <alignment horizontal="center" wrapText="1"/>
      <protection locked="0"/>
    </xf>
    <xf numFmtId="164" fontId="2" fillId="3" borderId="52" xfId="0" applyNumberFormat="1" applyFont="1" applyFill="1" applyBorder="1" applyAlignment="1" applyProtection="1">
      <alignment horizontal="right" wrapText="1"/>
      <protection locked="0"/>
    </xf>
    <xf numFmtId="164" fontId="2" fillId="3" borderId="4" xfId="1" applyNumberFormat="1" applyFont="1" applyFill="1" applyBorder="1" applyAlignment="1" applyProtection="1">
      <alignment horizontal="right" wrapText="1"/>
      <protection locked="0"/>
    </xf>
    <xf numFmtId="164" fontId="2" fillId="3" borderId="18" xfId="0" applyNumberFormat="1" applyFont="1" applyFill="1" applyBorder="1" applyAlignment="1" applyProtection="1">
      <alignment horizontal="right" wrapText="1"/>
      <protection locked="0"/>
    </xf>
    <xf numFmtId="164" fontId="2" fillId="3" borderId="22" xfId="1" applyNumberFormat="1" applyFont="1" applyFill="1" applyBorder="1" applyAlignment="1" applyProtection="1">
      <alignment horizontal="right" wrapText="1"/>
      <protection locked="0"/>
    </xf>
    <xf numFmtId="165" fontId="2" fillId="3" borderId="22" xfId="0" applyNumberFormat="1" applyFont="1" applyFill="1" applyBorder="1" applyAlignment="1" applyProtection="1">
      <alignment horizontal="center" vertical="center" wrapText="1"/>
      <protection locked="0"/>
    </xf>
    <xf numFmtId="164" fontId="0" fillId="3" borderId="1" xfId="0" applyNumberFormat="1" applyFill="1" applyBorder="1" applyAlignment="1" applyProtection="1">
      <alignment horizontal="right" vertical="center"/>
      <protection locked="0"/>
    </xf>
    <xf numFmtId="164" fontId="0" fillId="3" borderId="22" xfId="0" applyNumberFormat="1" applyFill="1" applyBorder="1" applyAlignment="1" applyProtection="1">
      <alignment horizontal="right" vertical="center"/>
      <protection locked="0"/>
    </xf>
    <xf numFmtId="164" fontId="2" fillId="2" borderId="10" xfId="0" applyNumberFormat="1" applyFont="1" applyFill="1" applyBorder="1" applyAlignment="1" applyProtection="1">
      <alignment horizontal="right" vertical="center" wrapText="1"/>
      <protection locked="0"/>
    </xf>
    <xf numFmtId="164" fontId="2" fillId="2" borderId="10" xfId="4" applyNumberFormat="1" applyFont="1" applyFill="1" applyBorder="1" applyAlignment="1" applyProtection="1">
      <alignment horizontal="right" vertical="center" wrapText="1"/>
      <protection locked="0"/>
    </xf>
    <xf numFmtId="164" fontId="0" fillId="2" borderId="1" xfId="0" applyNumberFormat="1" applyFill="1" applyBorder="1" applyAlignment="1" applyProtection="1">
      <alignment horizontal="right" vertical="center" wrapText="1"/>
      <protection locked="0"/>
    </xf>
    <xf numFmtId="164" fontId="0" fillId="2" borderId="10" xfId="0" applyNumberFormat="1" applyFill="1" applyBorder="1" applyAlignment="1" applyProtection="1">
      <alignment horizontal="right" vertical="center" wrapText="1"/>
      <protection locked="0"/>
    </xf>
    <xf numFmtId="164" fontId="2" fillId="2" borderId="1" xfId="0" applyNumberFormat="1" applyFont="1" applyFill="1" applyBorder="1" applyAlignment="1" applyProtection="1">
      <alignment horizontal="right" vertical="center" wrapText="1"/>
      <protection locked="0"/>
    </xf>
    <xf numFmtId="164" fontId="0" fillId="2" borderId="1" xfId="0" applyNumberFormat="1" applyFill="1" applyBorder="1" applyAlignment="1" applyProtection="1">
      <alignment horizontal="right" vertical="top" wrapText="1"/>
      <protection locked="0"/>
    </xf>
    <xf numFmtId="164" fontId="2" fillId="2" borderId="1" xfId="0" applyNumberFormat="1" applyFont="1" applyFill="1" applyBorder="1" applyAlignment="1" applyProtection="1">
      <alignment horizontal="right" vertical="top" wrapText="1"/>
      <protection locked="0"/>
    </xf>
    <xf numFmtId="164" fontId="2" fillId="2" borderId="22" xfId="0" applyNumberFormat="1" applyFont="1" applyFill="1" applyBorder="1" applyAlignment="1" applyProtection="1">
      <alignment horizontal="right" vertical="top" wrapText="1"/>
      <protection locked="0"/>
    </xf>
    <xf numFmtId="164" fontId="2" fillId="2" borderId="7" xfId="0" applyNumberFormat="1" applyFont="1" applyFill="1" applyBorder="1" applyAlignment="1" applyProtection="1">
      <alignment horizontal="right" vertical="top" wrapText="1"/>
      <protection locked="0"/>
    </xf>
    <xf numFmtId="164" fontId="2" fillId="2" borderId="4" xfId="0" applyNumberFormat="1" applyFont="1" applyFill="1" applyBorder="1" applyAlignment="1" applyProtection="1">
      <alignment horizontal="right" vertical="top" wrapText="1"/>
      <protection locked="0"/>
    </xf>
    <xf numFmtId="164" fontId="2" fillId="2" borderId="22" xfId="0" applyNumberFormat="1" applyFont="1" applyFill="1" applyBorder="1" applyAlignment="1" applyProtection="1">
      <alignment horizontal="right" vertical="center" wrapText="1"/>
      <protection locked="0"/>
    </xf>
    <xf numFmtId="164" fontId="2" fillId="2" borderId="7" xfId="0" applyNumberFormat="1" applyFont="1" applyFill="1" applyBorder="1" applyAlignment="1" applyProtection="1">
      <alignment horizontal="right" vertical="center" wrapText="1"/>
      <protection locked="0"/>
    </xf>
    <xf numFmtId="164" fontId="2" fillId="2" borderId="4" xfId="0" applyNumberFormat="1" applyFont="1" applyFill="1" applyBorder="1" applyAlignment="1" applyProtection="1">
      <alignment horizontal="right" vertical="center" wrapText="1"/>
      <protection locked="0"/>
    </xf>
    <xf numFmtId="164" fontId="2" fillId="2" borderId="4" xfId="1" applyNumberFormat="1" applyFont="1" applyFill="1" applyBorder="1" applyAlignment="1" applyProtection="1">
      <alignment horizontal="right" wrapText="1"/>
      <protection locked="0"/>
    </xf>
    <xf numFmtId="164" fontId="2" fillId="2" borderId="1" xfId="1" applyNumberFormat="1" applyFont="1" applyFill="1" applyBorder="1" applyAlignment="1" applyProtection="1">
      <alignment horizontal="right" wrapText="1"/>
      <protection locked="0"/>
    </xf>
    <xf numFmtId="164" fontId="2" fillId="2" borderId="22" xfId="1" applyNumberFormat="1" applyFont="1" applyFill="1" applyBorder="1" applyAlignment="1" applyProtection="1">
      <alignment horizontal="right" wrapText="1"/>
      <protection locked="0"/>
    </xf>
    <xf numFmtId="10" fontId="2" fillId="2" borderId="1" xfId="4" applyNumberFormat="1" applyFont="1" applyFill="1" applyBorder="1" applyAlignment="1" applyProtection="1">
      <alignment horizontal="right" vertical="center" wrapText="1"/>
      <protection locked="0"/>
    </xf>
    <xf numFmtId="10" fontId="2" fillId="2" borderId="22" xfId="4" applyNumberFormat="1" applyFont="1" applyFill="1" applyBorder="1" applyAlignment="1" applyProtection="1">
      <alignment horizontal="right" vertical="center" wrapText="1"/>
      <protection locked="0"/>
    </xf>
    <xf numFmtId="164" fontId="2" fillId="2" borderId="65" xfId="0" applyNumberFormat="1" applyFont="1" applyFill="1" applyBorder="1" applyAlignment="1" applyProtection="1">
      <alignment horizontal="right" vertical="center" wrapText="1"/>
      <protection locked="0"/>
    </xf>
    <xf numFmtId="164" fontId="2" fillId="2" borderId="66" xfId="0" applyNumberFormat="1" applyFont="1" applyFill="1" applyBorder="1" applyAlignment="1" applyProtection="1">
      <alignment horizontal="right" vertical="center" wrapText="1"/>
      <protection locked="0"/>
    </xf>
    <xf numFmtId="0" fontId="5" fillId="2" borderId="36" xfId="0" applyFont="1" applyFill="1" applyBorder="1" applyAlignment="1">
      <alignment horizontal="right" vertical="top" wrapText="1"/>
    </xf>
    <xf numFmtId="0" fontId="2" fillId="2" borderId="55" xfId="0" applyFont="1" applyFill="1" applyBorder="1" applyAlignment="1">
      <alignment vertical="top" wrapText="1"/>
    </xf>
    <xf numFmtId="14" fontId="0" fillId="0" borderId="34" xfId="0" applyNumberFormat="1" applyBorder="1" applyAlignment="1">
      <alignment horizontal="left"/>
    </xf>
    <xf numFmtId="1" fontId="2" fillId="3" borderId="9" xfId="0" applyNumberFormat="1" applyFont="1" applyFill="1" applyBorder="1" applyAlignment="1" applyProtection="1">
      <alignment horizontal="center" vertical="center" wrapText="1"/>
      <protection locked="0"/>
    </xf>
    <xf numFmtId="1" fontId="2" fillId="3" borderId="8" xfId="0" applyNumberFormat="1" applyFont="1" applyFill="1" applyBorder="1" applyAlignment="1" applyProtection="1">
      <alignment horizontal="center" vertical="center" wrapText="1"/>
      <protection locked="0"/>
    </xf>
    <xf numFmtId="1" fontId="2" fillId="3" borderId="5" xfId="0" applyNumberFormat="1" applyFont="1" applyFill="1" applyBorder="1" applyAlignment="1" applyProtection="1">
      <alignment horizontal="center" vertical="center" wrapText="1"/>
      <protection locked="0"/>
    </xf>
    <xf numFmtId="1" fontId="2" fillId="3" borderId="7" xfId="0" applyNumberFormat="1" applyFont="1" applyFill="1" applyBorder="1" applyAlignment="1" applyProtection="1">
      <alignment horizontal="center" vertical="center" wrapText="1"/>
      <protection locked="0"/>
    </xf>
    <xf numFmtId="49" fontId="0" fillId="0" borderId="36" xfId="0" applyNumberFormat="1" applyBorder="1" applyAlignment="1" applyProtection="1">
      <alignment horizontal="left" vertical="center" wrapText="1"/>
      <protection locked="0"/>
    </xf>
    <xf numFmtId="49" fontId="0" fillId="0" borderId="55" xfId="0" applyNumberFormat="1" applyBorder="1" applyAlignment="1" applyProtection="1">
      <alignment horizontal="left" vertical="center" wrapText="1"/>
      <protection locked="0"/>
    </xf>
    <xf numFmtId="0" fontId="2" fillId="0" borderId="36" xfId="0" applyFont="1" applyBorder="1" applyAlignment="1" applyProtection="1">
      <alignment horizontal="left" vertical="top" wrapText="1"/>
      <protection locked="0"/>
    </xf>
    <xf numFmtId="0" fontId="2" fillId="0" borderId="45" xfId="0" applyFont="1" applyBorder="1" applyAlignment="1" applyProtection="1">
      <alignment horizontal="left" vertical="top" wrapText="1"/>
      <protection locked="0"/>
    </xf>
    <xf numFmtId="0" fontId="2" fillId="0" borderId="55" xfId="0" applyFont="1" applyBorder="1" applyAlignment="1" applyProtection="1">
      <alignment horizontal="left" vertical="top" wrapText="1"/>
      <protection locked="0"/>
    </xf>
    <xf numFmtId="0" fontId="5" fillId="4" borderId="36" xfId="0" applyFont="1" applyFill="1" applyBorder="1" applyAlignment="1">
      <alignment horizontal="center" vertical="center" wrapText="1"/>
    </xf>
    <xf numFmtId="0" fontId="5" fillId="4" borderId="45" xfId="0" applyFont="1" applyFill="1" applyBorder="1" applyAlignment="1">
      <alignment horizontal="center" vertical="center" wrapText="1"/>
    </xf>
    <xf numFmtId="0" fontId="5" fillId="4" borderId="55" xfId="0" applyFont="1" applyFill="1" applyBorder="1" applyAlignment="1">
      <alignment horizontal="center" vertical="center" wrapText="1"/>
    </xf>
    <xf numFmtId="0" fontId="25" fillId="4" borderId="36" xfId="0" applyFont="1" applyFill="1" applyBorder="1" applyAlignment="1">
      <alignment horizontal="left" vertical="center" wrapText="1" readingOrder="1"/>
    </xf>
    <xf numFmtId="0" fontId="2" fillId="4" borderId="45" xfId="0" applyFont="1" applyFill="1" applyBorder="1" applyAlignment="1">
      <alignment horizontal="left" vertical="center" wrapText="1" readingOrder="1"/>
    </xf>
    <xf numFmtId="0" fontId="2" fillId="4" borderId="55" xfId="0" applyFont="1" applyFill="1" applyBorder="1" applyAlignment="1">
      <alignment horizontal="left" vertical="center" wrapText="1" readingOrder="1"/>
    </xf>
    <xf numFmtId="0" fontId="16" fillId="4" borderId="36" xfId="0" applyFont="1" applyFill="1" applyBorder="1" applyAlignment="1">
      <alignment horizontal="center" vertical="center" wrapText="1"/>
    </xf>
    <xf numFmtId="0" fontId="16" fillId="4" borderId="45" xfId="0" applyFont="1" applyFill="1" applyBorder="1" applyAlignment="1">
      <alignment horizontal="center" vertical="center" wrapText="1"/>
    </xf>
    <xf numFmtId="0" fontId="16" fillId="4" borderId="55" xfId="0" applyFont="1" applyFill="1" applyBorder="1" applyAlignment="1">
      <alignment horizontal="center" vertical="center" wrapText="1"/>
    </xf>
    <xf numFmtId="49" fontId="18" fillId="0" borderId="0" xfId="0" applyNumberFormat="1" applyFont="1" applyAlignment="1">
      <alignment horizontal="center" vertical="center" wrapText="1"/>
    </xf>
    <xf numFmtId="49" fontId="18" fillId="0" borderId="41" xfId="0" applyNumberFormat="1" applyFont="1" applyBorder="1" applyAlignment="1">
      <alignment horizontal="center" vertical="center" wrapText="1"/>
    </xf>
    <xf numFmtId="0" fontId="25" fillId="4" borderId="36" xfId="0" applyFont="1" applyFill="1" applyBorder="1" applyAlignment="1">
      <alignment horizontal="left" vertical="top" wrapText="1" readingOrder="1"/>
    </xf>
    <xf numFmtId="0" fontId="25" fillId="4" borderId="45" xfId="0" applyFont="1" applyFill="1" applyBorder="1" applyAlignment="1">
      <alignment horizontal="left" vertical="top" wrapText="1" readingOrder="1"/>
    </xf>
    <xf numFmtId="0" fontId="25" fillId="4" borderId="55" xfId="0" applyFont="1" applyFill="1" applyBorder="1" applyAlignment="1">
      <alignment horizontal="left" vertical="top" wrapText="1" readingOrder="1"/>
    </xf>
    <xf numFmtId="0" fontId="5" fillId="2" borderId="25" xfId="0" applyFont="1" applyFill="1" applyBorder="1" applyAlignment="1">
      <alignment horizontal="center" vertical="center" wrapText="1"/>
    </xf>
    <xf numFmtId="0" fontId="5" fillId="2" borderId="28" xfId="0" applyFont="1" applyFill="1" applyBorder="1" applyAlignment="1">
      <alignment horizontal="center" vertical="center" wrapText="1"/>
    </xf>
    <xf numFmtId="0" fontId="5" fillId="2" borderId="59" xfId="0" applyFont="1" applyFill="1" applyBorder="1" applyAlignment="1">
      <alignment horizontal="center" vertical="center" wrapText="1"/>
    </xf>
    <xf numFmtId="0" fontId="15" fillId="4" borderId="49" xfId="0" applyFont="1" applyFill="1" applyBorder="1" applyAlignment="1">
      <alignment horizontal="left" vertical="center" wrapText="1"/>
    </xf>
    <xf numFmtId="0" fontId="15" fillId="4" borderId="46" xfId="0" applyFont="1" applyFill="1" applyBorder="1" applyAlignment="1">
      <alignment horizontal="left" vertical="center" wrapText="1"/>
    </xf>
    <xf numFmtId="0" fontId="15" fillId="4" borderId="47" xfId="0" applyFont="1" applyFill="1" applyBorder="1" applyAlignment="1">
      <alignment horizontal="left" vertical="center" wrapText="1"/>
    </xf>
    <xf numFmtId="0" fontId="15" fillId="4" borderId="23" xfId="0" applyFont="1" applyFill="1" applyBorder="1" applyAlignment="1">
      <alignment horizontal="left" vertical="center" wrapText="1"/>
    </xf>
    <xf numFmtId="0" fontId="15" fillId="4" borderId="41" xfId="0" applyFont="1" applyFill="1" applyBorder="1" applyAlignment="1">
      <alignment horizontal="left" vertical="center" wrapText="1"/>
    </xf>
    <xf numFmtId="0" fontId="15" fillId="4" borderId="24" xfId="0" applyFont="1" applyFill="1" applyBorder="1" applyAlignment="1">
      <alignment horizontal="left" vertical="center" wrapText="1"/>
    </xf>
    <xf numFmtId="49" fontId="11" fillId="0" borderId="0" xfId="0" applyNumberFormat="1" applyFont="1" applyAlignment="1">
      <alignment horizontal="center" vertical="center" wrapText="1"/>
    </xf>
    <xf numFmtId="49" fontId="11" fillId="0" borderId="41" xfId="0" applyNumberFormat="1" applyFont="1" applyBorder="1" applyAlignment="1">
      <alignment horizontal="center" vertical="center" wrapText="1"/>
    </xf>
    <xf numFmtId="0" fontId="15" fillId="4" borderId="36" xfId="0" applyFont="1" applyFill="1" applyBorder="1" applyAlignment="1">
      <alignment horizontal="left" vertical="center" wrapText="1"/>
    </xf>
    <xf numFmtId="0" fontId="15" fillId="4" borderId="45" xfId="0" applyFont="1" applyFill="1" applyBorder="1" applyAlignment="1">
      <alignment horizontal="left" vertical="center" wrapText="1"/>
    </xf>
    <xf numFmtId="0" fontId="15" fillId="4" borderId="55" xfId="0" applyFont="1" applyFill="1" applyBorder="1" applyAlignment="1">
      <alignment horizontal="left" vertical="center" wrapText="1"/>
    </xf>
    <xf numFmtId="0" fontId="11" fillId="3" borderId="0" xfId="0" applyFont="1" applyFill="1" applyAlignment="1">
      <alignment horizontal="center" vertical="center" wrapText="1"/>
    </xf>
    <xf numFmtId="0" fontId="5" fillId="2" borderId="45" xfId="0" applyFont="1" applyFill="1" applyBorder="1" applyAlignment="1">
      <alignment horizontal="center" vertical="top" wrapText="1"/>
    </xf>
    <xf numFmtId="0" fontId="5" fillId="2" borderId="58" xfId="0" applyFont="1" applyFill="1" applyBorder="1" applyAlignment="1">
      <alignment horizontal="center" vertical="top" wrapText="1"/>
    </xf>
    <xf numFmtId="0" fontId="5" fillId="2" borderId="36" xfId="0" applyFont="1" applyFill="1" applyBorder="1" applyAlignment="1">
      <alignment horizontal="right" vertical="top" wrapText="1"/>
    </xf>
    <xf numFmtId="0" fontId="5" fillId="2" borderId="45" xfId="0" applyFont="1" applyFill="1" applyBorder="1" applyAlignment="1">
      <alignment horizontal="right" vertical="top" wrapText="1"/>
    </xf>
    <xf numFmtId="0" fontId="5" fillId="2" borderId="58" xfId="0" applyFont="1" applyFill="1" applyBorder="1" applyAlignment="1">
      <alignment horizontal="right" vertical="top" wrapText="1"/>
    </xf>
    <xf numFmtId="0" fontId="13" fillId="4" borderId="36" xfId="0" applyFont="1" applyFill="1" applyBorder="1" applyAlignment="1">
      <alignment horizontal="left" vertical="center" wrapText="1"/>
    </xf>
    <xf numFmtId="0" fontId="13" fillId="4" borderId="45" xfId="0" applyFont="1" applyFill="1" applyBorder="1" applyAlignment="1">
      <alignment horizontal="left" vertical="center" wrapText="1"/>
    </xf>
    <xf numFmtId="0" fontId="13" fillId="4" borderId="55" xfId="0" applyFont="1" applyFill="1" applyBorder="1" applyAlignment="1">
      <alignment horizontal="left" vertical="center" wrapText="1"/>
    </xf>
    <xf numFmtId="0" fontId="11" fillId="0" borderId="0" xfId="0" applyFont="1" applyAlignment="1">
      <alignment horizontal="center" vertical="center" wrapText="1"/>
    </xf>
    <xf numFmtId="164" fontId="5" fillId="2" borderId="57" xfId="0" applyNumberFormat="1" applyFont="1" applyFill="1" applyBorder="1" applyAlignment="1">
      <alignment horizontal="center" vertical="top" wrapText="1"/>
    </xf>
    <xf numFmtId="164" fontId="5" fillId="2" borderId="55" xfId="0" applyNumberFormat="1" applyFont="1" applyFill="1" applyBorder="1" applyAlignment="1">
      <alignment horizontal="center" vertical="top" wrapText="1"/>
    </xf>
    <xf numFmtId="164" fontId="5" fillId="2" borderId="58" xfId="0" applyNumberFormat="1" applyFont="1" applyFill="1" applyBorder="1" applyAlignment="1">
      <alignment horizontal="center" vertical="top" wrapText="1"/>
    </xf>
    <xf numFmtId="0" fontId="2" fillId="2" borderId="63" xfId="0" applyFont="1" applyFill="1" applyBorder="1" applyAlignment="1">
      <alignment horizontal="center" vertical="top" wrapText="1"/>
    </xf>
    <xf numFmtId="0" fontId="2" fillId="2" borderId="47" xfId="0" applyFont="1" applyFill="1" applyBorder="1" applyAlignment="1">
      <alignment horizontal="center" vertical="top" wrapText="1"/>
    </xf>
    <xf numFmtId="0" fontId="2" fillId="2" borderId="40" xfId="0" applyFont="1" applyFill="1" applyBorder="1" applyAlignment="1">
      <alignment horizontal="center" vertical="top" wrapText="1"/>
    </xf>
    <xf numFmtId="0" fontId="2" fillId="2" borderId="60" xfId="0" applyFont="1" applyFill="1" applyBorder="1" applyAlignment="1">
      <alignment horizontal="center" vertical="top" wrapText="1"/>
    </xf>
    <xf numFmtId="0" fontId="2" fillId="2" borderId="21" xfId="0" applyFont="1" applyFill="1" applyBorder="1" applyAlignment="1">
      <alignment horizontal="center" vertical="top" wrapText="1"/>
    </xf>
    <xf numFmtId="0" fontId="2" fillId="2" borderId="24" xfId="0" applyFont="1" applyFill="1" applyBorder="1" applyAlignment="1">
      <alignment horizontal="center" vertical="top" wrapText="1"/>
    </xf>
    <xf numFmtId="0" fontId="5" fillId="2" borderId="62" xfId="0" applyFont="1" applyFill="1" applyBorder="1" applyAlignment="1">
      <alignment horizontal="right" vertical="top" wrapText="1"/>
    </xf>
    <xf numFmtId="0" fontId="5" fillId="2" borderId="43" xfId="0" applyFont="1" applyFill="1" applyBorder="1" applyAlignment="1">
      <alignment horizontal="right" vertical="top" wrapText="1"/>
    </xf>
    <xf numFmtId="0" fontId="5" fillId="2" borderId="29" xfId="0" applyFont="1" applyFill="1" applyBorder="1" applyAlignment="1">
      <alignment horizontal="right" vertical="top" wrapText="1"/>
    </xf>
    <xf numFmtId="0" fontId="5" fillId="2" borderId="5" xfId="0" applyFont="1" applyFill="1" applyBorder="1" applyAlignment="1">
      <alignment horizontal="right" vertical="top" wrapText="1"/>
    </xf>
    <xf numFmtId="0" fontId="5" fillId="2" borderId="25" xfId="0" applyFont="1" applyFill="1" applyBorder="1" applyAlignment="1">
      <alignment horizontal="right" vertical="top" wrapText="1"/>
    </xf>
    <xf numFmtId="0" fontId="5" fillId="2" borderId="59" xfId="0" applyFont="1" applyFill="1" applyBorder="1" applyAlignment="1">
      <alignment horizontal="right" vertical="top" wrapText="1"/>
    </xf>
    <xf numFmtId="0" fontId="4" fillId="2" borderId="21" xfId="0" applyFont="1" applyFill="1" applyBorder="1" applyAlignment="1">
      <alignment horizontal="center" vertical="top" wrapText="1"/>
    </xf>
    <xf numFmtId="0" fontId="4" fillId="2" borderId="24" xfId="0" applyFont="1" applyFill="1" applyBorder="1" applyAlignment="1">
      <alignment horizontal="center" vertical="top" wrapText="1"/>
    </xf>
    <xf numFmtId="0" fontId="2" fillId="4" borderId="36" xfId="0" applyFont="1" applyFill="1" applyBorder="1" applyAlignment="1">
      <alignment horizontal="left" vertical="center" wrapText="1"/>
    </xf>
    <xf numFmtId="0" fontId="2" fillId="4" borderId="45" xfId="0" applyFont="1" applyFill="1" applyBorder="1" applyAlignment="1">
      <alignment horizontal="left" vertical="center" wrapText="1"/>
    </xf>
    <xf numFmtId="0" fontId="2" fillId="4" borderId="55" xfId="0" applyFont="1" applyFill="1" applyBorder="1" applyAlignment="1">
      <alignment horizontal="left" vertical="center" wrapText="1"/>
    </xf>
    <xf numFmtId="0" fontId="11" fillId="0" borderId="41" xfId="0" applyFont="1" applyBorder="1" applyAlignment="1">
      <alignment horizontal="center" vertical="center" wrapText="1"/>
    </xf>
    <xf numFmtId="0" fontId="4" fillId="2" borderId="36" xfId="0" applyFont="1" applyFill="1" applyBorder="1" applyAlignment="1">
      <alignment horizontal="center" wrapText="1"/>
    </xf>
    <xf numFmtId="0" fontId="4" fillId="2" borderId="45" xfId="0" applyFont="1" applyFill="1" applyBorder="1" applyAlignment="1">
      <alignment horizontal="center" wrapText="1"/>
    </xf>
    <xf numFmtId="0" fontId="4" fillId="2" borderId="58" xfId="0" applyFont="1" applyFill="1" applyBorder="1" applyAlignment="1">
      <alignment horizontal="center" wrapText="1"/>
    </xf>
    <xf numFmtId="49" fontId="11" fillId="0" borderId="0" xfId="0" applyNumberFormat="1" applyFont="1" applyAlignment="1">
      <alignment horizontal="center" vertical="center"/>
    </xf>
    <xf numFmtId="0" fontId="2" fillId="2" borderId="54" xfId="0" applyFont="1" applyFill="1" applyBorder="1" applyAlignment="1">
      <alignment horizontal="center" vertical="top" wrapText="1"/>
    </xf>
    <xf numFmtId="0" fontId="2" fillId="2" borderId="33" xfId="0" applyFont="1" applyFill="1" applyBorder="1" applyAlignment="1">
      <alignment horizontal="center" vertical="top" wrapText="1"/>
    </xf>
    <xf numFmtId="164" fontId="4" fillId="2" borderId="38" xfId="0" applyNumberFormat="1" applyFont="1" applyFill="1" applyBorder="1" applyAlignment="1">
      <alignment horizontal="center" vertical="center" wrapText="1"/>
    </xf>
    <xf numFmtId="164" fontId="4" fillId="2" borderId="54" xfId="0" applyNumberFormat="1" applyFont="1" applyFill="1" applyBorder="1" applyAlignment="1">
      <alignment horizontal="center" vertical="center" wrapText="1"/>
    </xf>
  </cellXfs>
  <cellStyles count="7">
    <cellStyle name="Currency" xfId="1" builtinId="4"/>
    <cellStyle name="Normal" xfId="0" builtinId="0"/>
    <cellStyle name="Normal 2" xfId="2" xr:uid="{00000000-0005-0000-0000-000002000000}"/>
    <cellStyle name="Normal 2 2" xfId="5" xr:uid="{0689654A-9A44-4402-9695-C5E4FBF9EE15}"/>
    <cellStyle name="Normal 3" xfId="3" xr:uid="{00000000-0005-0000-0000-000003000000}"/>
    <cellStyle name="Normal 3 2" xfId="6" xr:uid="{B7E8D961-A0CA-4394-B2B0-50FA198B3A40}"/>
    <cellStyle name="Percent" xfId="4" builtinId="5"/>
  </cellStyles>
  <dxfs count="163">
    <dxf>
      <font>
        <b val="0"/>
        <i val="0"/>
        <strike val="0"/>
        <condense val="0"/>
        <extend val="0"/>
        <outline val="0"/>
        <shadow val="0"/>
        <u val="none"/>
        <vertAlign val="baseline"/>
        <sz val="10"/>
        <color theme="1"/>
        <name val="Arial"/>
        <family val="2"/>
        <scheme val="none"/>
      </font>
      <numFmt numFmtId="164" formatCode="&quot;$&quot;#,##0.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protection locked="1" hidden="0"/>
    </dxf>
    <dxf>
      <font>
        <b val="0"/>
        <i val="0"/>
        <strike val="0"/>
        <condense val="0"/>
        <extend val="0"/>
        <outline val="0"/>
        <shadow val="0"/>
        <u val="none"/>
        <vertAlign val="baseline"/>
        <sz val="10"/>
        <color rgb="FFFF0000"/>
        <name val="Arial"/>
        <family val="2"/>
        <scheme val="none"/>
      </font>
      <numFmt numFmtId="164" formatCode="&quot;$&quot;#,##0.00"/>
      <fill>
        <patternFill patternType="solid">
          <fgColor indexed="64"/>
          <bgColor theme="4" tint="0.79998168889431442"/>
        </patternFill>
      </fill>
      <alignment horizontal="right" vertical="center" textRotation="0" wrapText="1" indent="0" justifyLastLine="0" shrinkToFit="0" readingOrder="0"/>
      <border diagonalUp="0" diagonalDown="0">
        <left style="thin">
          <color indexed="64"/>
        </left>
        <right/>
        <top style="thin">
          <color theme="0"/>
        </top>
        <bottom style="thin">
          <color indexed="64"/>
        </bottom>
        <vertical style="thin">
          <color indexed="64"/>
        </vertical>
        <horizontal/>
      </border>
      <protection locked="1" hidden="0"/>
    </dxf>
    <dxf>
      <font>
        <b val="0"/>
        <i val="0"/>
        <strike val="0"/>
        <condense val="0"/>
        <extend val="0"/>
        <outline val="0"/>
        <shadow val="0"/>
        <u val="none"/>
        <vertAlign val="baseline"/>
        <sz val="10"/>
        <color theme="1"/>
        <name val="Arial"/>
        <family val="2"/>
        <scheme val="none"/>
      </font>
      <numFmt numFmtId="164" formatCode="&quot;$&quot;#,##0.00"/>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protection locked="1" hidden="0"/>
    </dxf>
    <dxf>
      <font>
        <b val="0"/>
        <i val="0"/>
        <strike val="0"/>
        <condense val="0"/>
        <extend val="0"/>
        <outline val="0"/>
        <shadow val="0"/>
        <u val="none"/>
        <vertAlign val="baseline"/>
        <sz val="10"/>
        <color theme="1"/>
        <name val="Arial"/>
        <family val="2"/>
        <scheme val="none"/>
      </font>
      <numFmt numFmtId="164" formatCode="&quot;$&quot;#,##0.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protection locked="1" hidden="0"/>
    </dxf>
    <dxf>
      <font>
        <b val="0"/>
        <i val="0"/>
        <strike val="0"/>
        <condense val="0"/>
        <extend val="0"/>
        <outline val="0"/>
        <shadow val="0"/>
        <u val="none"/>
        <vertAlign val="baseline"/>
        <sz val="10"/>
        <color theme="1"/>
        <name val="Arial"/>
        <family val="2"/>
        <scheme val="none"/>
      </font>
      <numFmt numFmtId="164" formatCode="&quot;$&quot;#,##0.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protection locked="1" hidden="0"/>
    </dxf>
    <dxf>
      <font>
        <b val="0"/>
        <i val="0"/>
        <strike val="0"/>
        <condense val="0"/>
        <extend val="0"/>
        <outline val="0"/>
        <shadow val="0"/>
        <u val="none"/>
        <vertAlign val="baseline"/>
        <sz val="10"/>
        <color theme="1"/>
        <name val="Arial"/>
        <family val="2"/>
        <scheme val="none"/>
      </font>
      <numFmt numFmtId="164" formatCode="&quot;$&quot;#,##0.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protection locked="1" hidden="0"/>
    </dxf>
    <dxf>
      <font>
        <b val="0"/>
        <i val="0"/>
        <strike val="0"/>
        <condense val="0"/>
        <extend val="0"/>
        <outline val="0"/>
        <shadow val="0"/>
        <u val="none"/>
        <vertAlign val="baseline"/>
        <sz val="10"/>
        <color theme="1"/>
        <name val="Arial"/>
        <family val="2"/>
        <scheme val="none"/>
      </font>
      <numFmt numFmtId="164" formatCode="&quot;$&quot;#,##0.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protection locked="1" hidden="0"/>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border>
      <protection locked="1" hidden="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theme="1"/>
        <name val="Arial"/>
        <family val="2"/>
        <scheme val="none"/>
      </font>
      <numFmt numFmtId="1" formatCode="0"/>
      <fill>
        <patternFill patternType="solid">
          <fgColor indexed="64"/>
          <bgColor theme="0"/>
        </patternFill>
      </fill>
      <alignment horizontal="center" vertical="center" textRotation="0" wrapText="1" indent="0" justifyLastLine="0" shrinkToFit="0" readingOrder="0"/>
      <protection locked="1" hidden="0"/>
    </dxf>
    <dxf>
      <border outline="0">
        <bottom style="medium">
          <color indexed="64"/>
        </bottom>
      </border>
    </dxf>
    <dxf>
      <font>
        <b/>
        <i val="0"/>
        <strike val="0"/>
        <condense val="0"/>
        <extend val="0"/>
        <outline val="0"/>
        <shadow val="0"/>
        <u val="none"/>
        <vertAlign val="baseline"/>
        <sz val="11"/>
        <color theme="0"/>
        <name val="Arial"/>
        <family val="2"/>
        <scheme val="none"/>
      </font>
      <numFmt numFmtId="1" formatCode="0"/>
      <fill>
        <patternFill patternType="solid">
          <fgColor indexed="64"/>
          <bgColor theme="3" tint="0.59999389629810485"/>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border>
      <protection locked="1" hidden="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auto="1"/>
        <name val="Arial"/>
        <family val="2"/>
        <scheme val="none"/>
      </font>
      <numFmt numFmtId="14" formatCode="0.00%"/>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164" formatCode="&quot;$&quot;#,##0.0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164" formatCode="&quot;$&quot;#,##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5" formatCode="&quot;$&quot;#,##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border diagonalUp="0" diagonalDown="0">
        <left style="medium">
          <color indexed="64"/>
        </left>
        <right style="medium">
          <color indexed="64"/>
        </right>
        <top style="medium">
          <color indexed="64"/>
        </top>
        <bottom style="medium">
          <color indexed="64"/>
        </bottom>
      </border>
    </dxf>
    <dxf>
      <protection locked="1" hidden="0"/>
    </dxf>
    <dxf>
      <border>
        <bottom style="medium">
          <color indexed="64"/>
        </bottom>
      </border>
    </dxf>
    <dxf>
      <font>
        <b/>
        <i val="0"/>
        <strike val="0"/>
        <condense val="0"/>
        <extend val="0"/>
        <outline val="0"/>
        <shadow val="0"/>
        <u val="none"/>
        <vertAlign val="baseline"/>
        <sz val="11"/>
        <color theme="0"/>
        <name val="Arial"/>
        <family val="2"/>
        <scheme val="none"/>
      </font>
      <fill>
        <patternFill patternType="solid">
          <fgColor indexed="64"/>
          <bgColor theme="3" tint="0.59999389629810485"/>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border>
      <protection locked="1" hidden="0"/>
    </dxf>
    <dxf>
      <font>
        <b val="0"/>
        <i val="0"/>
        <strike val="0"/>
        <condense val="0"/>
        <extend val="0"/>
        <outline val="0"/>
        <shadow val="0"/>
        <u val="none"/>
        <vertAlign val="baseline"/>
        <sz val="11"/>
        <color auto="1"/>
        <name val="Arial"/>
        <family val="2"/>
        <scheme val="none"/>
      </font>
      <numFmt numFmtId="165" formatCode="&quot;$&quot;#,##0"/>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1"/>
        <color auto="1"/>
        <name val="Arial"/>
        <family val="2"/>
        <scheme val="none"/>
      </font>
      <numFmt numFmtId="164" formatCode="&quot;$&quot;#,##0.00"/>
      <fill>
        <patternFill patternType="solid">
          <fgColor indexed="64"/>
          <bgColor theme="4" tint="0.79998168889431442"/>
        </patternFill>
      </fill>
      <alignment horizontal="right" vertical="bottom" textRotation="0" wrapText="1" indent="0" justifyLastLine="0" shrinkToFit="0" readingOrder="0"/>
      <border diagonalUp="0" diagonalDown="0">
        <left style="thin">
          <color indexed="64"/>
        </left>
        <right style="thin">
          <color indexed="64"/>
        </right>
        <top style="thin">
          <color indexed="64"/>
        </top>
        <bottom/>
      </border>
      <protection locked="1" hidden="0"/>
    </dxf>
    <dxf>
      <font>
        <b val="0"/>
        <i val="0"/>
        <strike val="0"/>
        <condense val="0"/>
        <extend val="0"/>
        <outline val="0"/>
        <shadow val="0"/>
        <u val="none"/>
        <vertAlign val="baseline"/>
        <sz val="11"/>
        <color auto="1"/>
        <name val="Arial"/>
        <family val="2"/>
        <scheme val="none"/>
      </font>
      <numFmt numFmtId="164" formatCode="&quot;$&quot;#,##0.00"/>
      <fill>
        <patternFill patternType="solid">
          <fgColor indexed="64"/>
          <bgColor theme="0"/>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vertical/>
        <horizontal/>
      </border>
      <protection locked="1" hidden="0"/>
    </dxf>
    <dxf>
      <font>
        <b val="0"/>
        <i val="0"/>
        <strike val="0"/>
        <condense val="0"/>
        <extend val="0"/>
        <outline val="0"/>
        <shadow val="0"/>
        <u val="none"/>
        <vertAlign val="baseline"/>
        <sz val="11"/>
        <color auto="1"/>
        <name val="Arial"/>
        <family val="2"/>
        <scheme val="none"/>
      </font>
      <numFmt numFmtId="164" formatCode="&quot;$&quot;#,##0.00"/>
      <fill>
        <patternFill patternType="solid">
          <fgColor indexed="64"/>
          <bgColor theme="0"/>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vertical/>
        <horizontal/>
      </border>
      <protection locked="1" hidden="0"/>
    </dxf>
    <dxf>
      <font>
        <b val="0"/>
        <i val="0"/>
        <strike val="0"/>
        <condense val="0"/>
        <extend val="0"/>
        <outline val="0"/>
        <shadow val="0"/>
        <u val="none"/>
        <vertAlign val="baseline"/>
        <sz val="11"/>
        <color auto="1"/>
        <name val="Arial"/>
        <family val="2"/>
        <scheme val="none"/>
      </font>
      <numFmt numFmtId="164" formatCode="&quot;$&quot;#,##0.00"/>
      <fill>
        <patternFill patternType="solid">
          <fgColor indexed="64"/>
          <bgColor theme="0"/>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vertical/>
        <horizontal/>
      </border>
      <protection locked="1" hidden="0"/>
    </dxf>
    <dxf>
      <font>
        <b val="0"/>
        <i val="0"/>
        <strike val="0"/>
        <condense val="0"/>
        <extend val="0"/>
        <outline val="0"/>
        <shadow val="0"/>
        <u val="none"/>
        <vertAlign val="baseline"/>
        <sz val="11"/>
        <color auto="1"/>
        <name val="Arial"/>
        <family val="2"/>
        <scheme val="none"/>
      </font>
      <numFmt numFmtId="164" formatCode="&quot;$&quot;#,##0.00"/>
      <fill>
        <patternFill patternType="solid">
          <fgColor indexed="64"/>
          <bgColor theme="0"/>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vertical/>
        <horizontal/>
      </border>
      <protection locked="1" hidden="0"/>
    </dxf>
    <dxf>
      <font>
        <b val="0"/>
        <i val="0"/>
        <strike val="0"/>
        <condense val="0"/>
        <extend val="0"/>
        <outline val="0"/>
        <shadow val="0"/>
        <u val="none"/>
        <vertAlign val="baseline"/>
        <sz val="11"/>
        <color auto="1"/>
        <name val="Arial"/>
        <family val="2"/>
        <scheme val="none"/>
      </font>
      <numFmt numFmtId="164" formatCode="&quot;$&quot;#,##0.00"/>
      <fill>
        <patternFill patternType="solid">
          <fgColor indexed="64"/>
          <bgColor theme="0"/>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vertical/>
        <horizontal/>
      </border>
      <protection locked="1" hidden="0"/>
    </dxf>
    <dxf>
      <font>
        <b val="0"/>
        <i val="0"/>
        <strike val="0"/>
        <condense val="0"/>
        <extend val="0"/>
        <outline val="0"/>
        <shadow val="0"/>
        <u val="none"/>
        <vertAlign val="baseline"/>
        <sz val="11"/>
        <color auto="1"/>
        <name val="Arial"/>
        <family val="2"/>
        <scheme val="none"/>
      </font>
      <numFmt numFmtId="164" formatCode="&quot;$&quot;#,##0.00"/>
      <fill>
        <patternFill patternType="solid">
          <fgColor indexed="64"/>
          <bgColor theme="0"/>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border>
      <protection locked="1" hidden="0"/>
    </dxf>
    <dxf>
      <font>
        <b val="0"/>
        <i val="0"/>
        <strike val="0"/>
        <condense val="0"/>
        <extend val="0"/>
        <outline val="0"/>
        <shadow val="0"/>
        <u val="none"/>
        <vertAlign val="baseline"/>
        <sz val="11"/>
        <color auto="1"/>
        <name val="Arial"/>
        <family val="2"/>
        <scheme val="none"/>
      </font>
      <numFmt numFmtId="164" formatCode="&quot;$&quot;#,##0.00"/>
      <alignment horizontal="center" vertical="bottom" textRotation="0" wrapText="1" indent="0" justifyLastLine="0" shrinkToFit="0" readingOrder="0"/>
      <border diagonalUp="0" diagonalDown="0">
        <left style="thin">
          <color indexed="64"/>
        </left>
        <right style="thin">
          <color indexed="64"/>
        </right>
        <top style="thin">
          <color indexed="64"/>
        </top>
        <bottom/>
      </border>
      <protection locked="1" hidden="0"/>
    </dxf>
    <dxf>
      <font>
        <b val="0"/>
        <i val="0"/>
        <strike val="0"/>
        <condense val="0"/>
        <extend val="0"/>
        <outline val="0"/>
        <shadow val="0"/>
        <u val="none"/>
        <vertAlign val="baseline"/>
        <sz val="11"/>
        <color auto="1"/>
        <name val="Arial"/>
        <family val="2"/>
        <scheme val="none"/>
      </font>
      <numFmt numFmtId="164" formatCode="&quot;$&quot;#,##0.00"/>
      <alignment horizontal="center" vertical="bottom" textRotation="0" wrapText="1" indent="0" justifyLastLine="0" shrinkToFit="0" readingOrder="0"/>
      <border diagonalUp="0" diagonalDown="0">
        <left style="thin">
          <color indexed="64"/>
        </left>
        <right style="thin">
          <color indexed="64"/>
        </right>
        <top style="thin">
          <color indexed="64"/>
        </top>
        <bottom/>
      </border>
      <protection locked="1" hidden="0"/>
    </dxf>
    <dxf>
      <font>
        <b val="0"/>
        <i val="0"/>
        <strike val="0"/>
        <condense val="0"/>
        <extend val="0"/>
        <outline val="0"/>
        <shadow val="0"/>
        <u val="none"/>
        <vertAlign val="baseline"/>
        <sz val="11"/>
        <color auto="1"/>
        <name val="Arial"/>
        <family val="2"/>
        <scheme val="none"/>
      </font>
      <numFmt numFmtId="164" formatCode="&quot;$&quot;#,##0.00"/>
      <alignment horizontal="center" vertical="bottom" textRotation="0" wrapText="1" indent="0" justifyLastLine="0" shrinkToFit="0" readingOrder="0"/>
      <border diagonalUp="0" diagonalDown="0">
        <left style="thin">
          <color indexed="64"/>
        </left>
        <right style="thin">
          <color indexed="64"/>
        </right>
        <top style="thin">
          <color indexed="64"/>
        </top>
        <bottom/>
      </border>
      <protection locked="1" hidden="0"/>
    </dxf>
    <dxf>
      <font>
        <b val="0"/>
        <i val="0"/>
        <strike val="0"/>
        <condense val="0"/>
        <extend val="0"/>
        <outline val="0"/>
        <shadow val="0"/>
        <u val="none"/>
        <vertAlign val="baseline"/>
        <sz val="11"/>
        <color auto="1"/>
        <name val="Arial"/>
        <family val="2"/>
        <scheme val="none"/>
      </font>
      <numFmt numFmtId="164" formatCode="&quot;$&quot;#,##0.00"/>
      <alignment horizontal="center" vertical="bottom" textRotation="0" wrapText="1" indent="0" justifyLastLine="0" shrinkToFit="0" readingOrder="0"/>
      <border diagonalUp="0" diagonalDown="0">
        <left/>
        <right style="thin">
          <color indexed="64"/>
        </right>
        <top style="thin">
          <color indexed="64"/>
        </top>
        <bottom/>
      </border>
      <protection locked="1" hidden="0"/>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left/>
        <right style="thin">
          <color indexed="64"/>
        </right>
        <top style="thin">
          <color indexed="64"/>
        </top>
        <bottom/>
        <vertical/>
        <horizontal/>
      </border>
      <protection locked="1" hidden="0"/>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left/>
        <right style="thin">
          <color indexed="64"/>
        </right>
        <top style="thin">
          <color indexed="64"/>
        </top>
        <bottom/>
        <vertical/>
        <horizontal/>
      </border>
      <protection locked="1" hidden="0"/>
    </dxf>
    <dxf>
      <border diagonalUp="0" diagonalDown="0">
        <left style="medium">
          <color indexed="64"/>
        </left>
        <right style="medium">
          <color indexed="64"/>
        </right>
        <top style="medium">
          <color indexed="64"/>
        </top>
        <bottom style="medium">
          <color indexed="64"/>
        </bottom>
      </border>
    </dxf>
    <dxf>
      <protection locked="1" hidden="0"/>
    </dxf>
    <dxf>
      <border>
        <bottom style="medium">
          <color indexed="64"/>
        </bottom>
      </border>
    </dxf>
    <dxf>
      <alignment vertical="center" textRotation="0" wrapText="1"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style="thin">
          <color indexed="64"/>
        </top>
        <bottom/>
        <vertical/>
        <horizontal/>
      </border>
      <protection locked="1" hidden="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vertical/>
        <horizontal/>
      </border>
      <protection locked="1" hidden="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vertical/>
        <horizontal/>
      </border>
      <protection locked="1" hidden="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vertical/>
        <horizontal/>
      </border>
      <protection locked="1" hidden="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vertical/>
        <horizontal/>
      </border>
      <protection locked="1" hidden="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vertical/>
        <horizontal/>
      </border>
      <protection locked="1" hidden="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vertical/>
        <horizontal/>
      </border>
      <protection locked="1" hidden="0"/>
    </dxf>
    <dxf>
      <border outline="0">
        <left style="medium">
          <color indexed="64"/>
        </left>
        <right style="medium">
          <color indexed="64"/>
        </right>
        <top style="medium">
          <color indexed="64"/>
        </top>
        <bottom style="medium">
          <color indexed="64"/>
        </bottom>
      </border>
    </dxf>
    <dxf>
      <protection locked="1" hidden="0"/>
    </dxf>
    <dxf>
      <border outline="0">
        <bottom style="medium">
          <color indexed="64"/>
        </bottom>
      </border>
    </dxf>
    <dxf>
      <protection locked="1" hidden="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general" vertical="center" textRotation="0" wrapText="1" indent="0" justifyLastLine="0" shrinkToFit="0" readingOrder="0"/>
      <border diagonalUp="0" diagonalDown="0">
        <left/>
        <right style="thin">
          <color indexed="64"/>
        </right>
        <top/>
        <bottom style="thin">
          <color indexed="64"/>
        </bottom>
      </border>
      <protection locked="1" hidden="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left style="medium">
          <color indexed="64"/>
        </left>
        <right style="medium">
          <color indexed="64"/>
        </right>
        <top style="medium">
          <color indexed="64"/>
        </top>
        <bottom style="thin">
          <color indexed="64"/>
        </bottom>
      </border>
    </dxf>
    <dxf>
      <protection locked="1" hidden="0"/>
    </dxf>
    <dxf>
      <border outline="0">
        <bottom style="medium">
          <color indexed="64"/>
        </bottom>
      </border>
    </dxf>
    <dxf>
      <protection locked="1" hidden="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border outline="0">
        <top style="medium">
          <color auto="1"/>
        </top>
        <bottom style="thin">
          <color indexed="64"/>
        </bottom>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center" vertical="center" textRotation="0" wrapText="1" indent="0" justifyLastLine="0" shrinkToFit="0" readingOrder="0"/>
      <protection locked="1" hidden="0"/>
    </dxf>
    <dxf>
      <border>
        <bottom style="medium">
          <color indexed="64"/>
        </bottom>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border>
      <protection locked="1" hidden="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border>
      <protection locked="1" hidden="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4" tint="0.79998168889431442"/>
        </patternFill>
      </fill>
      <alignment horizontal="right" vertical="top" textRotation="0" wrapText="1" indent="0" justifyLastLine="0" shrinkToFit="0" readingOrder="0"/>
      <border diagonalUp="0" diagonalDown="0">
        <left style="thin">
          <color indexed="64"/>
        </left>
        <right style="thin">
          <color indexed="64"/>
        </right>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solid">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border>
      <protection locked="1" hidden="0"/>
    </dxf>
    <dxf>
      <border diagonalUp="0" diagonalDown="0">
        <left style="medium">
          <color indexed="64"/>
        </left>
        <right style="medium">
          <color indexed="64"/>
        </right>
        <top style="medium">
          <color indexed="64"/>
        </top>
        <bottom style="medium">
          <color indexed="64"/>
        </bottom>
      </border>
    </dxf>
    <dxf>
      <protection locked="1" hidden="0"/>
    </dxf>
    <dxf>
      <border>
        <bottom style="medium">
          <color indexed="64"/>
        </bottom>
      </border>
    </dxf>
    <dxf>
      <font>
        <b/>
        <strike val="0"/>
        <outline val="0"/>
        <shadow val="0"/>
        <u val="none"/>
        <vertAlign val="baseline"/>
        <sz val="11"/>
        <color auto="1"/>
        <name val="Arial"/>
        <family val="2"/>
        <scheme val="none"/>
      </font>
      <fill>
        <patternFill patternType="solid">
          <fgColor indexed="64"/>
          <bgColor theme="3" tint="0.59999389629810485"/>
        </patternFill>
      </fill>
      <alignment horizontal="center" vertical="center" textRotation="0" wrapText="1" 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border>
      <protection locked="1" hidden="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4" tint="0.79998168889431442"/>
        </patternFill>
      </fill>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protection locked="1" hidden="0"/>
    </dxf>
    <dxf>
      <font>
        <b val="0"/>
        <i val="0"/>
        <strike val="0"/>
        <condense val="0"/>
        <extend val="0"/>
        <outline val="0"/>
        <shadow val="0"/>
        <u val="none"/>
        <vertAlign val="baseline"/>
        <sz val="10"/>
        <color auto="1"/>
        <name val="Arial"/>
        <family val="2"/>
        <scheme val="none"/>
      </font>
      <numFmt numFmtId="165" formatCode="&quot;$&quot;#,##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5" formatCode="&quot;$&quot;#,##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5" formatCode="&quot;$&quot;#,##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5" formatCode="&quot;$&quot;#,##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5" formatCode="&quot;$&quot;#,##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5" formatCode="&quot;$&quot;#,##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protection locked="1" hidden="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protection locked="1" hidden="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border>
      <protection locked="1" hidden="0"/>
    </dxf>
    <dxf>
      <border diagonalUp="0" diagonalDown="0">
        <left style="medium">
          <color indexed="64"/>
        </left>
        <right style="medium">
          <color indexed="64"/>
        </right>
        <top style="medium">
          <color indexed="64"/>
        </top>
        <bottom style="medium">
          <color indexed="64"/>
        </bottom>
      </border>
    </dxf>
    <dxf>
      <protection locked="1" hidden="0"/>
    </dxf>
    <dxf>
      <border>
        <bottom style="medium">
          <color indexed="64"/>
        </bottom>
      </border>
    </dxf>
    <dxf>
      <fill>
        <patternFill patternType="solid">
          <fgColor indexed="64"/>
          <bgColor theme="3" tint="0.59999389629810485"/>
        </patternFill>
      </fill>
      <alignment horizontal="center" vertical="center" textRotation="0" wrapText="1" 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4" tint="0.79998168889431442"/>
        </patternFill>
      </fill>
      <alignment horizontal="right" vertical="center" textRotation="0" wrapText="1"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4" tint="0.79998168889431442"/>
        </patternFill>
      </fill>
      <alignment horizontal="right" vertical="center" textRotation="0" wrapText="1"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4" tint="0.79998168889431442"/>
        </patternFill>
      </fill>
      <alignment horizontal="right" vertical="center" textRotation="0" wrapText="1"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4" tint="0.79998168889431442"/>
        </patternFill>
      </fill>
      <alignment horizontal="right" vertical="center" textRotation="0" wrapText="1"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4" tint="0.79998168889431442"/>
        </patternFill>
      </fill>
      <alignment horizontal="right" vertical="center" textRotation="0" wrapText="1"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4" tint="0.79998168889431442"/>
        </patternFill>
      </fill>
      <alignment horizontal="right" vertical="center" textRotation="0" wrapText="1"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4" tint="0.79998168889431442"/>
        </patternFill>
      </fill>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5" formatCode="&quot;$&quot;#,##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5" formatCode="&quot;$&quot;#,##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5" formatCode="&quot;$&quot;#,##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5" formatCode="&quot;$&quot;#,##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5" formatCode="&quot;$&quot;#,##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family val="2"/>
        <scheme val="none"/>
      </font>
      <numFmt numFmtId="167" formatCode="_(&quot;$&quot;* #,##0_);_(&quot;$&quot;* \(#,##0\);_(&quot;$&quot;* &quot;-&quot;??_);_(@_)"/>
      <fill>
        <patternFill patternType="solid">
          <fgColor indexed="64"/>
          <bgColor theme="0"/>
        </patternFill>
      </fill>
      <alignment horizontal="right" vertical="top" textRotation="0" wrapText="1" indent="0" justifyLastLine="0" shrinkToFit="0" readingOrder="0"/>
      <protection locked="1" hidden="0"/>
    </dxf>
    <dxf>
      <border>
        <bottom style="medium">
          <color indexed="64"/>
        </bottom>
      </border>
    </dxf>
    <dxf>
      <font>
        <b/>
        <i val="0"/>
        <strike val="0"/>
        <condense val="0"/>
        <extend val="0"/>
        <outline val="0"/>
        <shadow val="0"/>
        <u val="none"/>
        <vertAlign val="baseline"/>
        <sz val="11"/>
        <color auto="1"/>
        <name val="Arial"/>
        <family val="2"/>
        <scheme val="none"/>
      </font>
      <numFmt numFmtId="167" formatCode="_(&quot;$&quot;* #,##0_);_(&quot;$&quot;* \(#,##0\);_(&quot;$&quot;* &quot;-&quot;??_);_(@_)"/>
      <fill>
        <patternFill patternType="solid">
          <fgColor indexed="64"/>
          <bgColor theme="3" tint="0.59999389629810485"/>
        </patternFill>
      </fill>
      <alignment horizontal="center" vertical="center" textRotation="0" wrapText="1" 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0"/>
        <color auto="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auto="1"/>
        <name val="Arial"/>
        <family val="2"/>
        <scheme val="none"/>
      </font>
      <numFmt numFmtId="165" formatCode="&quot;$&quot;#,##0"/>
      <fill>
        <patternFill patternType="solid">
          <fgColor indexed="64"/>
          <bgColor theme="4" tint="0.79998168889431442"/>
        </patternFill>
      </fill>
      <alignment horizontal="right" vertical="center" textRotation="0" wrapText="1"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center" textRotation="0" wrapText="1" indent="0" justifyLastLine="0" shrinkToFit="0" readingOrder="0"/>
      <border diagonalUp="0" diagonalDown="0">
        <left/>
        <right/>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center" textRotation="0" wrapText="1" indent="0" justifyLastLine="0" shrinkToFit="0" readingOrder="0"/>
      <border diagonalUp="0" diagonalDown="0">
        <left/>
        <right/>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center" textRotation="0" wrapText="1"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center" textRotation="0" wrapText="1"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4" tint="0.79998168889431442"/>
        </patternFill>
      </fill>
      <alignment horizontal="right" vertical="center" textRotation="0" wrapText="1"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center" textRotation="0" wrapText="1"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center" textRotation="0" wrapText="1"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center" textRotation="0" wrapText="1"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center" textRotation="0" wrapText="1"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center" textRotation="0" wrapText="1" indent="0" justifyLastLine="0" shrinkToFit="0" readingOrder="0"/>
      <border diagonalUp="0" diagonalDown="0">
        <left style="thin">
          <color indexed="64"/>
        </left>
        <right/>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64" formatCode="&quot;$&quot;#,##0.00"/>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bottom style="thin">
          <color indexed="64"/>
        </bottom>
      </border>
      <protection locked="1" hidden="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right" vertical="center" textRotation="0" wrapText="1" indent="0" justifyLastLine="0" shrinkToFit="0" readingOrder="0"/>
      <border diagonalUp="0" diagonalDown="0">
        <left style="medium">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left style="medium">
          <color indexed="64"/>
        </left>
        <right style="medium">
          <color indexed="64"/>
        </right>
        <bottom style="medium">
          <color indexed="64"/>
        </bottom>
      </border>
    </dxf>
    <dxf>
      <protection locked="1" hidden="0"/>
    </dxf>
    <dxf>
      <border>
        <bottom style="medium">
          <color indexed="64"/>
        </bottom>
      </border>
    </dxf>
    <dxf>
      <font>
        <b/>
        <i val="0"/>
        <strike val="0"/>
        <condense val="0"/>
        <extend val="0"/>
        <outline val="0"/>
        <shadow val="0"/>
        <u val="none"/>
        <vertAlign val="baseline"/>
        <sz val="11"/>
        <color auto="1"/>
        <name val="Arial"/>
        <family val="2"/>
        <scheme val="none"/>
      </font>
      <numFmt numFmtId="164" formatCode="&quot;$&quot;#,##0.00"/>
      <fill>
        <patternFill patternType="solid">
          <fgColor indexed="64"/>
          <bgColor theme="3" tint="0.59999389629810485"/>
        </patternFill>
      </fill>
      <alignment horizontal="center" vertical="center" textRotation="0" wrapText="1" indent="0" justifyLastLine="0" shrinkToFit="0" readingOrder="0"/>
      <border diagonalUp="0" diagonalDown="0">
        <left style="thin">
          <color indexed="64"/>
        </left>
        <right style="thin">
          <color indexed="64"/>
        </right>
        <top/>
        <bottom/>
      </border>
      <protection locked="1" hidden="0"/>
    </dxf>
    <dxf>
      <fill>
        <patternFill>
          <bgColor theme="4" tint="0.799981688894314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89FF89"/>
      <rgbColor rgb="000000FF"/>
      <rgbColor rgb="00FFFF79"/>
      <rgbColor rgb="00FF81FF"/>
      <rgbColor rgb="0089FFFF"/>
      <rgbColor rgb="00800000"/>
      <rgbColor rgb="00008000"/>
      <rgbColor rgb="00000080"/>
      <rgbColor rgb="00808000"/>
      <rgbColor rgb="00800080"/>
      <rgbColor rgb="00008080"/>
      <rgbColor rgb="00E0E0E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9BD7FF"/>
      <rgbColor rgb="00E1FFFF"/>
      <rgbColor rgb="00EFFFD9"/>
      <rgbColor rgb="00FFFFC5"/>
      <rgbColor rgb="00D1E8FF"/>
      <rgbColor rgb="00FFE1E1"/>
      <rgbColor rgb="00FBEFFF"/>
      <rgbColor rgb="00FFE4C9"/>
      <rgbColor rgb="003366FF"/>
      <rgbColor rgb="0033CCCC"/>
      <rgbColor rgb="0099CC00"/>
      <rgbColor rgb="00FED97E"/>
      <rgbColor rgb="00FF9900"/>
      <rgbColor rgb="00FF6600"/>
      <rgbColor rgb="00666699"/>
      <rgbColor rgb="00C0C0C0"/>
      <rgbColor rgb="00003366"/>
      <rgbColor rgb="00339966"/>
      <rgbColor rgb="00003300"/>
      <rgbColor rgb="00333300"/>
      <rgbColor rgb="00993300"/>
      <rgbColor rgb="00CA7EE2"/>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131379</xdr:colOff>
      <xdr:row>0</xdr:row>
      <xdr:rowOff>21897</xdr:rowOff>
    </xdr:from>
    <xdr:ext cx="428625" cy="438150"/>
    <xdr:sp macro="" textlink="">
      <xdr:nvSpPr>
        <xdr:cNvPr id="3" name="Shape 4">
          <a:extLst>
            <a:ext uri="{FF2B5EF4-FFF2-40B4-BE49-F238E27FC236}">
              <a16:creationId xmlns:a16="http://schemas.microsoft.com/office/drawing/2014/main" id="{419AAF80-74EB-468B-A542-2074A7BB2FC0}"/>
            </a:ext>
          </a:extLst>
        </xdr:cNvPr>
        <xdr:cNvSpPr/>
      </xdr:nvSpPr>
      <xdr:spPr>
        <a:xfrm>
          <a:off x="131379" y="21897"/>
          <a:ext cx="428625" cy="438150"/>
        </a:xfrm>
        <a:prstGeom prst="rect">
          <a:avLst/>
        </a:prstGeom>
        <a:blipFill rotWithShape="1">
          <a:blip xmlns:r="http://schemas.openxmlformats.org/officeDocument/2006/relationships" r:embed="rId1">
            <a:alphaModFix/>
          </a:blip>
          <a:stretch>
            <a:fillRect/>
          </a:stretch>
        </a:blipFill>
        <a:ln>
          <a:noFill/>
        </a:ln>
      </xdr:spPr>
      <xdr:txBody>
        <a:bodyPr spcFirstLastPara="1" wrap="square" lIns="0" tIns="0" rIns="0" bIns="0" anchor="t" anchorCtr="0">
          <a:noAutofit/>
        </a:bodyPr>
        <a:lstStyle/>
        <a:p>
          <a:pPr marL="0" marR="0" lvl="0" indent="0" algn="l" rtl="0">
            <a:spcBef>
              <a:spcPts val="0"/>
            </a:spcBef>
            <a:spcAft>
              <a:spcPts val="0"/>
            </a:spcAft>
            <a:buSzPts val="1800"/>
            <a:buFont typeface="Arial"/>
            <a:buNone/>
          </a:pPr>
          <a:endParaRPr sz="1800">
            <a:solidFill>
              <a:schemeClr val="dk1"/>
            </a:solidFill>
            <a:latin typeface="Calibri"/>
            <a:ea typeface="Calibri"/>
            <a:cs typeface="Calibri"/>
            <a:sym typeface="Calibri"/>
          </a:endParaRPr>
        </a:p>
      </xdr:txBody>
    </xdr:sp>
    <xdr:clientData fLocksWithSheet="0"/>
  </xdr:oneCellAnchor>
  <xdr:oneCellAnchor>
    <xdr:from>
      <xdr:col>0</xdr:col>
      <xdr:colOff>598980</xdr:colOff>
      <xdr:row>0</xdr:row>
      <xdr:rowOff>7773</xdr:rowOff>
    </xdr:from>
    <xdr:ext cx="457200" cy="438150"/>
    <xdr:sp macro="" textlink="">
      <xdr:nvSpPr>
        <xdr:cNvPr id="6" name="Shape 5">
          <a:extLst>
            <a:ext uri="{FF2B5EF4-FFF2-40B4-BE49-F238E27FC236}">
              <a16:creationId xmlns:a16="http://schemas.microsoft.com/office/drawing/2014/main" id="{9B5F3DDC-84D6-461E-9A88-544B7DC694D8}"/>
            </a:ext>
          </a:extLst>
        </xdr:cNvPr>
        <xdr:cNvSpPr/>
      </xdr:nvSpPr>
      <xdr:spPr>
        <a:xfrm>
          <a:off x="598980" y="7773"/>
          <a:ext cx="457200" cy="438150"/>
        </a:xfrm>
        <a:prstGeom prst="rect">
          <a:avLst/>
        </a:prstGeom>
        <a:blipFill rotWithShape="1">
          <a:blip xmlns:r="http://schemas.openxmlformats.org/officeDocument/2006/relationships" r:embed="rId2">
            <a:alphaModFix/>
          </a:blip>
          <a:stretch>
            <a:fillRect/>
          </a:stretch>
        </a:blipFill>
        <a:ln>
          <a:noFill/>
        </a:ln>
      </xdr:spPr>
      <xdr:txBody>
        <a:bodyPr spcFirstLastPara="1" wrap="square" lIns="0" tIns="0" rIns="0" bIns="0" anchor="t" anchorCtr="0">
          <a:noAutofit/>
        </a:bodyPr>
        <a:lstStyle/>
        <a:p>
          <a:pPr marL="0" marR="0" lvl="0" indent="0" algn="l" rtl="0">
            <a:spcBef>
              <a:spcPts val="0"/>
            </a:spcBef>
            <a:spcAft>
              <a:spcPts val="0"/>
            </a:spcAft>
            <a:buSzPts val="1800"/>
            <a:buFont typeface="Arial"/>
            <a:buNone/>
          </a:pPr>
          <a:endParaRPr sz="1800">
            <a:solidFill>
              <a:schemeClr val="dk1"/>
            </a:solidFill>
            <a:latin typeface="Calibri"/>
            <a:ea typeface="Calibri"/>
            <a:cs typeface="Calibri"/>
            <a:sym typeface="Calibri"/>
          </a:endParaRPr>
        </a:p>
      </xdr:txBody>
    </xdr:sp>
    <xdr:clientData fLocksWithSheet="0"/>
  </xdr:oneCellAnchor>
  <xdr:twoCellAnchor editAs="oneCell">
    <xdr:from>
      <xdr:col>7</xdr:col>
      <xdr:colOff>2400847</xdr:colOff>
      <xdr:row>0</xdr:row>
      <xdr:rowOff>0</xdr:rowOff>
    </xdr:from>
    <xdr:to>
      <xdr:col>8</xdr:col>
      <xdr:colOff>547</xdr:colOff>
      <xdr:row>3</xdr:row>
      <xdr:rowOff>153276</xdr:rowOff>
    </xdr:to>
    <xdr:pic>
      <xdr:nvPicPr>
        <xdr:cNvPr id="11" name="Picture 10">
          <a:extLst>
            <a:ext uri="{FF2B5EF4-FFF2-40B4-BE49-F238E27FC236}">
              <a16:creationId xmlns:a16="http://schemas.microsoft.com/office/drawing/2014/main" id="{6009B047-9DF0-1D0D-7E3E-12153896A937}"/>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067" t="25588" b="31401"/>
        <a:stretch/>
      </xdr:blipFill>
      <xdr:spPr bwMode="auto">
        <a:xfrm>
          <a:off x="14049813" y="0"/>
          <a:ext cx="1898650" cy="6459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849EE09-0D5B-4BF6-9F3B-8AC8FA0BBFA4}" name="Table8" displayName="Table8" ref="A6:T20" totalsRowShown="0" headerRowDxfId="161" dataDxfId="159" headerRowBorderDxfId="160" tableBorderDxfId="158">
  <tableColumns count="20">
    <tableColumn id="1" xr3:uid="{AB7FAA1B-EF4B-4A19-9AAB-F2A3FBADA9D6}" name="Position Title" dataDxfId="157"/>
    <tableColumn id="9" xr3:uid="{0BE40FCC-D90D-4A14-9E31-3CB7D29DD002}" name="Key Personnel" dataDxfId="156"/>
    <tableColumn id="2" xr3:uid="{BA657D83-0B44-4F2E-AE48-A5DF676CDD0C}" name="Number of Positions" dataDxfId="155"/>
    <tableColumn id="3" xr3:uid="{77F7A60B-562E-48AF-AE44-5BAE619C5C44}" name="Wage Unit" dataDxfId="154"/>
    <tableColumn id="4" xr3:uid="{D7D901A4-C2A2-4FAF-8047-21EECBFB8667}" name="Unit Cost" dataDxfId="153"/>
    <tableColumn id="15" xr3:uid="{7D1374B0-429B-448A-AFA9-75621759C918}" name="Year 1 Wages" dataDxfId="152"/>
    <tableColumn id="14" xr3:uid="{AFB42089-E335-479E-B1CC-06FB70308A09}" name="Year 2 Wages" dataDxfId="151"/>
    <tableColumn id="13" xr3:uid="{DFA74916-56A9-47B7-A7A6-285FEA1AC662}" name="Year 3 Wages" dataDxfId="150"/>
    <tableColumn id="12" xr3:uid="{68473284-B2C5-42CE-8116-B8227D90F02F}" name="Year 4 Wages" dataDxfId="149"/>
    <tableColumn id="11" xr3:uid="{2AADB873-5F23-4920-B75D-C432C60E2C38}" name="Year 5 Wages" dataDxfId="148"/>
    <tableColumn id="5" xr3:uid="{DC515119-ACB0-460A-8670-C3C43FB0DFCA}" name="Subtotal Wages" dataDxfId="147">
      <calculatedColumnFormula>SUM(Table8[[#This Row],[Year 1 Wages]:[Year 5 Wages]])</calculatedColumnFormula>
    </tableColumn>
    <tableColumn id="6" xr3:uid="{64AFCDEC-47BA-4B6B-983E-A0BA1D31D230}" name="Fringe Rate" dataDxfId="146"/>
    <tableColumn id="20" xr3:uid="{A3620D18-9FC4-4D3F-88B6-0E4C1FF6EA76}" name="Fringe Year 1" dataDxfId="145" dataCellStyle="Percent">
      <calculatedColumnFormula>ROUNDUP(Table8[[#This Row],[Fringe Rate]]*Table8[[#This Row],[Year 1 Wages]],2)</calculatedColumnFormula>
    </tableColumn>
    <tableColumn id="19" xr3:uid="{5064BD4E-46F2-4AF6-8D2E-95EED3107642}" name="Fringe Year 2" dataDxfId="144" dataCellStyle="Percent">
      <calculatedColumnFormula>ROUNDUP(Table8[[#This Row],[Fringe Rate]]*Table8[[#This Row],[Year 2 Wages]],2)</calculatedColumnFormula>
    </tableColumn>
    <tableColumn id="18" xr3:uid="{D4C7014D-B96C-43CA-9805-1813A32D04F6}" name="Fringe Year 3" dataDxfId="143" dataCellStyle="Percent">
      <calculatedColumnFormula>ROUNDUP(Table8[[#This Row],[Fringe Rate]]*Table8[[#This Row],[Year 3 Wages]],2)</calculatedColumnFormula>
    </tableColumn>
    <tableColumn id="17" xr3:uid="{5CC20F69-2681-4AEB-8CF6-E970FEDD72F9}" name="Fringe Year 4" dataDxfId="142" dataCellStyle="Percent">
      <calculatedColumnFormula>ROUNDUP(Table8[[#This Row],[Fringe Rate]]*Table8[[#This Row],[Year 4 Wages]],2)</calculatedColumnFormula>
    </tableColumn>
    <tableColumn id="16" xr3:uid="{44AE79F5-417A-4EE0-85E6-642FBC168E25}" name="Fringe Year 5" dataDxfId="141" dataCellStyle="Percent">
      <calculatedColumnFormula>ROUNDUP(Table8[[#This Row],[Fringe Rate]]*Table8[[#This Row],[Year 5 Wages]],2)</calculatedColumnFormula>
    </tableColumn>
    <tableColumn id="10" xr3:uid="{C8EECDD7-054A-4CFE-BB86-686467641810}" name="Subtotal Fringe Benefits" dataDxfId="140">
      <calculatedColumnFormula>SUM(Table8[[#This Row],[Fringe Year 1]:[Fringe Year 5]])</calculatedColumnFormula>
    </tableColumn>
    <tableColumn id="7" xr3:uid="{127E88EF-4138-408A-8379-A4DA01E186CB}" name="Total Personnel and Fringe" dataDxfId="139">
      <calculatedColumnFormula>Table8[[#This Row],[Subtotal Wages]]+Table8[[#This Row],[Subtotal Fringe Benefits]]</calculatedColumnFormula>
    </tableColumn>
    <tableColumn id="8" xr3:uid="{D7EADFD7-C82A-4879-80E9-82790DBF05AB}" name="Justification of Need" dataDxfId="138"/>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4F52F79-4ABF-410B-878B-F345947D2112}" name="Table9" displayName="Table9" ref="A10:H17" totalsRowShown="0" headerRowDxfId="11" dataDxfId="9" headerRowBorderDxfId="10" tableBorderDxfId="8">
  <tableColumns count="8">
    <tableColumn id="1" xr3:uid="{FABB31D5-C281-4875-A30E-04F6EA23E4E9}" name="Program Income Item/Description" dataDxfId="7"/>
    <tableColumn id="2" xr3:uid="{E5A4366C-FA67-4ED9-B621-27171E255457}" name="Year 1 Program Income" dataDxfId="6"/>
    <tableColumn id="3" xr3:uid="{59D11E34-4184-46EA-A185-0EF6D985B420}" name="Year 2 Program Income" dataDxfId="5"/>
    <tableColumn id="4" xr3:uid="{46CCE34D-496D-4B25-B06A-946E58BC96A1}" name="Year 3 Program Income" dataDxfId="4"/>
    <tableColumn id="5" xr3:uid="{B2B1C8DC-A6CD-411B-87F6-A6F54CA17A3D}" name="Year 4 Program Income" dataDxfId="3"/>
    <tableColumn id="6" xr3:uid="{7E6C375E-AD5E-4B01-B02F-8B7BB1114333}" name="Year 5 Program Income" dataDxfId="2"/>
    <tableColumn id="7" xr3:uid="{A80946A4-2AA7-4E20-8F18-29FBA7356B6F}" name="Total Program Income" dataDxfId="1"/>
    <tableColumn id="8" xr3:uid="{8FD5888F-3AF2-400F-9497-DF34174F1A6F}" name="Notes/Comments" dataDxfId="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AA399FB-0FC9-4288-AA3A-3C3E51D58037}" name="Table12" displayName="Table12" ref="A5:R11" totalsRowShown="0" headerRowDxfId="137" dataDxfId="135" headerRowBorderDxfId="136" tableBorderDxfId="134" headerRowCellStyle="Currency" dataCellStyle="Currency">
  <tableColumns count="18">
    <tableColumn id="1" xr3:uid="{B408CC17-359A-4B17-933F-E542F8BB44D9}" name="Purpose of Travel/Justification of Need" dataDxfId="133"/>
    <tableColumn id="11" xr3:uid="{DB20B49A-406E-49B5-9E65-05ACC89C827E}" name="Type" dataDxfId="132"/>
    <tableColumn id="2" xr3:uid="{E7A054D2-05AC-4E53-ABDE-A877F58A46A4}" name="No. of Days" dataDxfId="131"/>
    <tableColumn id="3" xr3:uid="{9FB2CEEC-F559-4312-B20F-E61B1331A59D}" name="No. of Travelers" dataDxfId="130"/>
    <tableColumn id="4" xr3:uid="{3E033923-CA1B-4237-A3B2-003D3485B4CE}" name="Lodging per Traveler/per night" dataDxfId="129" dataCellStyle="Currency"/>
    <tableColumn id="5" xr3:uid="{0573C868-7446-4583-ADC0-2061FA75F3A2}" name="Flight per Traveler" dataDxfId="128" dataCellStyle="Currency"/>
    <tableColumn id="6" xr3:uid="{FDE91724-9CEB-4898-AE02-EB5A795423E7}" name="Vehicle per Traveler" dataDxfId="127" dataCellStyle="Currency"/>
    <tableColumn id="7" xr3:uid="{D979341D-D1A0-41D7-8138-F61064C57E74}" name="Per Diem Per Traveler" dataDxfId="126" dataCellStyle="Currency"/>
    <tableColumn id="8" xr3:uid="{927BF5A5-24D6-4C0F-A62F-534F69138B5D}" name="Total Mileage" dataDxfId="125" dataCellStyle="Currency"/>
    <tableColumn id="12" xr3:uid="{587E609D-4B75-4609-BB36-F2BBB8B84DAD}" name="Total Miscellaneous" dataDxfId="124" dataCellStyle="Currency">
      <calculatedColumnFormula>35*4*2</calculatedColumnFormula>
    </tableColumn>
    <tableColumn id="9" xr3:uid="{F5EC3CD2-B72B-4BB2-9961-44E3544736A5}" name="Cost per Trip" dataDxfId="123">
      <calculatedColumnFormula>(((Table12[[#This Row],[No. of Days]]-1)*Table12[[#This Row],[Lodging per Traveler/per night]])+Table12[[#This Row],[Flight per Traveler]]+Table12[[#This Row],[Vehicle per Traveler]]+Table12[[#This Row],[Per Diem Per Traveler]])*Table12[[#This Row],[No. of Travelers]]+Table12[[#This Row],[Total Mileage]]+Table12[[#This Row],[Total Miscellaneous]]</calculatedColumnFormula>
    </tableColumn>
    <tableColumn id="17" xr3:uid="{A7BC72A4-7690-4B22-88D5-BC0E664051B4}" name="Year 1 Travel" dataDxfId="122"/>
    <tableColumn id="16" xr3:uid="{964FA16D-F8B8-4380-A592-7BE7FFA2D1E7}" name="Year 2 Travel" dataDxfId="121"/>
    <tableColumn id="15" xr3:uid="{1D144675-CE03-4F9A-9801-E71818B1453F}" name="Year 3 Travel" dataDxfId="120"/>
    <tableColumn id="14" xr3:uid="{8761B089-F7DA-4954-AD3D-A068F1796FD1}" name="Year 4 Travel" dataDxfId="119"/>
    <tableColumn id="18" xr3:uid="{9C828F84-84AF-4B39-95EB-8F8D21B80BC1}" name="Year 5 Travel" dataDxfId="118"/>
    <tableColumn id="13" xr3:uid="{66C73F9D-3BD1-4C28-9DBE-C56789A28909}" name="Total Cost" dataDxfId="117">
      <calculatedColumnFormula>SUM(Table12[[#This Row],[Year 1 Travel]:[Year 5 Travel]])</calculatedColumnFormula>
    </tableColumn>
    <tableColumn id="10" xr3:uid="{512698CE-4FF0-4125-A5AF-FF3D3ADBE870}" name="Basis for Estimating Costs" dataDxfId="11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F65033-AF39-495F-8214-5BC3A126FCF5}" name="Table4" displayName="Table4" ref="A5:K16" totalsRowShown="0" headerRowDxfId="115" dataDxfId="113" headerRowBorderDxfId="114" tableBorderDxfId="112">
  <tableColumns count="11">
    <tableColumn id="1" xr3:uid="{B491870C-EE1E-4068-BE1F-C0C71A33F2A9}" name="Equipment Item" dataDxfId="111"/>
    <tableColumn id="2" xr3:uid="{529ED462-CA94-4D6F-B976-C586B8CAAE56}" name="Qty" dataDxfId="110"/>
    <tableColumn id="3" xr3:uid="{CA6676A9-75CB-49DB-9C56-838D7E830042}" name="Unit Cost" dataDxfId="109"/>
    <tableColumn id="11" xr3:uid="{3B817182-529C-4BE5-BD6C-FB318A1245CF}" name="Year 1 Equipment" dataDxfId="108"/>
    <tableColumn id="10" xr3:uid="{C813B0DE-F788-4FDB-B8F6-6CAADB11B3C2}" name="Year 2 Equipment" dataDxfId="107"/>
    <tableColumn id="9" xr3:uid="{EB2A4764-E2A7-4A3D-98E5-EA4A3CA333E4}" name="Year 3 Equipment" dataDxfId="106"/>
    <tableColumn id="8" xr3:uid="{89AB83F7-1409-4426-A068-08FBAF3385DB}" name="Year 4 Equipment" dataDxfId="105"/>
    <tableColumn id="7" xr3:uid="{97EBC5DD-939E-458D-BF9C-B1C866FCB0CC}" name="Year 5 Equipment" dataDxfId="104"/>
    <tableColumn id="4" xr3:uid="{D72EB506-360C-4945-8B2E-0F02921CE284}" name="Total Cost             " dataDxfId="103">
      <calculatedColumnFormula>SUM(Table4[[#This Row],[Year 1 Equipment]:[Year 5 Equipment]])</calculatedColumnFormula>
    </tableColumn>
    <tableColumn id="5" xr3:uid="{8E8AF507-3689-4B4E-AD00-0022A8C71C85}" name="Basis of Cost" dataDxfId="102"/>
    <tableColumn id="6" xr3:uid="{9CD9C448-F6E7-45CF-8AC4-78D6455D9537}" name="Justification of need" dataDxfId="10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35E181-152E-41D5-800E-8B4CBC75E9A7}" name="Table3" displayName="Table3" ref="A5:K14" totalsRowShown="0" headerRowDxfId="100" dataDxfId="98" headerRowBorderDxfId="99" tableBorderDxfId="97">
  <tableColumns count="11">
    <tableColumn id="1" xr3:uid="{437E9620-E9A3-43CE-A503-4AFAEEE1553C}" name="General Category of Supplies" dataDxfId="96"/>
    <tableColumn id="2" xr3:uid="{F850B101-343C-4131-B164-52AAA16D0785}" name="Qty" dataDxfId="95"/>
    <tableColumn id="3" xr3:uid="{655CADB6-D5BF-4ED0-AEA2-4AC13C9D90D4}" name="Unit Cost         " dataDxfId="94"/>
    <tableColumn id="11" xr3:uid="{27A6C17D-0BFA-418A-93A5-8262B8B3E1A0}" name="Year 1 Supplies" dataDxfId="93">
      <calculatedColumnFormula>750*5</calculatedColumnFormula>
    </tableColumn>
    <tableColumn id="10" xr3:uid="{E09ED61B-6E69-4DEB-B4B5-D0B8A41A200E}" name="Year 2 Supplies" dataDxfId="92"/>
    <tableColumn id="9" xr3:uid="{DA0F6BC3-48B2-4CA6-ACFF-D178C536EB1A}" name="Year 3 Supplies" dataDxfId="91">
      <calculatedColumnFormula>750*5</calculatedColumnFormula>
    </tableColumn>
    <tableColumn id="8" xr3:uid="{3391AC35-2759-414C-9512-D16C9B2C463F}" name="Year 4 Supplies" dataDxfId="90"/>
    <tableColumn id="7" xr3:uid="{1C63CDDE-0A26-4AFF-A10B-6AC9958F2EB0}" name="Year 5 Supplies" dataDxfId="89"/>
    <tableColumn id="4" xr3:uid="{874C1C23-1C38-489F-8E4A-6D18753A112C}" name="Total Cost             " dataDxfId="88">
      <calculatedColumnFormula>SUM(Table3[[#This Row],[Year 1 Supplies]:[Year 5 Supplies]])</calculatedColumnFormula>
    </tableColumn>
    <tableColumn id="5" xr3:uid="{A4D02730-CFFB-412E-83A8-FC01DC451094}" name="Basis of Cost" dataDxfId="87"/>
    <tableColumn id="6" xr3:uid="{9F5C996A-8541-4C35-AC93-652F1BD51850}" name="Justification of need" dataDxfId="86"/>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7BEB72-995E-498C-8278-36C629FF2A12}" name="Table2" displayName="Table2" ref="A5:J22" totalsRowShown="0" headerRowDxfId="85" dataDxfId="83" headerRowBorderDxfId="84" tableBorderDxfId="82">
  <tableColumns count="10">
    <tableColumn id="1" xr3:uid="{3CF578FC-8F55-4E0C-B84C-461BF3A58F35}" name="Contractor / Subrecipient Name" dataDxfId="81"/>
    <tableColumn id="8" xr3:uid="{24607627-84D6-4DA2-B5A0-E9044992286A}" name="Type of Organization" dataDxfId="80"/>
    <tableColumn id="10" xr3:uid="{814113F8-430B-49DE-853D-A217986D3331}" name="Year 1 Contractual / Subawards" dataDxfId="79"/>
    <tableColumn id="9" xr3:uid="{9D58676F-A033-4340-91C8-421EACA7DDDB}" name="Year 2 Contractual / Subawards" dataDxfId="78"/>
    <tableColumn id="7" xr3:uid="{96B9DC5C-F291-420D-88BF-8A2DB0644190}" name="Year 3 Contractual / Subawards" dataDxfId="77"/>
    <tableColumn id="6" xr3:uid="{DB18864B-4FBF-4EAF-BBE5-3FF1116A9B7A}" name="Year 4 Contractual / Subawards" dataDxfId="76"/>
    <tableColumn id="5" xr3:uid="{2F334305-2C64-4D51-9BCF-D2F8AD86F77C}" name="Year 5 Contractual / Subawards" dataDxfId="75"/>
    <tableColumn id="4" xr3:uid="{3E66A050-D849-4F7E-81A0-21DAB2550613}" name="Total Cost" dataDxfId="74">
      <calculatedColumnFormula>SUM(Table2[[#This Row],[Year 1 Contractual / Subawards]:[Year 5 Contractual / Subawards]])</calculatedColumnFormula>
    </tableColumn>
    <tableColumn id="12" xr3:uid="{14FCB5EB-5307-450C-8051-EE5AA1AEA31E}" name="Basis of Cost and Breakdown" dataDxfId="73"/>
    <tableColumn id="13" xr3:uid="{4E587343-476D-489C-AA3B-0583D700D48E}" name="Proposed Activities, Goods, or Services" dataDxfId="72"/>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29C2BC8-DC08-4A72-A421-8340B0746650}" name="Table5" displayName="Table5" ref="A5:I11" totalsRowShown="0" headerRowDxfId="71" dataDxfId="69" headerRowBorderDxfId="70" tableBorderDxfId="68">
  <tableColumns count="9">
    <tableColumn id="1" xr3:uid="{57A9F5E2-9570-46D1-93DF-1908196BE510}" name="General Description of Construction Activity" dataDxfId="67"/>
    <tableColumn id="2" xr3:uid="{AAE92579-4FA0-4B5C-A64B-1A2102032B28}" name="Year 1 Construction" dataDxfId="66">
      <calculatedColumnFormula>25000*15</calculatedColumnFormula>
    </tableColumn>
    <tableColumn id="3" xr3:uid="{88D00559-A1CE-4100-A6FA-B16A302E3858}" name="Year 2 Construction" dataDxfId="65">
      <calculatedColumnFormula>25000*10</calculatedColumnFormula>
    </tableColumn>
    <tableColumn id="4" xr3:uid="{35F4BE7D-6E4C-46FF-B7A1-0B5ECB4F7E01}" name="Year 3 Construction" dataDxfId="64"/>
    <tableColumn id="5" xr3:uid="{3BB47D5F-5668-4104-B446-1F382B0BAD63}" name="Year 4 Construction" dataDxfId="63"/>
    <tableColumn id="6" xr3:uid="{6FE55DE3-F849-4A28-8DE1-8CC2FD1A08F0}" name="Year 5 Construction" dataDxfId="62"/>
    <tableColumn id="7" xr3:uid="{8CF4EB76-2579-4A93-80D2-234822D4BAD6}" name="Total Cost" dataDxfId="61">
      <calculatedColumnFormula>SUM(Table5[[#This Row],[Year 1 Construction]:[Year 5 Construction]])</calculatedColumnFormula>
    </tableColumn>
    <tableColumn id="8" xr3:uid="{8C281C2C-59C0-4867-ADA7-E2318FF1A9C3}" name="Basis of Cost" dataDxfId="60"/>
    <tableColumn id="9" xr3:uid="{74D02EA7-77AB-4EB8-99C6-DF242553D99A}" name="Justification of need" dataDxfId="59"/>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738802-9C21-4537-953F-209A51764A49}" name="Table6" displayName="Table6" ref="A5:I14" totalsRowShown="0" headerRowDxfId="58" dataDxfId="56" headerRowBorderDxfId="57" tableBorderDxfId="55">
  <tableColumns count="9">
    <tableColumn id="1" xr3:uid="{A407551E-224D-4706-9A54-C8D2C527B518}" name="General Description" dataDxfId="54"/>
    <tableColumn id="2" xr3:uid="{714D756C-92C8-4656-8F71-00DB2BC23F24}" name="Year 1 ODC" dataDxfId="53"/>
    <tableColumn id="3" xr3:uid="{516F0453-F428-476F-9585-F96C66A3050B}" name="Year 2 ODC" dataDxfId="52"/>
    <tableColumn id="4" xr3:uid="{7268613A-D6C2-4C4F-8963-6E531FA70267}" name="Year 3 ODC" dataDxfId="51"/>
    <tableColumn id="5" xr3:uid="{97CBD28F-A2CA-435F-B73C-81370E9BC8B4}" name="Year 4 ODC" dataDxfId="50"/>
    <tableColumn id="6" xr3:uid="{4FA6EFB3-185A-44AE-B181-8728A5AE6774}" name="Year 5 ODC" dataDxfId="49"/>
    <tableColumn id="7" xr3:uid="{F91A9047-C195-480E-AC33-79972E3777CE}" name="Total Cost" dataDxfId="48">
      <calculatedColumnFormula>SUM(Table6[[#This Row],[Year 1 ODC]:[Year 5 ODC]])</calculatedColumnFormula>
    </tableColumn>
    <tableColumn id="8" xr3:uid="{CA519DB2-95FF-4536-8D72-2723102FB1B2}" name="Basis of Cost" dataDxfId="47"/>
    <tableColumn id="9" xr3:uid="{94ECB878-BF21-4439-96DB-6481C23A2BF4}" name="Justification of need" dataDxfId="46"/>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08A7D1F-4C04-483F-AD99-DFC283E7C2D9}" name="Table7" displayName="Table7" ref="A5:N11" totalsRowShown="0" headerRowDxfId="45" dataDxfId="43" headerRowBorderDxfId="44" tableBorderDxfId="42">
  <tableColumns count="14">
    <tableColumn id="1" xr3:uid="{958FFB89-8393-405A-9F6A-B66B106605B9}" name="Rate Period" dataDxfId="41"/>
    <tableColumn id="2" xr3:uid="{375591BA-A299-4A25-BDE7-E1644F489BFD}" name="Indirect Cost Rate" dataDxfId="40"/>
    <tableColumn id="3" xr3:uid="{E8F618CA-4A34-432B-86D8-F3AADAB0DA66}" name="Year 1 Indirect Cost Base" dataDxfId="39"/>
    <tableColumn id="4" xr3:uid="{45BE9FFA-997D-4D82-9AD0-5D555CFA6538}" name="Year 2 Indirect Cost Base" dataDxfId="38"/>
    <tableColumn id="5" xr3:uid="{5C619B74-C40D-4F68-82F8-FC25377FCC9E}" name="Year 3 Indirect Cost Base" dataDxfId="37"/>
    <tableColumn id="6" xr3:uid="{A2F747F7-BB40-4AFB-AC02-D5E28EBFBA4E}" name="Year 4 Indirect Cost Base" dataDxfId="36"/>
    <tableColumn id="7" xr3:uid="{22DF43E5-65BB-4176-BBD8-A75223CB9AEA}" name="Year 5 Indirect Cost Base" dataDxfId="35" dataCellStyle="Currency"/>
    <tableColumn id="14" xr3:uid="{638FC583-B7F1-4643-AD98-91D4414669F3}" name="Year 1 Indirect Costs" dataDxfId="34" dataCellStyle="Currency">
      <calculatedColumnFormula>ROUNDUP(Table7[[#This Row],[Indirect Cost Rate]]*Table7[[#This Row],[Year 1 Indirect Cost Base]],2)</calculatedColumnFormula>
    </tableColumn>
    <tableColumn id="13" xr3:uid="{4A85FBC8-BADC-4699-8AA6-7831192538D8}" name="Year 2 Indirect Costs" dataDxfId="33" dataCellStyle="Currency">
      <calculatedColumnFormula>ROUNDUP(Table7[[#This Row],[Indirect Cost Rate]]*Table7[[#This Row],[Year 2 Indirect Cost Base]],2)</calculatedColumnFormula>
    </tableColumn>
    <tableColumn id="12" xr3:uid="{39B3F194-714B-41EC-9F97-456B3974341C}" name="Year 3 Indirect Costs" dataDxfId="32" dataCellStyle="Currency">
      <calculatedColumnFormula>ROUNDUP(Table7[[#This Row],[Indirect Cost Rate]]*Table7[[#This Row],[Year 3 Indirect Cost Base]],2)</calculatedColumnFormula>
    </tableColumn>
    <tableColumn id="11" xr3:uid="{201697B9-1EC8-4159-A731-A2CE79164BD8}" name="Year 4 Indirect Costs" dataDxfId="31" dataCellStyle="Currency">
      <calculatedColumnFormula>ROUNDUP(Table7[[#This Row],[Indirect Cost Rate]]*Table7[[#This Row],[Year 4 Indirect Cost Base]],2)</calculatedColumnFormula>
    </tableColumn>
    <tableColumn id="10" xr3:uid="{592733C6-6203-44A3-81AB-D2A549F790B9}" name="Year 5 Indirect Costs" dataDxfId="30" dataCellStyle="Currency">
      <calculatedColumnFormula>ROUNDUP(Table7[[#This Row],[Indirect Cost Rate]]*Table7[[#This Row],[Year 5 Indirect Cost Base]],2)</calculatedColumnFormula>
    </tableColumn>
    <tableColumn id="8" xr3:uid="{6F872D89-18BA-45E5-9224-F82CD23FD950}" name="Total Cost" dataDxfId="29" dataCellStyle="Currency"/>
    <tableColumn id="9" xr3:uid="{E2243D25-71B4-45D8-B83D-5FD6FBC5E23C}" name="Explanation of Indirect Cost Base " dataDxfId="28" dataCellStyle="Currency"/>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6CCA6C-F9E8-44D2-BD4E-2E8A6D81E547}" name="Table1" displayName="Table1" ref="A5:L13" totalsRowShown="0" headerRowDxfId="27" dataDxfId="25" headerRowBorderDxfId="26" tableBorderDxfId="24">
  <tableColumns count="12">
    <tableColumn id="1" xr3:uid="{418EEAEA-09A6-486D-AF9C-0E08F43C58E7}" name="Category" dataDxfId="23"/>
    <tableColumn id="2" xr3:uid="{6EC8262B-7F0F-4F1D-BF81-17097A55385F}" name="Cost Share Item/Description" dataDxfId="22"/>
    <tableColumn id="3" xr3:uid="{401E276A-A832-4609-9F14-576E45137B26}" name="Total Cost" dataDxfId="21"/>
    <tableColumn id="13" xr3:uid="{CA450C82-577F-4681-B897-0950883930CF}" name="Cost Share Type" dataDxfId="20"/>
    <tableColumn id="12" xr3:uid="{E6EEB845-9E52-4A2B-9844-3CDA079B1768}" name="Year 1 Cost Share" dataDxfId="19"/>
    <tableColumn id="11" xr3:uid="{A8DF66C3-A4C9-4EF4-9FD1-664FCA82FCF8}" name="Year 2 Cost Share" dataDxfId="18"/>
    <tableColumn id="10" xr3:uid="{2B5D4AA3-D6D1-43A3-A1D1-929B7AA67009}" name="Year 3 Cost Share" dataDxfId="17"/>
    <tableColumn id="4" xr3:uid="{4C377686-D600-4572-A3AA-E6EBE04B6863}" name="Year 4 Cost Share" dataDxfId="16"/>
    <tableColumn id="5" xr3:uid="{5EAB2CA2-5E65-433D-A950-6F1A764C411F}" name="Year 5 Cost Share" dataDxfId="15"/>
    <tableColumn id="9" xr3:uid="{C66E8019-8266-485B-83B3-E518E4B9AED3}" name="Total Cost Share / Match" dataDxfId="14">
      <calculatedColumnFormula>SUM(Table1[[#This Row],[Year 1 Cost Share]:[Year 5 Cost Share]])</calculatedColumnFormula>
    </tableColumn>
    <tableColumn id="7" xr3:uid="{DF9A2968-2BC8-455C-8E70-CD353CFAFF7A}" name="Match Percentage" dataDxfId="13">
      <calculatedColumnFormula>Table1[[#This Row],[Total Cost Share / Match]]/(Table1[[#This Row],[Total Cost]])</calculatedColumnFormula>
    </tableColumn>
    <tableColumn id="8" xr3:uid="{18F6C086-C199-45A1-B65C-A5C28046F7C0}" name="Notes / Comments" dataDxfId="12"/>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printerSettings" Target="../printerSettings/printerSettings48.bin"/><Relationship Id="rId7" Type="http://schemas.openxmlformats.org/officeDocument/2006/relationships/printerSettings" Target="../printerSettings/printerSettings52.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6" Type="http://schemas.openxmlformats.org/officeDocument/2006/relationships/printerSettings" Target="../printerSettings/printerSettings51.bin"/><Relationship Id="rId5" Type="http://schemas.openxmlformats.org/officeDocument/2006/relationships/printerSettings" Target="../printerSettings/printerSettings50.bin"/><Relationship Id="rId4" Type="http://schemas.openxmlformats.org/officeDocument/2006/relationships/printerSettings" Target="../printerSettings/printerSettings49.bin"/></Relationships>
</file>

<file path=xl/worksheets/_rels/sheet1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printerSettings" Target="../printerSettings/printerSettings55.bin"/><Relationship Id="rId7" Type="http://schemas.openxmlformats.org/officeDocument/2006/relationships/printerSettings" Target="../printerSettings/printerSettings59.bin"/><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 Id="rId6" Type="http://schemas.openxmlformats.org/officeDocument/2006/relationships/printerSettings" Target="../printerSettings/printerSettings58.bin"/><Relationship Id="rId5" Type="http://schemas.openxmlformats.org/officeDocument/2006/relationships/printerSettings" Target="../printerSettings/printerSettings57.bin"/><Relationship Id="rId4" Type="http://schemas.openxmlformats.org/officeDocument/2006/relationships/printerSettings" Target="../printerSettings/printerSettings56.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printerSettings" Target="../printerSettings/printerSettings62.bin"/><Relationship Id="rId7" Type="http://schemas.openxmlformats.org/officeDocument/2006/relationships/printerSettings" Target="../printerSettings/printerSettings66.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6" Type="http://schemas.openxmlformats.org/officeDocument/2006/relationships/printerSettings" Target="../printerSettings/printerSettings65.bin"/><Relationship Id="rId5" Type="http://schemas.openxmlformats.org/officeDocument/2006/relationships/printerSettings" Target="../printerSettings/printerSettings64.bin"/><Relationship Id="rId4" Type="http://schemas.openxmlformats.org/officeDocument/2006/relationships/printerSettings" Target="../printerSettings/printerSettings63.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7.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4.bin"/><Relationship Id="rId7" Type="http://schemas.openxmlformats.org/officeDocument/2006/relationships/printerSettings" Target="../printerSettings/printerSettings8.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rinterSettings" Target="../printerSettings/printerSettings13.bin"/><Relationship Id="rId7" Type="http://schemas.openxmlformats.org/officeDocument/2006/relationships/printerSettings" Target="../printerSettings/printerSettings17.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6.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rinterSettings" Target="../printerSettings/printerSettings20.bin"/><Relationship Id="rId7" Type="http://schemas.openxmlformats.org/officeDocument/2006/relationships/printerSettings" Target="../printerSettings/printerSettings24.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6" Type="http://schemas.openxmlformats.org/officeDocument/2006/relationships/printerSettings" Target="../printerSettings/printerSettings23.bin"/><Relationship Id="rId5" Type="http://schemas.openxmlformats.org/officeDocument/2006/relationships/printerSettings" Target="../printerSettings/printerSettings22.bin"/><Relationship Id="rId4" Type="http://schemas.openxmlformats.org/officeDocument/2006/relationships/printerSettings" Target="../printerSettings/printerSettings21.bin"/></Relationships>
</file>

<file path=xl/worksheets/_rels/sheet7.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printerSettings" Target="../printerSettings/printerSettings27.bin"/><Relationship Id="rId7" Type="http://schemas.openxmlformats.org/officeDocument/2006/relationships/printerSettings" Target="../printerSettings/printerSettings31.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printerSettings" Target="../printerSettings/printerSettings30.bin"/><Relationship Id="rId5" Type="http://schemas.openxmlformats.org/officeDocument/2006/relationships/printerSettings" Target="../printerSettings/printerSettings29.bin"/><Relationship Id="rId4" Type="http://schemas.openxmlformats.org/officeDocument/2006/relationships/printerSettings" Target="../printerSettings/printerSettings28.bin"/></Relationships>
</file>

<file path=xl/worksheets/_rels/sheet8.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printerSettings" Target="../printerSettings/printerSettings34.bin"/><Relationship Id="rId7" Type="http://schemas.openxmlformats.org/officeDocument/2006/relationships/printerSettings" Target="../printerSettings/printerSettings38.bin"/><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 Id="rId6" Type="http://schemas.openxmlformats.org/officeDocument/2006/relationships/printerSettings" Target="../printerSettings/printerSettings37.bin"/><Relationship Id="rId5" Type="http://schemas.openxmlformats.org/officeDocument/2006/relationships/printerSettings" Target="../printerSettings/printerSettings36.bin"/><Relationship Id="rId4" Type="http://schemas.openxmlformats.org/officeDocument/2006/relationships/printerSettings" Target="../printerSettings/printerSettings35.bin"/></Relationships>
</file>

<file path=xl/worksheets/_rels/sheet9.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printerSettings" Target="../printerSettings/printerSettings41.bin"/><Relationship Id="rId7" Type="http://schemas.openxmlformats.org/officeDocument/2006/relationships/printerSettings" Target="../printerSettings/printerSettings45.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 Id="rId6" Type="http://schemas.openxmlformats.org/officeDocument/2006/relationships/printerSettings" Target="../printerSettings/printerSettings44.bin"/><Relationship Id="rId5" Type="http://schemas.openxmlformats.org/officeDocument/2006/relationships/printerSettings" Target="../printerSettings/printerSettings43.bin"/><Relationship Id="rId4" Type="http://schemas.openxmlformats.org/officeDocument/2006/relationships/printerSettings" Target="../printerSettings/printerSettings4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DFBCB-5E1C-4EAB-A5B7-EF99BCF6DD5A}">
  <dimension ref="A1:P10"/>
  <sheetViews>
    <sheetView workbookViewId="0">
      <selection activeCell="G7" sqref="G7"/>
    </sheetView>
  </sheetViews>
  <sheetFormatPr defaultRowHeight="12.5" x14ac:dyDescent="0.25"/>
  <cols>
    <col min="1" max="1" width="10.54296875" bestFit="1" customWidth="1"/>
    <col min="2" max="2" width="15.1796875" bestFit="1" customWidth="1"/>
    <col min="3" max="3" width="11" bestFit="1" customWidth="1"/>
    <col min="4" max="4" width="6.81640625" bestFit="1" customWidth="1"/>
    <col min="5" max="5" width="18.81640625" bestFit="1" customWidth="1"/>
    <col min="16" max="16" width="29.81640625" style="21" bestFit="1" customWidth="1"/>
  </cols>
  <sheetData>
    <row r="1" spans="1:16" ht="13" x14ac:dyDescent="0.3">
      <c r="A1" s="33" t="s">
        <v>0</v>
      </c>
      <c r="B1" s="33" t="s">
        <v>1</v>
      </c>
      <c r="C1" s="33" t="s">
        <v>2</v>
      </c>
      <c r="D1" s="33" t="s">
        <v>3</v>
      </c>
      <c r="E1" s="33" t="s">
        <v>4</v>
      </c>
      <c r="F1" s="33" t="s">
        <v>5</v>
      </c>
      <c r="G1" s="33" t="s">
        <v>6</v>
      </c>
    </row>
    <row r="2" spans="1:16" ht="13.25" x14ac:dyDescent="0.25">
      <c r="A2" s="1" t="s">
        <v>7</v>
      </c>
      <c r="B2" s="1" t="s">
        <v>8</v>
      </c>
      <c r="C2" t="s">
        <v>9</v>
      </c>
      <c r="D2" s="1" t="s">
        <v>10</v>
      </c>
      <c r="E2" s="1" t="s">
        <v>11</v>
      </c>
      <c r="F2" s="1" t="s">
        <v>12</v>
      </c>
      <c r="G2" s="1" t="s">
        <v>13</v>
      </c>
      <c r="I2" s="1"/>
    </row>
    <row r="3" spans="1:16" ht="13.25" x14ac:dyDescent="0.25">
      <c r="A3" s="1" t="s">
        <v>14</v>
      </c>
      <c r="B3" s="1" t="s">
        <v>15</v>
      </c>
      <c r="C3" t="s">
        <v>16</v>
      </c>
      <c r="D3" s="1" t="s">
        <v>17</v>
      </c>
      <c r="E3" s="1" t="s">
        <v>18</v>
      </c>
      <c r="F3" s="1" t="s">
        <v>19</v>
      </c>
      <c r="G3" s="1" t="s">
        <v>20</v>
      </c>
      <c r="I3" s="1"/>
    </row>
    <row r="4" spans="1:16" ht="13.25" x14ac:dyDescent="0.25">
      <c r="A4" s="1" t="s">
        <v>21</v>
      </c>
      <c r="B4" s="1" t="s">
        <v>22</v>
      </c>
      <c r="E4" s="1" t="s">
        <v>23</v>
      </c>
      <c r="G4" s="1" t="s">
        <v>24</v>
      </c>
      <c r="I4" s="1"/>
      <c r="O4" s="1"/>
      <c r="P4" s="22"/>
    </row>
    <row r="5" spans="1:16" ht="13.25" x14ac:dyDescent="0.25">
      <c r="A5" s="1"/>
      <c r="E5" s="1" t="s">
        <v>25</v>
      </c>
      <c r="I5" s="1"/>
      <c r="P5" s="22"/>
    </row>
    <row r="6" spans="1:16" ht="13.25" x14ac:dyDescent="0.25">
      <c r="E6" s="1" t="s">
        <v>26</v>
      </c>
    </row>
    <row r="7" spans="1:16" ht="13.25" x14ac:dyDescent="0.25">
      <c r="E7" s="1" t="s">
        <v>27</v>
      </c>
    </row>
    <row r="8" spans="1:16" ht="13.25" x14ac:dyDescent="0.25">
      <c r="E8" s="1" t="s">
        <v>28</v>
      </c>
    </row>
    <row r="9" spans="1:16" ht="13.25" x14ac:dyDescent="0.25">
      <c r="E9" s="1" t="s">
        <v>29</v>
      </c>
    </row>
    <row r="10" spans="1:16" ht="13.25" x14ac:dyDescent="0.25">
      <c r="E10" s="1" t="s">
        <v>30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0"/>
    <pageSetUpPr fitToPage="1"/>
  </sheetPr>
  <dimension ref="A1:L16"/>
  <sheetViews>
    <sheetView showGridLines="0" zoomScale="85" zoomScaleNormal="85" workbookViewId="0">
      <selection activeCell="G9" sqref="G9"/>
    </sheetView>
  </sheetViews>
  <sheetFormatPr defaultColWidth="9.1796875" defaultRowHeight="12.5" x14ac:dyDescent="0.25"/>
  <cols>
    <col min="1" max="1" width="56" style="162" customWidth="1"/>
    <col min="2" max="2" width="15.54296875" style="162" customWidth="1"/>
    <col min="3" max="3" width="15.54296875" style="235" customWidth="1"/>
    <col min="4" max="4" width="15.54296875" style="236" customWidth="1"/>
    <col min="5" max="6" width="15.54296875" style="162" customWidth="1"/>
    <col min="7" max="7" width="15.453125" style="162" customWidth="1"/>
    <col min="8" max="8" width="40.54296875" style="162" customWidth="1"/>
    <col min="9" max="9" width="60.54296875" style="162" customWidth="1"/>
    <col min="10" max="16384" width="9.1796875" style="162"/>
  </cols>
  <sheetData>
    <row r="1" spans="1:12" s="191" customFormat="1" ht="12.75" customHeight="1" x14ac:dyDescent="0.25">
      <c r="A1" s="366" t="s">
        <v>50</v>
      </c>
      <c r="B1" s="366"/>
      <c r="C1" s="366"/>
      <c r="D1" s="366"/>
      <c r="E1" s="366"/>
      <c r="F1" s="366"/>
      <c r="G1" s="366"/>
      <c r="H1" s="366"/>
    </row>
    <row r="2" spans="1:12" s="194" customFormat="1" ht="18.649999999999999" customHeight="1" thickBot="1" x14ac:dyDescent="0.3">
      <c r="A2" s="387"/>
      <c r="B2" s="387"/>
      <c r="C2" s="387"/>
      <c r="D2" s="387"/>
      <c r="E2" s="387"/>
      <c r="F2" s="387"/>
      <c r="G2" s="387"/>
      <c r="H2" s="387"/>
      <c r="I2" s="126"/>
      <c r="J2" s="126"/>
      <c r="K2" s="126"/>
      <c r="L2" s="126"/>
    </row>
    <row r="3" spans="1:12" ht="109.5" customHeight="1" thickBot="1" x14ac:dyDescent="0.3">
      <c r="A3" s="384" t="s">
        <v>154</v>
      </c>
      <c r="B3" s="385"/>
      <c r="C3" s="385"/>
      <c r="D3" s="385"/>
      <c r="E3" s="385"/>
      <c r="F3" s="385"/>
      <c r="G3" s="385"/>
      <c r="H3" s="385"/>
      <c r="I3" s="386"/>
      <c r="J3" s="161"/>
      <c r="K3" s="161"/>
      <c r="L3" s="161"/>
    </row>
    <row r="4" spans="1:12" ht="6.75" customHeight="1" x14ac:dyDescent="0.25">
      <c r="A4" s="161"/>
      <c r="B4" s="163"/>
      <c r="C4" s="230"/>
      <c r="D4" s="231"/>
      <c r="E4" s="161"/>
      <c r="F4" s="161"/>
      <c r="G4" s="161"/>
      <c r="H4" s="161"/>
      <c r="I4" s="161"/>
      <c r="J4" s="161"/>
      <c r="K4" s="161"/>
      <c r="L4" s="161"/>
    </row>
    <row r="5" spans="1:12" s="159" customFormat="1" ht="14.5" thickBot="1" x14ac:dyDescent="0.35">
      <c r="A5" s="224" t="s">
        <v>155</v>
      </c>
      <c r="B5" s="224" t="s">
        <v>156</v>
      </c>
      <c r="C5" s="224" t="s">
        <v>157</v>
      </c>
      <c r="D5" s="224" t="s">
        <v>158</v>
      </c>
      <c r="E5" s="224" t="s">
        <v>159</v>
      </c>
      <c r="F5" s="224" t="s">
        <v>160</v>
      </c>
      <c r="G5" s="225" t="s">
        <v>98</v>
      </c>
      <c r="H5" s="226" t="s">
        <v>111</v>
      </c>
      <c r="I5" s="227" t="s">
        <v>112</v>
      </c>
    </row>
    <row r="6" spans="1:12" ht="91.5" customHeight="1" x14ac:dyDescent="0.25">
      <c r="A6" s="228" t="s">
        <v>161</v>
      </c>
      <c r="B6" s="232">
        <v>5000</v>
      </c>
      <c r="C6" s="232">
        <v>5000</v>
      </c>
      <c r="D6" s="232">
        <v>5000</v>
      </c>
      <c r="E6" s="232">
        <v>5000</v>
      </c>
      <c r="F6" s="232">
        <v>5000</v>
      </c>
      <c r="G6" s="122">
        <f>SUM(Table6[[#This Row],[Year 1 ODC]:[Year 5 ODC]])</f>
        <v>25000</v>
      </c>
      <c r="H6" s="229" t="s">
        <v>162</v>
      </c>
      <c r="I6" s="124" t="s">
        <v>163</v>
      </c>
      <c r="J6" s="161"/>
      <c r="K6" s="161"/>
      <c r="L6" s="161"/>
    </row>
    <row r="7" spans="1:12" x14ac:dyDescent="0.25">
      <c r="A7" s="54"/>
      <c r="B7" s="279"/>
      <c r="C7" s="279"/>
      <c r="D7" s="279"/>
      <c r="E7" s="279"/>
      <c r="F7" s="279"/>
      <c r="G7" s="303">
        <f>SUM(Table6[[#This Row],[Year 1 ODC]:[Year 5 ODC]])</f>
        <v>0</v>
      </c>
      <c r="H7" s="281"/>
      <c r="I7" s="282"/>
      <c r="J7" s="161"/>
      <c r="K7" s="161"/>
      <c r="L7" s="161"/>
    </row>
    <row r="8" spans="1:12" x14ac:dyDescent="0.25">
      <c r="A8" s="54"/>
      <c r="B8" s="279"/>
      <c r="C8" s="279"/>
      <c r="D8" s="279"/>
      <c r="E8" s="279"/>
      <c r="F8" s="279"/>
      <c r="G8" s="303">
        <f>SUM(Table6[[#This Row],[Year 1 ODC]:[Year 5 ODC]])</f>
        <v>0</v>
      </c>
      <c r="H8" s="283"/>
      <c r="I8" s="282"/>
      <c r="J8" s="161"/>
      <c r="K8" s="161"/>
      <c r="L8" s="161"/>
    </row>
    <row r="9" spans="1:12" x14ac:dyDescent="0.25">
      <c r="A9" s="54"/>
      <c r="B9" s="279"/>
      <c r="C9" s="279"/>
      <c r="D9" s="279"/>
      <c r="E9" s="279"/>
      <c r="F9" s="279"/>
      <c r="G9" s="303">
        <f>SUM(Table6[[#This Row],[Year 1 ODC]:[Year 5 ODC]])</f>
        <v>0</v>
      </c>
      <c r="H9" s="284"/>
      <c r="I9" s="282"/>
      <c r="J9" s="161"/>
      <c r="K9" s="161"/>
      <c r="L9" s="161"/>
    </row>
    <row r="10" spans="1:12" x14ac:dyDescent="0.25">
      <c r="A10" s="54"/>
      <c r="B10" s="279"/>
      <c r="C10" s="279"/>
      <c r="D10" s="279"/>
      <c r="E10" s="279"/>
      <c r="F10" s="279"/>
      <c r="G10" s="303">
        <f>SUM(Table6[[#This Row],[Year 1 ODC]:[Year 5 ODC]])</f>
        <v>0</v>
      </c>
      <c r="H10" s="284"/>
      <c r="I10" s="282"/>
      <c r="J10" s="161"/>
      <c r="K10" s="161"/>
      <c r="L10" s="161"/>
    </row>
    <row r="11" spans="1:12" x14ac:dyDescent="0.25">
      <c r="A11" s="55"/>
      <c r="B11" s="280"/>
      <c r="C11" s="280"/>
      <c r="D11" s="280"/>
      <c r="E11" s="280"/>
      <c r="F11" s="280"/>
      <c r="G11" s="304">
        <f>SUM(Table6[[#This Row],[Year 1 ODC]:[Year 5 ODC]])</f>
        <v>0</v>
      </c>
      <c r="H11" s="285"/>
      <c r="I11" s="286"/>
      <c r="J11" s="161"/>
      <c r="K11" s="161"/>
      <c r="L11" s="161"/>
    </row>
    <row r="12" spans="1:12" x14ac:dyDescent="0.25">
      <c r="A12" s="55"/>
      <c r="B12" s="280"/>
      <c r="C12" s="280"/>
      <c r="D12" s="280"/>
      <c r="E12" s="280"/>
      <c r="F12" s="280"/>
      <c r="G12" s="304">
        <f>SUM(Table6[[#This Row],[Year 1 ODC]:[Year 5 ODC]])</f>
        <v>0</v>
      </c>
      <c r="H12" s="285"/>
      <c r="I12" s="282"/>
      <c r="J12" s="161"/>
      <c r="K12" s="161"/>
      <c r="L12" s="161"/>
    </row>
    <row r="13" spans="1:12" x14ac:dyDescent="0.25">
      <c r="A13" s="55"/>
      <c r="B13" s="280"/>
      <c r="C13" s="280"/>
      <c r="D13" s="280"/>
      <c r="E13" s="280"/>
      <c r="F13" s="280"/>
      <c r="G13" s="304">
        <f>SUM(Table6[[#This Row],[Year 1 ODC]:[Year 5 ODC]])</f>
        <v>0</v>
      </c>
      <c r="H13" s="285"/>
      <c r="I13" s="282"/>
      <c r="J13" s="161"/>
      <c r="K13" s="161"/>
      <c r="L13" s="161"/>
    </row>
    <row r="14" spans="1:12" ht="13" thickBot="1" x14ac:dyDescent="0.3">
      <c r="A14" s="55"/>
      <c r="B14" s="280"/>
      <c r="C14" s="280"/>
      <c r="D14" s="280"/>
      <c r="E14" s="280"/>
      <c r="F14" s="280"/>
      <c r="G14" s="304">
        <f>SUM(Table6[[#This Row],[Year 1 ODC]:[Year 5 ODC]])</f>
        <v>0</v>
      </c>
      <c r="H14" s="285"/>
      <c r="I14" s="287"/>
      <c r="J14" s="161"/>
      <c r="K14" s="161"/>
      <c r="L14" s="161"/>
    </row>
    <row r="15" spans="1:12" s="159" customFormat="1" ht="14.5" thickBot="1" x14ac:dyDescent="0.3">
      <c r="A15" s="317"/>
      <c r="B15" s="173">
        <f t="shared" ref="B15:G15" si="0">SUM(B7:B14)</f>
        <v>0</v>
      </c>
      <c r="C15" s="173">
        <f t="shared" si="0"/>
        <v>0</v>
      </c>
      <c r="D15" s="173">
        <f t="shared" si="0"/>
        <v>0</v>
      </c>
      <c r="E15" s="173">
        <f t="shared" si="0"/>
        <v>0</v>
      </c>
      <c r="F15" s="173">
        <f t="shared" si="0"/>
        <v>0</v>
      </c>
      <c r="G15" s="174">
        <f t="shared" si="0"/>
        <v>0</v>
      </c>
      <c r="H15" s="233"/>
      <c r="I15" s="234"/>
    </row>
    <row r="16" spans="1:12" ht="56.5" customHeight="1" thickBot="1" x14ac:dyDescent="0.3">
      <c r="A16" s="326" t="s">
        <v>57</v>
      </c>
      <c r="B16" s="327"/>
      <c r="C16" s="327"/>
      <c r="D16" s="327"/>
      <c r="E16" s="327"/>
      <c r="F16" s="327"/>
      <c r="G16" s="327"/>
      <c r="H16" s="327"/>
      <c r="I16" s="328"/>
      <c r="J16" s="161"/>
      <c r="K16" s="161"/>
      <c r="L16" s="161"/>
    </row>
  </sheetData>
  <sheetProtection sheet="1" formatColumns="0" formatRows="0" insertRows="0"/>
  <customSheetViews>
    <customSheetView guid="{BF352FCE-C1BE-4B84-9561-6030FEF6A15F}" scale="90" showPageBreaks="1" fitToPage="1">
      <selection activeCell="A2" sqref="A2:D2"/>
      <pageMargins left="0" right="0" top="0" bottom="0" header="0" footer="0"/>
      <printOptions horizontalCentered="1"/>
      <pageSetup scale="84" orientation="landscape" r:id="rId1"/>
      <headerFooter alignWithMargins="0">
        <oddFooter>&amp;Lh. Other Direct Costs&amp;RPage &amp;P of &amp;N</oddFooter>
      </headerFooter>
    </customSheetView>
    <customSheetView guid="{D5CEF8EB-A9A7-4458-BF65-8F18E34CBA87}" scale="90" showPageBreaks="1" fitToPage="1" printArea="1">
      <selection activeCell="A3" sqref="A3:D3"/>
      <pageMargins left="0" right="0" top="0" bottom="0" header="0" footer="0"/>
      <printOptions horizontalCentered="1"/>
      <pageSetup scale="84" fitToHeight="6" orientation="landscape" r:id="rId2"/>
      <headerFooter alignWithMargins="0">
        <oddFooter>&amp;Lh. Other Direct Costs&amp;RPage &amp;P of &amp;N</oddFooter>
      </headerFooter>
    </customSheetView>
    <customSheetView guid="{6588CF8C-0BB8-4786-9A46-0A2D10254132}" scale="90" showPageBreaks="1" fitToPage="1" printArea="1">
      <selection activeCell="F3" sqref="F3"/>
      <pageMargins left="0" right="0" top="0" bottom="0" header="0" footer="0"/>
      <printOptions horizontalCentered="1"/>
      <pageSetup scale="84" fitToHeight="6" orientation="landscape" r:id="rId3"/>
      <headerFooter alignWithMargins="0">
        <oddFooter>&amp;Lh. Other Direct Costs&amp;RPage &amp;P of &amp;N</oddFooter>
      </headerFooter>
    </customSheetView>
    <customSheetView guid="{712CE29F-EFCA-4968-A7C5-599F87319D6A}" scale="90" fitToPage="1">
      <selection activeCell="B31" sqref="B31"/>
      <pageMargins left="0" right="0" top="0" bottom="0" header="0" footer="0"/>
      <printOptions horizontalCentered="1"/>
      <pageSetup scale="84" fitToHeight="6" orientation="landscape" r:id="rId4"/>
      <headerFooter alignWithMargins="0">
        <oddFooter>&amp;Lh. Other Direct Costs&amp;RPage &amp;P of &amp;N</oddFooter>
      </headerFooter>
    </customSheetView>
    <customSheetView guid="{5BEC5FDE-32D0-42EF-8D2A-06DCBD4F05CC}" scale="90" showPageBreaks="1" fitToPage="1" printArea="1">
      <selection activeCell="I5" sqref="I5"/>
      <pageMargins left="0" right="0" top="0" bottom="0" header="0" footer="0"/>
      <printOptions horizontalCentered="1"/>
      <pageSetup scale="84" fitToHeight="6" orientation="landscape" r:id="rId5"/>
      <headerFooter alignWithMargins="0">
        <oddFooter>&amp;Lh. Other Direct Costs&amp;RPage &amp;P of &amp;N</oddFooter>
      </headerFooter>
    </customSheetView>
    <customSheetView guid="{D7FF18E2-A72D-4088-BD59-9D74A43C39A8}" scale="90" showPageBreaks="1" fitToPage="1" printArea="1">
      <selection activeCell="I5" sqref="I5"/>
      <pageMargins left="0" right="0" top="0" bottom="0" header="0" footer="0"/>
      <printOptions horizontalCentered="1"/>
      <pageSetup scale="84" fitToHeight="6" orientation="landscape" r:id="rId6"/>
      <headerFooter alignWithMargins="0">
        <oddFooter>&amp;Lh. Other Direct Costs&amp;RPage &amp;P of &amp;N</oddFooter>
      </headerFooter>
    </customSheetView>
  </customSheetViews>
  <mergeCells count="3">
    <mergeCell ref="A3:I3"/>
    <mergeCell ref="A16:I16"/>
    <mergeCell ref="A1:H2"/>
  </mergeCells>
  <phoneticPr fontId="3" type="noConversion"/>
  <printOptions horizontalCentered="1"/>
  <pageMargins left="0.5" right="0.5" top="0.25" bottom="0.25" header="0.5" footer="0.5"/>
  <pageSetup scale="80" orientation="landscape" horizontalDpi="300" verticalDpi="300" r:id="rId7"/>
  <headerFooter alignWithMargins="0"/>
  <ignoredErrors>
    <ignoredError sqref="B15:F15" formulaRange="1"/>
    <ignoredError sqref="G7:G14" unlockedFormula="1"/>
  </ignoredErrors>
  <tableParts count="1">
    <tablePart r:id="rId8"/>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0"/>
    <pageSetUpPr fitToPage="1"/>
  </sheetPr>
  <dimension ref="A1:Q66"/>
  <sheetViews>
    <sheetView showGridLines="0" topLeftCell="A3" zoomScale="85" zoomScaleNormal="85" workbookViewId="0">
      <selection activeCell="I8" sqref="I8"/>
    </sheetView>
  </sheetViews>
  <sheetFormatPr defaultColWidth="9.1796875" defaultRowHeight="12.5" x14ac:dyDescent="0.25"/>
  <cols>
    <col min="1" max="1" width="39.81640625" style="21" bestFit="1" customWidth="1"/>
    <col min="2" max="2" width="10.54296875" style="21" customWidth="1"/>
    <col min="3" max="3" width="15.54296875" style="21" customWidth="1"/>
    <col min="4" max="5" width="15.54296875" style="250" customWidth="1"/>
    <col min="6" max="7" width="15.54296875" style="21" customWidth="1"/>
    <col min="8" max="13" width="12.54296875" style="21" customWidth="1"/>
    <col min="14" max="14" width="61" style="21" customWidth="1"/>
    <col min="15" max="16384" width="9.1796875" style="21"/>
  </cols>
  <sheetData>
    <row r="1" spans="1:17" s="237" customFormat="1" ht="10.5" customHeight="1" x14ac:dyDescent="0.2">
      <c r="A1" s="391" t="s">
        <v>29</v>
      </c>
      <c r="B1" s="391"/>
      <c r="C1" s="391"/>
      <c r="D1" s="391"/>
      <c r="E1" s="391"/>
      <c r="F1" s="391"/>
      <c r="G1" s="391"/>
      <c r="H1" s="391"/>
      <c r="I1" s="391"/>
      <c r="J1" s="391"/>
      <c r="K1" s="391"/>
      <c r="L1" s="391"/>
      <c r="M1" s="391"/>
    </row>
    <row r="2" spans="1:17" s="238" customFormat="1" ht="13" customHeight="1" thickBot="1" x14ac:dyDescent="0.3">
      <c r="A2" s="391"/>
      <c r="B2" s="391"/>
      <c r="C2" s="391"/>
      <c r="D2" s="391"/>
      <c r="E2" s="391"/>
      <c r="F2" s="391"/>
      <c r="G2" s="391"/>
      <c r="H2" s="391"/>
      <c r="I2" s="391"/>
      <c r="J2" s="391"/>
      <c r="K2" s="391"/>
      <c r="L2" s="391"/>
      <c r="M2" s="391"/>
      <c r="N2" s="22"/>
      <c r="O2" s="22"/>
      <c r="P2" s="22"/>
      <c r="Q2" s="22"/>
    </row>
    <row r="3" spans="1:17" s="126" customFormat="1" ht="152.15" customHeight="1" thickBot="1" x14ac:dyDescent="0.3">
      <c r="A3" s="384" t="s">
        <v>164</v>
      </c>
      <c r="B3" s="385"/>
      <c r="C3" s="385"/>
      <c r="D3" s="385"/>
      <c r="E3" s="385"/>
      <c r="F3" s="385"/>
      <c r="G3" s="385"/>
      <c r="H3" s="385"/>
      <c r="I3" s="385"/>
      <c r="J3" s="385"/>
      <c r="K3" s="385"/>
      <c r="L3" s="385"/>
      <c r="M3" s="385"/>
      <c r="N3" s="386"/>
    </row>
    <row r="4" spans="1:17" s="238" customFormat="1" ht="6.75" customHeight="1" thickBot="1" x14ac:dyDescent="0.3">
      <c r="A4" s="239"/>
      <c r="B4" s="239"/>
      <c r="C4" s="239"/>
      <c r="D4" s="239"/>
      <c r="E4" s="239"/>
      <c r="F4" s="22"/>
      <c r="G4" s="22"/>
      <c r="H4" s="22"/>
      <c r="I4" s="22"/>
      <c r="J4" s="22"/>
      <c r="K4" s="22"/>
      <c r="L4" s="22"/>
      <c r="M4" s="22"/>
      <c r="N4" s="22"/>
      <c r="O4" s="22"/>
      <c r="P4" s="22"/>
      <c r="Q4" s="22"/>
    </row>
    <row r="5" spans="1:17" s="238" customFormat="1" ht="49.5" customHeight="1" thickBot="1" x14ac:dyDescent="0.3">
      <c r="A5" s="240" t="s">
        <v>165</v>
      </c>
      <c r="B5" s="111" t="s">
        <v>166</v>
      </c>
      <c r="C5" s="111" t="s">
        <v>167</v>
      </c>
      <c r="D5" s="241" t="s">
        <v>168</v>
      </c>
      <c r="E5" s="241" t="s">
        <v>169</v>
      </c>
      <c r="F5" s="241" t="s">
        <v>170</v>
      </c>
      <c r="G5" s="111" t="s">
        <v>171</v>
      </c>
      <c r="H5" s="111" t="s">
        <v>172</v>
      </c>
      <c r="I5" s="111" t="s">
        <v>173</v>
      </c>
      <c r="J5" s="111" t="s">
        <v>174</v>
      </c>
      <c r="K5" s="111" t="s">
        <v>175</v>
      </c>
      <c r="L5" s="111" t="s">
        <v>176</v>
      </c>
      <c r="M5" s="112" t="s">
        <v>98</v>
      </c>
      <c r="N5" s="113" t="s">
        <v>177</v>
      </c>
      <c r="O5" s="22"/>
      <c r="P5" s="22"/>
      <c r="Q5" s="22"/>
    </row>
    <row r="6" spans="1:17" s="238" customFormat="1" ht="116.5" customHeight="1" x14ac:dyDescent="0.25">
      <c r="A6" s="242" t="s">
        <v>178</v>
      </c>
      <c r="B6" s="243">
        <v>0.1</v>
      </c>
      <c r="C6" s="244">
        <v>320000</v>
      </c>
      <c r="D6" s="244">
        <v>220000</v>
      </c>
      <c r="E6" s="244">
        <v>205000</v>
      </c>
      <c r="F6" s="244">
        <v>210200</v>
      </c>
      <c r="G6" s="145">
        <v>200090</v>
      </c>
      <c r="H6" s="145">
        <f>ROUNDUP(Table7[[#This Row],[Indirect Cost Rate]]*Table7[[#This Row],[Year 1 Indirect Cost Base]],2)</f>
        <v>32000</v>
      </c>
      <c r="I6" s="145">
        <f>ROUNDUP(Table7[[#This Row],[Indirect Cost Rate]]*Table7[[#This Row],[Year 2 Indirect Cost Base]],2)</f>
        <v>22000</v>
      </c>
      <c r="J6" s="145">
        <f>ROUNDUP(Table7[[#This Row],[Indirect Cost Rate]]*Table7[[#This Row],[Year 3 Indirect Cost Base]],2)</f>
        <v>20500</v>
      </c>
      <c r="K6" s="145">
        <f>ROUNDUP(Table7[[#This Row],[Indirect Cost Rate]]*Table7[[#This Row],[Year 4 Indirect Cost Base]],2)</f>
        <v>21020</v>
      </c>
      <c r="L6" s="145">
        <f>ROUNDUP(Table7[[#This Row],[Indirect Cost Rate]]*Table7[[#This Row],[Year 5 Indirect Cost Base]],2)</f>
        <v>20009</v>
      </c>
      <c r="M6" s="59">
        <f>SUM(Table7[[#This Row],[Year 1 Indirect Costs]:[Year 5 Indirect Costs]])</f>
        <v>115529</v>
      </c>
      <c r="N6" s="60" t="s">
        <v>179</v>
      </c>
      <c r="O6" s="22"/>
      <c r="P6" s="22"/>
      <c r="Q6" s="22"/>
    </row>
    <row r="7" spans="1:17" s="238" customFormat="1" x14ac:dyDescent="0.25">
      <c r="A7" s="61"/>
      <c r="B7" s="288"/>
      <c r="C7" s="290"/>
      <c r="D7" s="290"/>
      <c r="E7" s="290"/>
      <c r="F7" s="290"/>
      <c r="G7" s="291"/>
      <c r="H7" s="310">
        <f>ROUNDUP(Table7[[#This Row],[Indirect Cost Rate]]*Table7[[#This Row],[Year 1 Indirect Cost Base]],2)</f>
        <v>0</v>
      </c>
      <c r="I7" s="310">
        <f>ROUNDUP(Table7[[#This Row],[Indirect Cost Rate]]*Table7[[#This Row],[Year 2 Indirect Cost Base]],2)</f>
        <v>0</v>
      </c>
      <c r="J7" s="310">
        <f>ROUNDUP(Table7[[#This Row],[Indirect Cost Rate]]*Table7[[#This Row],[Year 3 Indirect Cost Base]],2)</f>
        <v>0</v>
      </c>
      <c r="K7" s="310">
        <f>ROUNDUP(Table7[[#This Row],[Indirect Cost Rate]]*Table7[[#This Row],[Year 4 Indirect Cost Base]],2)</f>
        <v>0</v>
      </c>
      <c r="L7" s="310">
        <f>ROUNDUP(Table7[[#This Row],[Indirect Cost Rate]]*Table7[[#This Row],[Year 5 Indirect Cost Base]],2)</f>
        <v>0</v>
      </c>
      <c r="M7" s="311">
        <f>SUM(Table7[[#This Row],[Year 1 Indirect Costs]:[Year 5 Indirect Costs]])</f>
        <v>0</v>
      </c>
      <c r="N7" s="62"/>
      <c r="O7" s="22"/>
      <c r="P7" s="22"/>
      <c r="Q7" s="245"/>
    </row>
    <row r="8" spans="1:17" s="238" customFormat="1" ht="15" customHeight="1" x14ac:dyDescent="0.25">
      <c r="A8" s="63"/>
      <c r="B8" s="289"/>
      <c r="C8" s="292"/>
      <c r="D8" s="292"/>
      <c r="E8" s="292"/>
      <c r="F8" s="292"/>
      <c r="G8" s="293"/>
      <c r="H8" s="312">
        <f>ROUNDUP(Table7[[#This Row],[Indirect Cost Rate]]*Table7[[#This Row],[Year 1 Indirect Cost Base]],2)</f>
        <v>0</v>
      </c>
      <c r="I8" s="312">
        <f>ROUNDUP(Table7[[#This Row],[Indirect Cost Rate]]*Table7[[#This Row],[Year 2 Indirect Cost Base]],2)</f>
        <v>0</v>
      </c>
      <c r="J8" s="312">
        <f>ROUNDUP(Table7[[#This Row],[Indirect Cost Rate]]*Table7[[#This Row],[Year 3 Indirect Cost Base]],2)</f>
        <v>0</v>
      </c>
      <c r="K8" s="312">
        <f>ROUNDUP(Table7[[#This Row],[Indirect Cost Rate]]*Table7[[#This Row],[Year 4 Indirect Cost Base]],2)</f>
        <v>0</v>
      </c>
      <c r="L8" s="312">
        <f>ROUNDUP(Table7[[#This Row],[Indirect Cost Rate]]*Table7[[#This Row],[Year 5 Indirect Cost Base]],2)</f>
        <v>0</v>
      </c>
      <c r="M8" s="311">
        <f>SUM(Table7[[#This Row],[Year 1 Indirect Cost Base]:[Year 5 Indirect Cost Base]])</f>
        <v>0</v>
      </c>
      <c r="N8" s="64"/>
      <c r="O8" s="22"/>
      <c r="P8" s="22"/>
      <c r="Q8" s="245"/>
    </row>
    <row r="9" spans="1:17" s="238" customFormat="1" x14ac:dyDescent="0.25">
      <c r="A9" s="63"/>
      <c r="B9" s="289"/>
      <c r="C9" s="292"/>
      <c r="D9" s="292"/>
      <c r="E9" s="292"/>
      <c r="F9" s="292"/>
      <c r="G9" s="293"/>
      <c r="H9" s="312">
        <f>ROUNDUP(Table7[[#This Row],[Indirect Cost Rate]]*Table7[[#This Row],[Year 1 Indirect Cost Base]],2)</f>
        <v>0</v>
      </c>
      <c r="I9" s="312">
        <f>ROUNDUP(Table7[[#This Row],[Indirect Cost Rate]]*Table7[[#This Row],[Year 2 Indirect Cost Base]],2)</f>
        <v>0</v>
      </c>
      <c r="J9" s="312">
        <f>ROUNDUP(Table7[[#This Row],[Indirect Cost Rate]]*Table7[[#This Row],[Year 3 Indirect Cost Base]],2)</f>
        <v>0</v>
      </c>
      <c r="K9" s="312">
        <f>ROUNDUP(Table7[[#This Row],[Indirect Cost Rate]]*Table7[[#This Row],[Year 4 Indirect Cost Base]],2)</f>
        <v>0</v>
      </c>
      <c r="L9" s="312">
        <f>ROUNDUP(Table7[[#This Row],[Indirect Cost Rate]]*Table7[[#This Row],[Year 5 Indirect Cost Base]],2)</f>
        <v>0</v>
      </c>
      <c r="M9" s="311">
        <f>SUM(Table7[[#This Row],[Year 1 Indirect Cost Base]:[Year 5 Indirect Cost Base]])</f>
        <v>0</v>
      </c>
      <c r="N9" s="64"/>
      <c r="O9" s="22"/>
      <c r="P9" s="22"/>
      <c r="Q9" s="22"/>
    </row>
    <row r="10" spans="1:17" s="238" customFormat="1" ht="15" customHeight="1" x14ac:dyDescent="0.25">
      <c r="A10" s="63"/>
      <c r="B10" s="289"/>
      <c r="C10" s="292"/>
      <c r="D10" s="292"/>
      <c r="E10" s="292"/>
      <c r="F10" s="292"/>
      <c r="G10" s="293"/>
      <c r="H10" s="312">
        <f>ROUNDUP(Table7[[#This Row],[Indirect Cost Rate]]*Table7[[#This Row],[Year 1 Indirect Cost Base]],2)</f>
        <v>0</v>
      </c>
      <c r="I10" s="312">
        <f>ROUNDUP(Table7[[#This Row],[Indirect Cost Rate]]*Table7[[#This Row],[Year 2 Indirect Cost Base]],2)</f>
        <v>0</v>
      </c>
      <c r="J10" s="312">
        <f>ROUNDUP(Table7[[#This Row],[Indirect Cost Rate]]*Table7[[#This Row],[Year 3 Indirect Cost Base]],2)</f>
        <v>0</v>
      </c>
      <c r="K10" s="312">
        <f>ROUNDUP(Table7[[#This Row],[Indirect Cost Rate]]*Table7[[#This Row],[Year 4 Indirect Cost Base]],2)</f>
        <v>0</v>
      </c>
      <c r="L10" s="312">
        <f>ROUNDUP(Table7[[#This Row],[Indirect Cost Rate]]*Table7[[#This Row],[Year 5 Indirect Cost Base]],2)</f>
        <v>0</v>
      </c>
      <c r="M10" s="311">
        <f>SUM(Table7[[#This Row],[Year 1 Indirect Cost Base]:[Year 5 Indirect Cost Base]])</f>
        <v>0</v>
      </c>
      <c r="N10" s="64"/>
      <c r="O10" s="22"/>
      <c r="P10" s="22"/>
      <c r="Q10" s="22"/>
    </row>
    <row r="11" spans="1:17" s="238" customFormat="1" ht="15" customHeight="1" thickBot="1" x14ac:dyDescent="0.3">
      <c r="A11" s="63"/>
      <c r="B11" s="289"/>
      <c r="C11" s="292"/>
      <c r="D11" s="292"/>
      <c r="E11" s="292"/>
      <c r="F11" s="292"/>
      <c r="G11" s="293"/>
      <c r="H11" s="312">
        <f>ROUNDUP(Table7[[#This Row],[Indirect Cost Rate]]*Table7[[#This Row],[Year 1 Indirect Cost Base]],2)</f>
        <v>0</v>
      </c>
      <c r="I11" s="312">
        <f>ROUNDUP(Table7[[#This Row],[Indirect Cost Rate]]*Table7[[#This Row],[Year 2 Indirect Cost Base]],2)</f>
        <v>0</v>
      </c>
      <c r="J11" s="312">
        <f>ROUNDUP(Table7[[#This Row],[Indirect Cost Rate]]*Table7[[#This Row],[Year 3 Indirect Cost Base]],2)</f>
        <v>0</v>
      </c>
      <c r="K11" s="312">
        <f>ROUNDUP(Table7[[#This Row],[Indirect Cost Rate]]*Table7[[#This Row],[Year 4 Indirect Cost Base]],2)</f>
        <v>0</v>
      </c>
      <c r="L11" s="312">
        <f>ROUNDUP(Table7[[#This Row],[Indirect Cost Rate]]*Table7[[#This Row],[Year 5 Indirect Cost Base]],2)</f>
        <v>0</v>
      </c>
      <c r="M11" s="312">
        <f>SUM(Table7[[#This Row],[Year 1 Indirect Cost Base]:[Year 5 Indirect Cost Base]])</f>
        <v>0</v>
      </c>
      <c r="N11" s="65"/>
      <c r="O11" s="22"/>
      <c r="P11" s="22"/>
      <c r="Q11" s="22"/>
    </row>
    <row r="12" spans="1:17" s="238" customFormat="1" ht="16.25" customHeight="1" thickBot="1" x14ac:dyDescent="0.35">
      <c r="A12" s="388"/>
      <c r="B12" s="389"/>
      <c r="C12" s="389"/>
      <c r="D12" s="389"/>
      <c r="E12" s="389"/>
      <c r="F12" s="389"/>
      <c r="G12" s="390"/>
      <c r="H12" s="246">
        <f t="shared" ref="H12:M12" si="0">SUM(H7:H11)</f>
        <v>0</v>
      </c>
      <c r="I12" s="246">
        <f t="shared" si="0"/>
        <v>0</v>
      </c>
      <c r="J12" s="246">
        <f t="shared" si="0"/>
        <v>0</v>
      </c>
      <c r="K12" s="246">
        <f t="shared" si="0"/>
        <v>0</v>
      </c>
      <c r="L12" s="246">
        <f t="shared" si="0"/>
        <v>0</v>
      </c>
      <c r="M12" s="247">
        <f t="shared" si="0"/>
        <v>0</v>
      </c>
      <c r="N12" s="248"/>
      <c r="O12" s="22"/>
      <c r="P12" s="22"/>
      <c r="Q12" s="22"/>
    </row>
    <row r="13" spans="1:17" s="238" customFormat="1" ht="39.65" customHeight="1" thickBot="1" x14ac:dyDescent="0.3">
      <c r="A13" s="326" t="s">
        <v>57</v>
      </c>
      <c r="B13" s="327"/>
      <c r="C13" s="327"/>
      <c r="D13" s="327"/>
      <c r="E13" s="327"/>
      <c r="F13" s="327"/>
      <c r="G13" s="327"/>
      <c r="H13" s="327"/>
      <c r="I13" s="327"/>
      <c r="J13" s="327"/>
      <c r="K13" s="327"/>
      <c r="L13" s="327"/>
      <c r="M13" s="327"/>
      <c r="N13" s="328"/>
      <c r="O13" s="22"/>
      <c r="P13" s="22"/>
      <c r="Q13" s="22"/>
    </row>
    <row r="14" spans="1:17" s="238" customFormat="1" x14ac:dyDescent="0.25">
      <c r="A14" s="22"/>
      <c r="B14" s="22"/>
      <c r="C14" s="22"/>
      <c r="D14" s="249"/>
      <c r="E14" s="249"/>
      <c r="F14" s="22"/>
      <c r="G14" s="22"/>
      <c r="H14" s="22"/>
      <c r="I14" s="22"/>
      <c r="J14" s="22"/>
      <c r="K14" s="22"/>
      <c r="L14" s="22"/>
      <c r="M14" s="22"/>
      <c r="N14" s="22"/>
      <c r="O14" s="22"/>
      <c r="P14" s="22"/>
      <c r="Q14" s="22"/>
    </row>
    <row r="15" spans="1:17" s="238" customFormat="1" x14ac:dyDescent="0.25">
      <c r="A15" s="22"/>
      <c r="B15" s="22"/>
      <c r="C15" s="22"/>
      <c r="D15" s="249"/>
      <c r="E15" s="249"/>
      <c r="F15" s="22"/>
      <c r="G15" s="22"/>
      <c r="H15" s="22"/>
      <c r="I15" s="22"/>
      <c r="J15" s="22"/>
      <c r="K15" s="22"/>
      <c r="L15" s="22"/>
      <c r="M15" s="22"/>
      <c r="N15" s="22"/>
      <c r="O15" s="22"/>
      <c r="P15" s="22"/>
      <c r="Q15" s="22"/>
    </row>
    <row r="16" spans="1:17" s="238" customFormat="1" x14ac:dyDescent="0.25">
      <c r="A16" s="22"/>
      <c r="B16" s="22"/>
      <c r="C16" s="22"/>
      <c r="D16" s="249"/>
      <c r="E16" s="249"/>
      <c r="F16" s="22"/>
      <c r="G16" s="22"/>
      <c r="H16" s="22"/>
      <c r="I16" s="22"/>
      <c r="J16" s="22"/>
      <c r="K16" s="22"/>
      <c r="L16" s="22"/>
      <c r="M16" s="22"/>
      <c r="N16" s="22"/>
      <c r="O16" s="22"/>
      <c r="P16" s="22"/>
      <c r="Q16" s="22"/>
    </row>
    <row r="17" spans="1:5" s="238" customFormat="1" x14ac:dyDescent="0.25">
      <c r="A17" s="22"/>
      <c r="B17" s="22"/>
      <c r="C17" s="22"/>
      <c r="D17" s="249"/>
      <c r="E17" s="249"/>
    </row>
    <row r="18" spans="1:5" s="238" customFormat="1" x14ac:dyDescent="0.25">
      <c r="A18" s="22"/>
      <c r="B18" s="22"/>
      <c r="C18" s="22"/>
      <c r="D18" s="249"/>
      <c r="E18" s="249"/>
    </row>
    <row r="19" spans="1:5" s="238" customFormat="1" x14ac:dyDescent="0.25">
      <c r="A19" s="22"/>
      <c r="B19" s="22"/>
      <c r="C19" s="22"/>
      <c r="D19" s="249"/>
      <c r="E19" s="249"/>
    </row>
    <row r="20" spans="1:5" s="238" customFormat="1" x14ac:dyDescent="0.25">
      <c r="A20" s="22"/>
      <c r="B20" s="22"/>
      <c r="C20" s="22"/>
      <c r="D20" s="249"/>
      <c r="E20" s="249"/>
    </row>
    <row r="21" spans="1:5" s="238" customFormat="1" x14ac:dyDescent="0.25">
      <c r="A21" s="22"/>
      <c r="B21" s="22"/>
      <c r="C21" s="22"/>
      <c r="D21" s="249"/>
      <c r="E21" s="249"/>
    </row>
    <row r="22" spans="1:5" s="238" customFormat="1" x14ac:dyDescent="0.25">
      <c r="A22" s="22"/>
      <c r="B22" s="22"/>
      <c r="C22" s="22"/>
      <c r="D22" s="249"/>
      <c r="E22" s="249"/>
    </row>
    <row r="23" spans="1:5" s="238" customFormat="1" x14ac:dyDescent="0.25">
      <c r="A23" s="22"/>
      <c r="B23" s="22"/>
      <c r="C23" s="22"/>
      <c r="D23" s="249"/>
      <c r="E23" s="249"/>
    </row>
    <row r="24" spans="1:5" s="238" customFormat="1" x14ac:dyDescent="0.25">
      <c r="A24" s="22"/>
      <c r="B24" s="22"/>
      <c r="C24" s="22"/>
      <c r="D24" s="249"/>
      <c r="E24" s="249"/>
    </row>
    <row r="25" spans="1:5" s="238" customFormat="1" x14ac:dyDescent="0.25">
      <c r="A25" s="22"/>
      <c r="B25" s="22"/>
      <c r="C25" s="22"/>
      <c r="D25" s="249"/>
      <c r="E25" s="249"/>
    </row>
    <row r="26" spans="1:5" s="238" customFormat="1" x14ac:dyDescent="0.25">
      <c r="A26" s="22"/>
      <c r="B26" s="22"/>
      <c r="C26" s="22"/>
      <c r="D26" s="249"/>
      <c r="E26" s="249"/>
    </row>
    <row r="27" spans="1:5" s="238" customFormat="1" x14ac:dyDescent="0.25">
      <c r="A27" s="22"/>
      <c r="B27" s="22"/>
      <c r="C27" s="22"/>
      <c r="D27" s="249"/>
      <c r="E27" s="249"/>
    </row>
    <row r="28" spans="1:5" s="238" customFormat="1" x14ac:dyDescent="0.25">
      <c r="A28" s="22"/>
      <c r="B28" s="22"/>
      <c r="C28" s="22"/>
      <c r="D28" s="249"/>
      <c r="E28" s="249"/>
    </row>
    <row r="29" spans="1:5" s="238" customFormat="1" x14ac:dyDescent="0.25">
      <c r="A29" s="22"/>
      <c r="B29" s="22"/>
      <c r="C29" s="22"/>
      <c r="D29" s="249"/>
      <c r="E29" s="249"/>
    </row>
    <row r="30" spans="1:5" s="238" customFormat="1" x14ac:dyDescent="0.25">
      <c r="A30" s="22"/>
      <c r="B30" s="22"/>
      <c r="C30" s="22"/>
      <c r="D30" s="249"/>
      <c r="E30" s="249"/>
    </row>
    <row r="31" spans="1:5" s="238" customFormat="1" x14ac:dyDescent="0.25">
      <c r="A31" s="22"/>
      <c r="B31" s="22"/>
      <c r="C31" s="22"/>
      <c r="D31" s="249"/>
      <c r="E31" s="249"/>
    </row>
    <row r="32" spans="1:5" s="238" customFormat="1" x14ac:dyDescent="0.25">
      <c r="A32" s="22"/>
      <c r="B32" s="22"/>
      <c r="C32" s="22"/>
      <c r="D32" s="249"/>
      <c r="E32" s="249"/>
    </row>
    <row r="33" spans="4:5" s="238" customFormat="1" x14ac:dyDescent="0.25">
      <c r="D33" s="249"/>
      <c r="E33" s="249"/>
    </row>
    <row r="34" spans="4:5" s="238" customFormat="1" x14ac:dyDescent="0.25">
      <c r="D34" s="249"/>
      <c r="E34" s="249"/>
    </row>
    <row r="35" spans="4:5" s="238" customFormat="1" x14ac:dyDescent="0.25">
      <c r="D35" s="249"/>
      <c r="E35" s="249"/>
    </row>
    <row r="36" spans="4:5" s="238" customFormat="1" x14ac:dyDescent="0.25">
      <c r="D36" s="249"/>
      <c r="E36" s="249"/>
    </row>
    <row r="37" spans="4:5" s="238" customFormat="1" x14ac:dyDescent="0.25">
      <c r="D37" s="249"/>
      <c r="E37" s="249"/>
    </row>
    <row r="38" spans="4:5" s="238" customFormat="1" x14ac:dyDescent="0.25">
      <c r="D38" s="249"/>
      <c r="E38" s="249"/>
    </row>
    <row r="39" spans="4:5" s="238" customFormat="1" x14ac:dyDescent="0.25">
      <c r="D39" s="249"/>
      <c r="E39" s="249"/>
    </row>
    <row r="40" spans="4:5" s="238" customFormat="1" x14ac:dyDescent="0.25">
      <c r="D40" s="249"/>
      <c r="E40" s="249"/>
    </row>
    <row r="41" spans="4:5" s="238" customFormat="1" x14ac:dyDescent="0.25">
      <c r="D41" s="249"/>
      <c r="E41" s="249"/>
    </row>
    <row r="42" spans="4:5" s="238" customFormat="1" x14ac:dyDescent="0.25">
      <c r="D42" s="249"/>
      <c r="E42" s="249"/>
    </row>
    <row r="43" spans="4:5" s="238" customFormat="1" x14ac:dyDescent="0.25">
      <c r="D43" s="249"/>
      <c r="E43" s="249"/>
    </row>
    <row r="44" spans="4:5" s="238" customFormat="1" x14ac:dyDescent="0.25">
      <c r="D44" s="249"/>
      <c r="E44" s="249"/>
    </row>
    <row r="45" spans="4:5" s="238" customFormat="1" x14ac:dyDescent="0.25">
      <c r="D45" s="249"/>
      <c r="E45" s="249"/>
    </row>
    <row r="46" spans="4:5" s="238" customFormat="1" x14ac:dyDescent="0.25">
      <c r="D46" s="249"/>
      <c r="E46" s="249"/>
    </row>
    <row r="47" spans="4:5" s="238" customFormat="1" x14ac:dyDescent="0.25">
      <c r="D47" s="249"/>
      <c r="E47" s="249"/>
    </row>
    <row r="48" spans="4:5" s="238" customFormat="1" x14ac:dyDescent="0.25">
      <c r="D48" s="249"/>
      <c r="E48" s="249"/>
    </row>
    <row r="49" spans="4:5" s="238" customFormat="1" x14ac:dyDescent="0.25">
      <c r="D49" s="249"/>
      <c r="E49" s="249"/>
    </row>
    <row r="50" spans="4:5" s="238" customFormat="1" x14ac:dyDescent="0.25">
      <c r="D50" s="249"/>
      <c r="E50" s="249"/>
    </row>
    <row r="51" spans="4:5" s="238" customFormat="1" x14ac:dyDescent="0.25">
      <c r="D51" s="249"/>
      <c r="E51" s="249"/>
    </row>
    <row r="52" spans="4:5" s="238" customFormat="1" x14ac:dyDescent="0.25">
      <c r="D52" s="249"/>
      <c r="E52" s="249"/>
    </row>
    <row r="53" spans="4:5" s="238" customFormat="1" x14ac:dyDescent="0.25">
      <c r="D53" s="249"/>
      <c r="E53" s="249"/>
    </row>
    <row r="54" spans="4:5" s="238" customFormat="1" x14ac:dyDescent="0.25">
      <c r="D54" s="249"/>
      <c r="E54" s="249"/>
    </row>
    <row r="55" spans="4:5" s="238" customFormat="1" x14ac:dyDescent="0.25">
      <c r="D55" s="249"/>
      <c r="E55" s="249"/>
    </row>
    <row r="56" spans="4:5" s="238" customFormat="1" x14ac:dyDescent="0.25">
      <c r="D56" s="249"/>
      <c r="E56" s="249"/>
    </row>
    <row r="57" spans="4:5" s="238" customFormat="1" x14ac:dyDescent="0.25">
      <c r="D57" s="249"/>
      <c r="E57" s="249"/>
    </row>
    <row r="58" spans="4:5" s="238" customFormat="1" x14ac:dyDescent="0.25">
      <c r="D58" s="249"/>
      <c r="E58" s="249"/>
    </row>
    <row r="59" spans="4:5" s="238" customFormat="1" x14ac:dyDescent="0.25">
      <c r="D59" s="249"/>
      <c r="E59" s="249"/>
    </row>
    <row r="60" spans="4:5" s="238" customFormat="1" x14ac:dyDescent="0.25">
      <c r="D60" s="249"/>
      <c r="E60" s="249"/>
    </row>
    <row r="61" spans="4:5" s="238" customFormat="1" x14ac:dyDescent="0.25">
      <c r="D61" s="249"/>
      <c r="E61" s="249"/>
    </row>
    <row r="62" spans="4:5" s="238" customFormat="1" x14ac:dyDescent="0.25">
      <c r="D62" s="249"/>
      <c r="E62" s="249"/>
    </row>
    <row r="63" spans="4:5" s="238" customFormat="1" x14ac:dyDescent="0.25">
      <c r="D63" s="249"/>
      <c r="E63" s="249"/>
    </row>
    <row r="64" spans="4:5" s="238" customFormat="1" x14ac:dyDescent="0.25">
      <c r="D64" s="249"/>
      <c r="E64" s="249"/>
    </row>
    <row r="65" spans="4:5" s="238" customFormat="1" x14ac:dyDescent="0.25">
      <c r="D65" s="249"/>
      <c r="E65" s="249"/>
    </row>
    <row r="66" spans="4:5" s="238" customFormat="1" x14ac:dyDescent="0.25">
      <c r="D66" s="249"/>
      <c r="E66" s="249"/>
    </row>
  </sheetData>
  <sheetProtection sheet="1" scenarios="1" formatColumns="0" formatRows="0" insertRows="0"/>
  <customSheetViews>
    <customSheetView guid="{BF352FCE-C1BE-4B84-9561-6030FEF6A15F}" scale="90" showPageBreaks="1" hiddenColumns="1">
      <selection sqref="A1:D1"/>
      <pageMargins left="0" right="0" top="0" bottom="0" header="0" footer="0"/>
      <pageSetup scale="80" fitToWidth="0" fitToHeight="0" orientation="landscape" r:id="rId1"/>
      <headerFooter alignWithMargins="0">
        <oddFooter>&amp;Li. Indirect Costs</oddFooter>
      </headerFooter>
    </customSheetView>
    <customSheetView guid="{D5CEF8EB-A9A7-4458-BF65-8F18E34CBA87}" scale="90" showPageBreaks="1" fitToPage="1" printArea="1" hiddenColumns="1">
      <selection activeCell="A3" sqref="A3:E3"/>
      <pageMargins left="0" right="0" top="0" bottom="0" header="0" footer="0"/>
      <pageSetup scale="66" orientation="landscape" r:id="rId2"/>
      <headerFooter alignWithMargins="0">
        <oddFooter>&amp;Li. Indirect Costs</oddFooter>
      </headerFooter>
    </customSheetView>
    <customSheetView guid="{6588CF8C-0BB8-4786-9A46-0A2D10254132}" scale="90" showPageBreaks="1" fitToPage="1" printArea="1" hiddenColumns="1">
      <selection activeCell="H2" sqref="H2"/>
      <pageMargins left="0" right="0" top="0" bottom="0" header="0" footer="0"/>
      <pageSetup scale="63" orientation="landscape" r:id="rId3"/>
      <headerFooter alignWithMargins="0">
        <oddFooter>&amp;Li. Indirect Costs</oddFooter>
      </headerFooter>
    </customSheetView>
    <customSheetView guid="{712CE29F-EFCA-4968-A7C5-599F87319D6A}" scale="90" fitToPage="1" hiddenColumns="1" topLeftCell="A19">
      <selection activeCell="E12" sqref="E12"/>
      <pageMargins left="0" right="0" top="0" bottom="0" header="0" footer="0"/>
      <pageSetup scale="63" orientation="landscape" r:id="rId4"/>
      <headerFooter alignWithMargins="0">
        <oddFooter>&amp;Li. Indirect Costs</oddFooter>
      </headerFooter>
    </customSheetView>
    <customSheetView guid="{5BEC5FDE-32D0-42EF-8D2A-06DCBD4F05CC}" scale="90" showPageBreaks="1" fitToPage="1" printArea="1" hiddenColumns="1">
      <selection activeCell="H10" sqref="H10"/>
      <pageMargins left="0" right="0" top="0" bottom="0" header="0" footer="0"/>
      <pageSetup scale="63" orientation="landscape" r:id="rId5"/>
      <headerFooter alignWithMargins="0">
        <oddFooter>&amp;Li. Indirect Costs</oddFooter>
      </headerFooter>
    </customSheetView>
    <customSheetView guid="{D7FF18E2-A72D-4088-BD59-9D74A43C39A8}" scale="90" showPageBreaks="1" fitToPage="1" printArea="1" hiddenColumns="1">
      <selection activeCell="A5" sqref="A5"/>
      <pageMargins left="0" right="0" top="0" bottom="0" header="0" footer="0"/>
      <pageSetup scale="62" orientation="landscape" r:id="rId6"/>
      <headerFooter alignWithMargins="0">
        <oddFooter>&amp;Li. Indirect Costs</oddFooter>
      </headerFooter>
    </customSheetView>
  </customSheetViews>
  <mergeCells count="4">
    <mergeCell ref="A12:G12"/>
    <mergeCell ref="A13:N13"/>
    <mergeCell ref="A3:N3"/>
    <mergeCell ref="A1:M2"/>
  </mergeCells>
  <phoneticPr fontId="3" type="noConversion"/>
  <printOptions horizontalCentered="1"/>
  <pageMargins left="0.5" right="0.5" top="0.25" bottom="0.25" header="0.5" footer="0.5"/>
  <pageSetup scale="78" orientation="landscape" horizontalDpi="300" verticalDpi="300" r:id="rId7"/>
  <headerFooter alignWithMargins="0"/>
  <ignoredErrors>
    <ignoredError sqref="H7:L8 M7:M9 H10:L11 H9:I9 L9 M11" unlockedFormula="1"/>
  </ignoredErrors>
  <tableParts count="1">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0"/>
    <pageSetUpPr fitToPage="1"/>
  </sheetPr>
  <dimension ref="A1:M15"/>
  <sheetViews>
    <sheetView showGridLines="0" zoomScale="85" zoomScaleNormal="85" workbookViewId="0">
      <selection activeCell="K7" sqref="K7:K13"/>
    </sheetView>
  </sheetViews>
  <sheetFormatPr defaultColWidth="9.1796875" defaultRowHeight="12.5" x14ac:dyDescent="0.25"/>
  <cols>
    <col min="1" max="1" width="35.54296875" style="258" customWidth="1"/>
    <col min="2" max="2" width="49.81640625" style="258" customWidth="1"/>
    <col min="3" max="3" width="18.54296875" style="259" customWidth="1"/>
    <col min="4" max="5" width="12.54296875" style="176" customWidth="1"/>
    <col min="6" max="11" width="12.54296875" style="162" customWidth="1"/>
    <col min="12" max="12" width="37.1796875" style="162" customWidth="1"/>
    <col min="13" max="16384" width="9.1796875" style="162"/>
  </cols>
  <sheetData>
    <row r="1" spans="1:13" s="191" customFormat="1" ht="12.65" customHeight="1" x14ac:dyDescent="0.25">
      <c r="A1" s="366" t="s">
        <v>180</v>
      </c>
      <c r="B1" s="366"/>
      <c r="C1" s="366"/>
      <c r="D1" s="366"/>
      <c r="E1" s="366"/>
      <c r="F1" s="366"/>
      <c r="G1" s="366"/>
      <c r="H1" s="366"/>
      <c r="I1" s="366"/>
      <c r="J1" s="366"/>
      <c r="K1" s="366"/>
    </row>
    <row r="2" spans="1:13" s="194" customFormat="1" ht="18.649999999999999" customHeight="1" thickBot="1" x14ac:dyDescent="0.3">
      <c r="A2" s="366"/>
      <c r="B2" s="366"/>
      <c r="C2" s="366"/>
      <c r="D2" s="366"/>
      <c r="E2" s="366"/>
      <c r="F2" s="366"/>
      <c r="G2" s="366"/>
      <c r="H2" s="366"/>
      <c r="I2" s="366"/>
      <c r="J2" s="366"/>
      <c r="K2" s="366"/>
      <c r="L2" s="126"/>
      <c r="M2" s="126"/>
    </row>
    <row r="3" spans="1:13" s="103" customFormat="1" ht="147" customHeight="1" x14ac:dyDescent="0.25">
      <c r="A3" s="363" t="s">
        <v>181</v>
      </c>
      <c r="B3" s="364"/>
      <c r="C3" s="364"/>
      <c r="D3" s="364"/>
      <c r="E3" s="364"/>
      <c r="F3" s="364"/>
      <c r="G3" s="364"/>
      <c r="H3" s="364"/>
      <c r="I3" s="364"/>
      <c r="J3" s="364"/>
      <c r="K3" s="364"/>
      <c r="L3" s="365"/>
      <c r="M3" s="102"/>
    </row>
    <row r="4" spans="1:13" s="103" customFormat="1" ht="5.5" customHeight="1" thickBot="1" x14ac:dyDescent="0.3">
      <c r="A4" s="251"/>
      <c r="B4" s="252"/>
      <c r="C4" s="253"/>
      <c r="D4" s="253"/>
      <c r="E4" s="253"/>
      <c r="F4" s="102"/>
      <c r="G4" s="102"/>
      <c r="H4" s="102"/>
      <c r="I4" s="102"/>
      <c r="J4" s="102"/>
      <c r="K4" s="102"/>
      <c r="L4" s="102"/>
      <c r="M4" s="102"/>
    </row>
    <row r="5" spans="1:13" s="159" customFormat="1" ht="51.65" customHeight="1" thickBot="1" x14ac:dyDescent="0.3">
      <c r="A5" s="114" t="s">
        <v>38</v>
      </c>
      <c r="B5" s="66" t="s">
        <v>182</v>
      </c>
      <c r="C5" s="66" t="s">
        <v>98</v>
      </c>
      <c r="D5" s="111" t="s">
        <v>1</v>
      </c>
      <c r="E5" s="66" t="s">
        <v>183</v>
      </c>
      <c r="F5" s="66" t="s">
        <v>184</v>
      </c>
      <c r="G5" s="66" t="s">
        <v>185</v>
      </c>
      <c r="H5" s="66" t="s">
        <v>186</v>
      </c>
      <c r="I5" s="115" t="s">
        <v>187</v>
      </c>
      <c r="J5" s="111" t="s">
        <v>188</v>
      </c>
      <c r="K5" s="111" t="s">
        <v>189</v>
      </c>
      <c r="L5" s="67" t="s">
        <v>190</v>
      </c>
    </row>
    <row r="6" spans="1:13" ht="40" customHeight="1" x14ac:dyDescent="0.25">
      <c r="A6" s="199" t="s">
        <v>191</v>
      </c>
      <c r="B6" s="200" t="s">
        <v>192</v>
      </c>
      <c r="C6" s="145">
        <v>60000</v>
      </c>
      <c r="D6" s="254" t="s">
        <v>8</v>
      </c>
      <c r="E6" s="145">
        <v>5000</v>
      </c>
      <c r="F6" s="145">
        <v>5000</v>
      </c>
      <c r="G6" s="145">
        <v>0</v>
      </c>
      <c r="H6" s="145">
        <v>0</v>
      </c>
      <c r="I6" s="211">
        <v>0</v>
      </c>
      <c r="J6" s="145">
        <f>SUM(Table1[[#This Row],[Year 1 Cost Share]:[Year 5 Cost Share]])</f>
        <v>10000</v>
      </c>
      <c r="K6" s="146">
        <f>Table1[[#This Row],[Total Cost Share / Match]]/(Table1[[#This Row],[Total Cost]])</f>
        <v>0.16666666666666666</v>
      </c>
      <c r="L6" s="255"/>
      <c r="M6" s="161"/>
    </row>
    <row r="7" spans="1:13" ht="26.15" customHeight="1" x14ac:dyDescent="0.25">
      <c r="A7" s="8"/>
      <c r="B7" s="17"/>
      <c r="C7" s="4"/>
      <c r="D7" s="46"/>
      <c r="E7" s="4"/>
      <c r="F7" s="4"/>
      <c r="G7" s="4"/>
      <c r="H7" s="4"/>
      <c r="I7" s="295"/>
      <c r="J7" s="301">
        <f>SUM(Table1[[#This Row],[Year 1 Cost Share]:[Year 5 Cost Share]])</f>
        <v>0</v>
      </c>
      <c r="K7" s="313" t="e">
        <f>Table1[[#This Row],[Total Cost Share / Match]]/(Table1[[#This Row],[Total Cost]])</f>
        <v>#DIV/0!</v>
      </c>
      <c r="L7" s="24"/>
      <c r="M7" s="161"/>
    </row>
    <row r="8" spans="1:13" ht="26.15" customHeight="1" x14ac:dyDescent="0.25">
      <c r="A8" s="8"/>
      <c r="B8" s="17"/>
      <c r="C8" s="4"/>
      <c r="D8" s="46"/>
      <c r="E8" s="4"/>
      <c r="F8" s="4"/>
      <c r="G8" s="4"/>
      <c r="H8" s="4"/>
      <c r="I8" s="295"/>
      <c r="J8" s="301">
        <f>SUM(Table1[[#This Row],[Year 1 Cost Share]:[Year 5 Cost Share]])</f>
        <v>0</v>
      </c>
      <c r="K8" s="313" t="e">
        <f>Table1[[#This Row],[Total Cost Share / Match]]/(Table1[[#This Row],[Total Cost]])</f>
        <v>#DIV/0!</v>
      </c>
      <c r="L8" s="24"/>
      <c r="M8" s="161"/>
    </row>
    <row r="9" spans="1:13" ht="26.15" customHeight="1" x14ac:dyDescent="0.25">
      <c r="A9" s="8"/>
      <c r="B9" s="17"/>
      <c r="C9" s="4"/>
      <c r="D9" s="46"/>
      <c r="E9" s="4"/>
      <c r="F9" s="4"/>
      <c r="G9" s="4"/>
      <c r="H9" s="4"/>
      <c r="I9" s="295"/>
      <c r="J9" s="301">
        <f>SUM(Table1[[#This Row],[Year 1 Cost Share]:[Year 5 Cost Share]])</f>
        <v>0</v>
      </c>
      <c r="K9" s="313" t="e">
        <f>Table1[[#This Row],[Total Cost Share / Match]]/(Table1[[#This Row],[Total Cost]])</f>
        <v>#DIV/0!</v>
      </c>
      <c r="L9" s="24"/>
      <c r="M9" s="161"/>
    </row>
    <row r="10" spans="1:13" ht="26.15" customHeight="1" x14ac:dyDescent="0.25">
      <c r="A10" s="8"/>
      <c r="B10" s="17"/>
      <c r="C10" s="4"/>
      <c r="D10" s="46"/>
      <c r="E10" s="4"/>
      <c r="F10" s="4"/>
      <c r="G10" s="4"/>
      <c r="H10" s="4"/>
      <c r="I10" s="4"/>
      <c r="J10" s="301">
        <f>SUM(Table1[[#This Row],[Year 1 Cost Share]:[Year 5 Cost Share]])</f>
        <v>0</v>
      </c>
      <c r="K10" s="313" t="e">
        <f>Table1[[#This Row],[Total Cost Share / Match]]/(Table1[[#This Row],[Total Cost]])</f>
        <v>#DIV/0!</v>
      </c>
      <c r="L10" s="24"/>
      <c r="M10" s="161"/>
    </row>
    <row r="11" spans="1:13" ht="26.15" customHeight="1" x14ac:dyDescent="0.25">
      <c r="A11" s="8"/>
      <c r="B11" s="17"/>
      <c r="C11" s="4"/>
      <c r="D11" s="46"/>
      <c r="E11" s="4"/>
      <c r="F11" s="4"/>
      <c r="G11" s="4"/>
      <c r="H11" s="4"/>
      <c r="I11" s="295"/>
      <c r="J11" s="301">
        <f>SUM(Table1[[#This Row],[Year 1 Cost Share]:[Year 5 Cost Share]])</f>
        <v>0</v>
      </c>
      <c r="K11" s="313" t="e">
        <f>Table1[[#This Row],[Total Cost Share / Match]]/(Table1[[#This Row],[Total Cost]])</f>
        <v>#DIV/0!</v>
      </c>
      <c r="L11" s="24"/>
      <c r="M11" s="161"/>
    </row>
    <row r="12" spans="1:13" ht="26.15" customHeight="1" x14ac:dyDescent="0.25">
      <c r="A12" s="8"/>
      <c r="B12" s="17"/>
      <c r="C12" s="4"/>
      <c r="D12" s="46"/>
      <c r="E12" s="4"/>
      <c r="F12" s="4"/>
      <c r="G12" s="4"/>
      <c r="H12" s="4"/>
      <c r="I12" s="295"/>
      <c r="J12" s="301">
        <f>SUM(Table1[[#This Row],[Year 1 Cost Share]:[Year 5 Cost Share]])</f>
        <v>0</v>
      </c>
      <c r="K12" s="313" t="e">
        <f>Table1[[#This Row],[Total Cost Share / Match]]/(Table1[[#This Row],[Total Cost]])</f>
        <v>#DIV/0!</v>
      </c>
      <c r="L12" s="24"/>
      <c r="M12" s="161"/>
    </row>
    <row r="13" spans="1:13" ht="26.15" customHeight="1" thickBot="1" x14ac:dyDescent="0.3">
      <c r="A13" s="12"/>
      <c r="B13" s="19"/>
      <c r="C13" s="275"/>
      <c r="D13" s="294"/>
      <c r="E13" s="275"/>
      <c r="F13" s="275"/>
      <c r="G13" s="275"/>
      <c r="H13" s="275"/>
      <c r="I13" s="296"/>
      <c r="J13" s="307">
        <f>SUM(Table1[[#This Row],[Year 1 Cost Share]:[Year 5 Cost Share]])</f>
        <v>0</v>
      </c>
      <c r="K13" s="314" t="e">
        <f>Table1[[#This Row],[Total Cost Share / Match]]/(Table1[[#This Row],[Total Cost]])</f>
        <v>#DIV/0!</v>
      </c>
      <c r="L13" s="28"/>
      <c r="M13" s="161"/>
    </row>
    <row r="14" spans="1:13" ht="26.15" customHeight="1" thickBot="1" x14ac:dyDescent="0.3">
      <c r="A14" s="394"/>
      <c r="B14" s="395"/>
      <c r="C14" s="395"/>
      <c r="D14" s="395"/>
      <c r="E14" s="256">
        <f t="shared" ref="E14:J14" si="0">SUM(E7:E13)</f>
        <v>0</v>
      </c>
      <c r="F14" s="256">
        <f t="shared" si="0"/>
        <v>0</v>
      </c>
      <c r="G14" s="256">
        <f t="shared" si="0"/>
        <v>0</v>
      </c>
      <c r="H14" s="256">
        <f t="shared" si="0"/>
        <v>0</v>
      </c>
      <c r="I14" s="256">
        <f t="shared" si="0"/>
        <v>0</v>
      </c>
      <c r="J14" s="257">
        <f t="shared" si="0"/>
        <v>0</v>
      </c>
      <c r="K14" s="392"/>
      <c r="L14" s="393"/>
      <c r="M14" s="161"/>
    </row>
    <row r="15" spans="1:13" ht="50.15" customHeight="1" thickBot="1" x14ac:dyDescent="0.3">
      <c r="A15" s="326" t="s">
        <v>193</v>
      </c>
      <c r="B15" s="327"/>
      <c r="C15" s="327"/>
      <c r="D15" s="327"/>
      <c r="E15" s="327"/>
      <c r="F15" s="327"/>
      <c r="G15" s="327"/>
      <c r="H15" s="327"/>
      <c r="I15" s="327"/>
      <c r="J15" s="327"/>
      <c r="K15" s="327"/>
      <c r="L15" s="328"/>
      <c r="M15" s="161"/>
    </row>
  </sheetData>
  <sheetProtection sheet="1" scenarios="1" formatColumns="0" formatRows="0" insertRows="0"/>
  <customSheetViews>
    <customSheetView guid="{BF352FCE-C1BE-4B84-9561-6030FEF6A15F}" scale="90" showPageBreaks="1" fitToPage="1">
      <selection activeCell="E1" sqref="E1:G1"/>
      <pageMargins left="0" right="0" top="0" bottom="0" header="0" footer="0"/>
      <printOptions horizontalCentered="1"/>
      <pageSetup scale="86" orientation="landscape" r:id="rId1"/>
      <headerFooter alignWithMargins="0">
        <oddFooter>&amp;LCost Share&amp;RPage &amp;P of &amp;N</oddFooter>
      </headerFooter>
    </customSheetView>
    <customSheetView guid="{D5CEF8EB-A9A7-4458-BF65-8F18E34CBA87}" scale="90" showPageBreaks="1" printArea="1">
      <selection activeCell="I3" sqref="I3"/>
      <pageMargins left="0" right="0" top="0" bottom="0" header="0" footer="0"/>
      <printOptions horizontalCentered="1"/>
      <pageSetup scale="85" orientation="landscape" r:id="rId2"/>
      <headerFooter alignWithMargins="0">
        <oddFooter>&amp;LCost Share&amp;RPage &amp;P of &amp;N</oddFooter>
      </headerFooter>
    </customSheetView>
    <customSheetView guid="{6588CF8C-0BB8-4786-9A46-0A2D10254132}" scale="90" showPageBreaks="1" printArea="1">
      <selection activeCell="I4" sqref="I4"/>
      <pageMargins left="0" right="0" top="0" bottom="0" header="0" footer="0"/>
      <printOptions horizontalCentered="1"/>
      <pageSetup scale="85" orientation="landscape" r:id="rId3"/>
      <headerFooter alignWithMargins="0">
        <oddFooter>&amp;LCost Share&amp;RPage &amp;P of &amp;N</oddFooter>
      </headerFooter>
    </customSheetView>
    <customSheetView guid="{712CE29F-EFCA-4968-A7C5-599F87319D6A}" scale="90">
      <selection activeCell="C20" sqref="C20"/>
      <pageMargins left="0" right="0" top="0" bottom="0" header="0" footer="0"/>
      <printOptions horizontalCentered="1"/>
      <pageSetup scale="85" orientation="landscape" r:id="rId4"/>
      <headerFooter alignWithMargins="0">
        <oddFooter>&amp;LCost Share&amp;RPage &amp;P of &amp;N</oddFooter>
      </headerFooter>
    </customSheetView>
    <customSheetView guid="{5BEC5FDE-32D0-42EF-8D2A-06DCBD4F05CC}" scale="90" showPageBreaks="1" printArea="1">
      <selection activeCell="I15" sqref="I15"/>
      <pageMargins left="0" right="0" top="0" bottom="0" header="0" footer="0"/>
      <printOptions horizontalCentered="1"/>
      <pageSetup scale="85" orientation="landscape" r:id="rId5"/>
      <headerFooter alignWithMargins="0">
        <oddFooter>&amp;LCost Share&amp;RPage &amp;P of &amp;N</oddFooter>
      </headerFooter>
    </customSheetView>
    <customSheetView guid="{D7FF18E2-A72D-4088-BD59-9D74A43C39A8}" scale="90" showPageBreaks="1" printArea="1">
      <selection activeCell="I15" sqref="I15"/>
      <pageMargins left="0" right="0" top="0" bottom="0" header="0" footer="0"/>
      <printOptions horizontalCentered="1"/>
      <pageSetup scale="85" orientation="landscape" r:id="rId6"/>
      <headerFooter alignWithMargins="0">
        <oddFooter>&amp;LCost Share&amp;RPage &amp;P of &amp;N</oddFooter>
      </headerFooter>
    </customSheetView>
  </customSheetViews>
  <mergeCells count="5">
    <mergeCell ref="K14:L14"/>
    <mergeCell ref="A14:D14"/>
    <mergeCell ref="A15:L15"/>
    <mergeCell ref="A3:L3"/>
    <mergeCell ref="A1:K2"/>
  </mergeCells>
  <phoneticPr fontId="3" type="noConversion"/>
  <printOptions horizontalCentered="1"/>
  <pageMargins left="0.5" right="0.5" top="0.25" bottom="0.25" header="0.5" footer="0.5"/>
  <pageSetup scale="85" orientation="landscape" horizontalDpi="300" verticalDpi="300" r:id="rId7"/>
  <headerFooter alignWithMargins="0"/>
  <tableParts count="1">
    <tablePart r:id="rId8"/>
  </tableParts>
  <extLst>
    <ext xmlns:x14="http://schemas.microsoft.com/office/spreadsheetml/2009/9/main" uri="{CCE6A557-97BC-4b89-ADB6-D9C93CAAB3DF}">
      <x14:dataValidations xmlns:xm="http://schemas.microsoft.com/office/excel/2006/main" count="2">
        <x14:dataValidation type="list" allowBlank="1" showInputMessage="1" showErrorMessage="1" xr:uid="{8981E6BD-84ED-44A9-8657-C2C73CF7F8B1}">
          <x14:formula1>
            <xm:f>List!$E$2:$E$10</xm:f>
          </x14:formula1>
          <xm:sqref>A7:A13</xm:sqref>
        </x14:dataValidation>
        <x14:dataValidation type="list" allowBlank="1" showInputMessage="1" showErrorMessage="1" xr:uid="{D4857D95-BD80-445C-937A-61B702980B5B}">
          <x14:formula1>
            <xm:f>List!$B$2:$B$4</xm:f>
          </x14:formula1>
          <xm:sqref>D6:D13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CF934-852D-4643-9E92-5F3066E16FC8}">
  <sheetPr>
    <tabColor theme="0"/>
    <pageSetUpPr fitToPage="1"/>
  </sheetPr>
  <dimension ref="A1:H19"/>
  <sheetViews>
    <sheetView showGridLines="0" zoomScale="85" zoomScaleNormal="85" workbookViewId="0">
      <selection activeCell="J13" sqref="J13"/>
    </sheetView>
  </sheetViews>
  <sheetFormatPr defaultColWidth="9.1796875" defaultRowHeight="12.5" x14ac:dyDescent="0.25"/>
  <cols>
    <col min="1" max="1" width="51.453125" style="258" customWidth="1"/>
    <col min="2" max="2" width="13.81640625" style="259" customWidth="1"/>
    <col min="3" max="6" width="13.81640625" style="162" customWidth="1"/>
    <col min="7" max="7" width="17.1796875" style="162" customWidth="1"/>
    <col min="8" max="8" width="35.54296875" style="162" customWidth="1"/>
    <col min="9" max="16384" width="9.1796875" style="162"/>
  </cols>
  <sheetData>
    <row r="1" spans="1:8" s="191" customFormat="1" ht="18.649999999999999" customHeight="1" x14ac:dyDescent="0.25">
      <c r="A1" s="366" t="s">
        <v>194</v>
      </c>
      <c r="B1" s="366"/>
      <c r="C1" s="366"/>
      <c r="D1" s="366"/>
      <c r="E1" s="366"/>
      <c r="F1" s="366"/>
      <c r="G1" s="366"/>
      <c r="H1" s="366"/>
    </row>
    <row r="2" spans="1:8" s="194" customFormat="1" ht="18" customHeight="1" thickBot="1" x14ac:dyDescent="0.3">
      <c r="A2" s="387"/>
      <c r="B2" s="387"/>
      <c r="C2" s="387"/>
      <c r="D2" s="387"/>
      <c r="E2" s="387"/>
      <c r="F2" s="387"/>
      <c r="G2" s="387"/>
      <c r="H2" s="387"/>
    </row>
    <row r="3" spans="1:8" s="103" customFormat="1" ht="73.5" customHeight="1" thickBot="1" x14ac:dyDescent="0.3">
      <c r="A3" s="363" t="s">
        <v>195</v>
      </c>
      <c r="B3" s="364"/>
      <c r="C3" s="364"/>
      <c r="D3" s="364"/>
      <c r="E3" s="364"/>
      <c r="F3" s="364"/>
      <c r="G3" s="364"/>
      <c r="H3" s="365"/>
    </row>
    <row r="4" spans="1:8" s="103" customFormat="1" ht="6.65" customHeight="1" thickBot="1" x14ac:dyDescent="0.3">
      <c r="A4" s="251"/>
      <c r="B4" s="253"/>
      <c r="C4" s="102"/>
      <c r="D4" s="102"/>
      <c r="E4" s="102"/>
      <c r="F4" s="102"/>
      <c r="G4" s="102"/>
      <c r="H4" s="102"/>
    </row>
    <row r="5" spans="1:8" s="103" customFormat="1" ht="18.649999999999999" customHeight="1" thickBot="1" x14ac:dyDescent="0.3">
      <c r="A5" s="240" t="s">
        <v>196</v>
      </c>
      <c r="B5" s="67" t="s">
        <v>197</v>
      </c>
      <c r="C5" s="102"/>
      <c r="D5" s="102"/>
      <c r="E5" s="102"/>
      <c r="F5" s="102"/>
      <c r="G5" s="102"/>
      <c r="H5" s="102"/>
    </row>
    <row r="6" spans="1:8" s="159" customFormat="1" ht="42" x14ac:dyDescent="0.25">
      <c r="A6" s="270" t="s">
        <v>198</v>
      </c>
      <c r="B6" s="29"/>
    </row>
    <row r="7" spans="1:8" s="159" customFormat="1" ht="42.5" thickBot="1" x14ac:dyDescent="0.3">
      <c r="A7" s="271" t="s">
        <v>199</v>
      </c>
      <c r="B7" s="260"/>
    </row>
    <row r="8" spans="1:8" ht="51" customHeight="1" thickBot="1" x14ac:dyDescent="0.3">
      <c r="A8" s="326" t="s">
        <v>57</v>
      </c>
      <c r="B8" s="328"/>
      <c r="C8" s="161"/>
      <c r="D8" s="161"/>
      <c r="E8" s="161"/>
      <c r="F8" s="161"/>
      <c r="G8" s="161"/>
      <c r="H8" s="161"/>
    </row>
    <row r="9" spans="1:8" ht="7" customHeight="1" x14ac:dyDescent="0.25">
      <c r="A9" s="161"/>
      <c r="B9" s="161"/>
      <c r="C9" s="161"/>
      <c r="D9" s="161"/>
      <c r="E9" s="161"/>
      <c r="F9" s="161"/>
      <c r="G9" s="161"/>
      <c r="H9" s="161"/>
    </row>
    <row r="10" spans="1:8" ht="42.5" thickBot="1" x14ac:dyDescent="0.3">
      <c r="A10" s="261" t="s">
        <v>200</v>
      </c>
      <c r="B10" s="119" t="s">
        <v>201</v>
      </c>
      <c r="C10" s="119" t="s">
        <v>202</v>
      </c>
      <c r="D10" s="119" t="s">
        <v>203</v>
      </c>
      <c r="E10" s="119" t="s">
        <v>204</v>
      </c>
      <c r="F10" s="119" t="s">
        <v>205</v>
      </c>
      <c r="G10" s="123" t="s">
        <v>206</v>
      </c>
      <c r="H10" s="119" t="s">
        <v>207</v>
      </c>
    </row>
    <row r="11" spans="1:8" ht="23.5" customHeight="1" x14ac:dyDescent="0.25">
      <c r="A11" s="262" t="s">
        <v>208</v>
      </c>
      <c r="B11" s="68">
        <v>5000</v>
      </c>
      <c r="C11" s="68">
        <v>5000</v>
      </c>
      <c r="D11" s="68">
        <v>0</v>
      </c>
      <c r="E11" s="68">
        <v>0</v>
      </c>
      <c r="F11" s="116">
        <v>0</v>
      </c>
      <c r="G11" s="263">
        <f>SUM(B11:F11)</f>
        <v>10000</v>
      </c>
      <c r="H11" s="273"/>
    </row>
    <row r="12" spans="1:8" x14ac:dyDescent="0.25">
      <c r="A12" s="5"/>
      <c r="B12" s="4"/>
      <c r="C12" s="4"/>
      <c r="D12" s="4"/>
      <c r="E12" s="4"/>
      <c r="F12" s="274"/>
      <c r="G12" s="315">
        <f t="shared" ref="G12:G17" si="0">SUM(B12:F12)</f>
        <v>0</v>
      </c>
      <c r="H12" s="117"/>
    </row>
    <row r="13" spans="1:8" x14ac:dyDescent="0.25">
      <c r="A13" s="5"/>
      <c r="B13" s="4"/>
      <c r="C13" s="4"/>
      <c r="D13" s="4"/>
      <c r="E13" s="4"/>
      <c r="F13" s="274"/>
      <c r="G13" s="315">
        <f t="shared" si="0"/>
        <v>0</v>
      </c>
      <c r="H13" s="117"/>
    </row>
    <row r="14" spans="1:8" x14ac:dyDescent="0.25">
      <c r="A14" s="5"/>
      <c r="B14" s="4"/>
      <c r="C14" s="4"/>
      <c r="D14" s="4"/>
      <c r="E14" s="4"/>
      <c r="F14" s="274"/>
      <c r="G14" s="315">
        <f t="shared" si="0"/>
        <v>0</v>
      </c>
      <c r="H14" s="117"/>
    </row>
    <row r="15" spans="1:8" x14ac:dyDescent="0.25">
      <c r="A15" s="5"/>
      <c r="B15" s="4"/>
      <c r="C15" s="4"/>
      <c r="D15" s="4"/>
      <c r="E15" s="4"/>
      <c r="F15" s="4"/>
      <c r="G15" s="315">
        <f t="shared" si="0"/>
        <v>0</v>
      </c>
      <c r="H15" s="117"/>
    </row>
    <row r="16" spans="1:8" x14ac:dyDescent="0.25">
      <c r="A16" s="5"/>
      <c r="B16" s="4"/>
      <c r="C16" s="4"/>
      <c r="D16" s="4"/>
      <c r="E16" s="4"/>
      <c r="F16" s="274"/>
      <c r="G16" s="315">
        <f t="shared" si="0"/>
        <v>0</v>
      </c>
      <c r="H16" s="117"/>
    </row>
    <row r="17" spans="1:8" ht="13" thickBot="1" x14ac:dyDescent="0.3">
      <c r="A17" s="13"/>
      <c r="B17" s="275"/>
      <c r="C17" s="275"/>
      <c r="D17" s="275"/>
      <c r="E17" s="275"/>
      <c r="F17" s="276"/>
      <c r="G17" s="316">
        <f t="shared" si="0"/>
        <v>0</v>
      </c>
      <c r="H17" s="118"/>
    </row>
    <row r="18" spans="1:8" ht="14.5" thickBot="1" x14ac:dyDescent="0.3">
      <c r="A18" s="272"/>
      <c r="B18" s="173">
        <f t="shared" ref="B18:G18" si="1">SUM(B12:B17)</f>
        <v>0</v>
      </c>
      <c r="C18" s="173">
        <f t="shared" si="1"/>
        <v>0</v>
      </c>
      <c r="D18" s="173">
        <f t="shared" si="1"/>
        <v>0</v>
      </c>
      <c r="E18" s="173">
        <f t="shared" si="1"/>
        <v>0</v>
      </c>
      <c r="F18" s="173">
        <f t="shared" si="1"/>
        <v>0</v>
      </c>
      <c r="G18" s="174">
        <f t="shared" si="1"/>
        <v>0</v>
      </c>
      <c r="H18" s="318"/>
    </row>
    <row r="19" spans="1:8" ht="70.5" customHeight="1" thickBot="1" x14ac:dyDescent="0.3">
      <c r="A19" s="326" t="s">
        <v>57</v>
      </c>
      <c r="B19" s="327"/>
      <c r="C19" s="327"/>
      <c r="D19" s="327"/>
      <c r="E19" s="327"/>
      <c r="F19" s="327"/>
      <c r="G19" s="327"/>
      <c r="H19" s="328"/>
    </row>
  </sheetData>
  <sheetProtection sheet="1" scenarios="1" formatColumns="0" formatRows="0" insertRows="0"/>
  <mergeCells count="4">
    <mergeCell ref="A3:H3"/>
    <mergeCell ref="A19:H19"/>
    <mergeCell ref="A8:B8"/>
    <mergeCell ref="A1:H2"/>
  </mergeCells>
  <printOptions horizontalCentered="1"/>
  <pageMargins left="0.5" right="0.5" top="0.25" bottom="0.25" header="0.5" footer="0.5"/>
  <pageSetup scale="85" orientation="landscape" horizontalDpi="300" verticalDpi="300" r:id="rId1"/>
  <headerFooter alignWithMargins="0"/>
  <ignoredErrors>
    <ignoredError sqref="G12:G17" unlockedFormula="1"/>
  </ignoredError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ACC94713-798C-4060-936A-A3782D16C340}">
          <x14:formula1>
            <xm:f>List!$G$2:$G$4</xm:f>
          </x14:formula1>
          <xm:sqref>B7</xm:sqref>
        </x14:dataValidation>
        <x14:dataValidation type="list" allowBlank="1" showInputMessage="1" showErrorMessage="1" xr:uid="{C3674B80-4D23-4D48-926F-3C124057195E}">
          <x14:formula1>
            <xm:f>List!$D$2:$D$3</xm:f>
          </x14:formula1>
          <xm:sqref>B6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2:K38"/>
  <sheetViews>
    <sheetView showGridLines="0" tabSelected="1" topLeftCell="A9" zoomScale="85" zoomScaleNormal="85" workbookViewId="0">
      <selection activeCell="G20" sqref="G20"/>
    </sheetView>
  </sheetViews>
  <sheetFormatPr defaultColWidth="9.1796875" defaultRowHeight="12.5" x14ac:dyDescent="0.25"/>
  <cols>
    <col min="1" max="1" width="31.1796875" style="98" customWidth="1"/>
    <col min="2" max="2" width="22.81640625" style="98" customWidth="1"/>
    <col min="3" max="5" width="22.54296875" style="98" customWidth="1"/>
    <col min="6" max="7" width="22.54296875" style="99" customWidth="1"/>
    <col min="8" max="8" width="62.54296875" style="99" customWidth="1"/>
    <col min="9" max="17" width="9.1796875" style="99" customWidth="1"/>
    <col min="18" max="16384" width="9.1796875" style="99"/>
  </cols>
  <sheetData>
    <row r="2" spans="1:11" x14ac:dyDescent="0.25">
      <c r="H2"/>
    </row>
    <row r="3" spans="1:11" x14ac:dyDescent="0.25">
      <c r="F3"/>
    </row>
    <row r="4" spans="1:11" ht="13" thickBot="1" x14ac:dyDescent="0.3"/>
    <row r="5" spans="1:11" ht="15" thickBot="1" x14ac:dyDescent="0.3">
      <c r="A5" s="100" t="s">
        <v>31</v>
      </c>
      <c r="G5" s="100" t="s">
        <v>32</v>
      </c>
      <c r="H5" s="101" t="s">
        <v>209</v>
      </c>
    </row>
    <row r="6" spans="1:11" ht="15" thickBot="1" x14ac:dyDescent="0.3">
      <c r="A6" s="324"/>
      <c r="B6" s="325"/>
      <c r="G6" s="100" t="s">
        <v>33</v>
      </c>
      <c r="H6" s="319">
        <v>46446</v>
      </c>
    </row>
    <row r="7" spans="1:11" s="103" customFormat="1" ht="18" customHeight="1" x14ac:dyDescent="0.25">
      <c r="A7" s="338" t="s">
        <v>34</v>
      </c>
      <c r="B7" s="338"/>
      <c r="C7" s="338"/>
      <c r="D7" s="338"/>
      <c r="E7" s="338"/>
      <c r="F7" s="338"/>
      <c r="G7" s="338"/>
      <c r="H7" s="102"/>
      <c r="I7" s="102"/>
      <c r="J7" s="102"/>
      <c r="K7" s="102"/>
    </row>
    <row r="8" spans="1:11" s="104" customFormat="1" ht="12" customHeight="1" thickBot="1" x14ac:dyDescent="0.3">
      <c r="A8" s="339"/>
      <c r="B8" s="339"/>
      <c r="C8" s="339"/>
      <c r="D8" s="339"/>
      <c r="E8" s="339"/>
      <c r="F8" s="339"/>
      <c r="G8" s="339"/>
    </row>
    <row r="9" spans="1:11" ht="48.65" customHeight="1" thickBot="1" x14ac:dyDescent="0.3">
      <c r="A9" s="335" t="s">
        <v>35</v>
      </c>
      <c r="B9" s="336"/>
      <c r="C9" s="336"/>
      <c r="D9" s="336"/>
      <c r="E9" s="336"/>
      <c r="F9" s="336"/>
      <c r="G9" s="336"/>
      <c r="H9" s="337"/>
    </row>
    <row r="10" spans="1:11" ht="145" customHeight="1" thickBot="1" x14ac:dyDescent="0.3">
      <c r="A10" s="332" t="s">
        <v>36</v>
      </c>
      <c r="B10" s="333"/>
      <c r="C10" s="333"/>
      <c r="D10" s="333"/>
      <c r="E10" s="333"/>
      <c r="F10" s="333"/>
      <c r="G10" s="333"/>
      <c r="H10" s="334"/>
      <c r="I10" s="104"/>
      <c r="J10" s="104"/>
      <c r="K10" s="104"/>
    </row>
    <row r="11" spans="1:11" ht="7.5" customHeight="1" thickBot="1" x14ac:dyDescent="0.3">
      <c r="F11" s="104"/>
      <c r="G11" s="104"/>
      <c r="H11" s="104"/>
      <c r="I11" s="104"/>
      <c r="J11" s="104"/>
      <c r="K11" s="104"/>
    </row>
    <row r="12" spans="1:11" ht="29.25" customHeight="1" thickBot="1" x14ac:dyDescent="0.3">
      <c r="A12" s="329" t="s">
        <v>37</v>
      </c>
      <c r="B12" s="330"/>
      <c r="C12" s="330"/>
      <c r="D12" s="330"/>
      <c r="E12" s="330"/>
      <c r="F12" s="330"/>
      <c r="G12" s="330"/>
      <c r="H12" s="331"/>
      <c r="I12" s="104"/>
      <c r="J12" s="104"/>
      <c r="K12" s="104"/>
    </row>
    <row r="13" spans="1:11" ht="93.65" customHeight="1" thickBot="1" x14ac:dyDescent="0.3">
      <c r="A13" s="69" t="s">
        <v>38</v>
      </c>
      <c r="B13" s="70" t="s">
        <v>39</v>
      </c>
      <c r="C13" s="70" t="s">
        <v>40</v>
      </c>
      <c r="D13" s="70" t="s">
        <v>41</v>
      </c>
      <c r="E13" s="70" t="s">
        <v>42</v>
      </c>
      <c r="F13" s="70" t="s">
        <v>43</v>
      </c>
      <c r="G13" s="70" t="s">
        <v>44</v>
      </c>
      <c r="H13" s="70" t="s">
        <v>45</v>
      </c>
    </row>
    <row r="14" spans="1:11" s="105" customFormat="1" ht="14" x14ac:dyDescent="0.25">
      <c r="A14" s="71" t="s">
        <v>46</v>
      </c>
      <c r="B14" s="72">
        <f>'a. Personnel &amp; Fringe'!S21</f>
        <v>0</v>
      </c>
      <c r="C14" s="73">
        <f>SUM(C15:C16)</f>
        <v>0</v>
      </c>
      <c r="D14" s="73">
        <f>SUM(D15:D16)</f>
        <v>0</v>
      </c>
      <c r="E14" s="73">
        <f t="shared" ref="E14:G14" si="0">SUM(E15:E16)</f>
        <v>0</v>
      </c>
      <c r="F14" s="73">
        <f t="shared" si="0"/>
        <v>0</v>
      </c>
      <c r="G14" s="73">
        <f t="shared" si="0"/>
        <v>0</v>
      </c>
      <c r="H14" s="107"/>
    </row>
    <row r="15" spans="1:11" s="105" customFormat="1" ht="14" x14ac:dyDescent="0.25">
      <c r="A15" s="74" t="s">
        <v>47</v>
      </c>
      <c r="B15" s="72">
        <f>'a. Personnel &amp; Fringe'!K21</f>
        <v>0</v>
      </c>
      <c r="C15" s="75">
        <f>'a. Personnel &amp; Fringe'!F21</f>
        <v>0</v>
      </c>
      <c r="D15" s="75">
        <f>'a. Personnel &amp; Fringe'!G21</f>
        <v>0</v>
      </c>
      <c r="E15" s="75">
        <f>'a. Personnel &amp; Fringe'!H21</f>
        <v>0</v>
      </c>
      <c r="F15" s="75">
        <f>'a. Personnel &amp; Fringe'!I21</f>
        <v>0</v>
      </c>
      <c r="G15" s="75">
        <f>'a. Personnel &amp; Fringe'!J21</f>
        <v>0</v>
      </c>
      <c r="H15" s="108"/>
    </row>
    <row r="16" spans="1:11" s="105" customFormat="1" ht="14" x14ac:dyDescent="0.25">
      <c r="A16" s="74" t="s">
        <v>48</v>
      </c>
      <c r="B16" s="72">
        <f>'a. Personnel &amp; Fringe'!R21</f>
        <v>0</v>
      </c>
      <c r="C16" s="76">
        <f>'a. Personnel &amp; Fringe'!M21</f>
        <v>0</v>
      </c>
      <c r="D16" s="76">
        <f>'a. Personnel &amp; Fringe'!N21</f>
        <v>0</v>
      </c>
      <c r="E16" s="76">
        <f>'a. Personnel &amp; Fringe'!O21</f>
        <v>0</v>
      </c>
      <c r="F16" s="76">
        <f>'a. Personnel &amp; Fringe'!P21</f>
        <v>0</v>
      </c>
      <c r="G16" s="76">
        <f>'a. Personnel &amp; Fringe'!Q21</f>
        <v>0</v>
      </c>
      <c r="H16" s="108"/>
    </row>
    <row r="17" spans="1:10" ht="14" x14ac:dyDescent="0.25">
      <c r="A17" s="77" t="s">
        <v>18</v>
      </c>
      <c r="B17" s="78">
        <f>'b. Travel'!Q12</f>
        <v>0</v>
      </c>
      <c r="C17" s="79">
        <f>'b. Travel'!L12</f>
        <v>0</v>
      </c>
      <c r="D17" s="79">
        <f>'b. Travel'!M12</f>
        <v>0</v>
      </c>
      <c r="E17" s="79">
        <f>'b. Travel'!N12</f>
        <v>0</v>
      </c>
      <c r="F17" s="79">
        <f>'b. Travel'!O12</f>
        <v>0</v>
      </c>
      <c r="G17" s="79">
        <f>'b. Travel'!P12</f>
        <v>0</v>
      </c>
      <c r="H17" s="109"/>
    </row>
    <row r="18" spans="1:10" ht="15.75" customHeight="1" x14ac:dyDescent="0.25">
      <c r="A18" s="77" t="s">
        <v>23</v>
      </c>
      <c r="B18" s="78">
        <f>'c. Equipment'!I17</f>
        <v>0</v>
      </c>
      <c r="C18" s="80">
        <f>'c. Equipment'!D17</f>
        <v>0</v>
      </c>
      <c r="D18" s="80">
        <f>'c. Equipment'!E17</f>
        <v>0</v>
      </c>
      <c r="E18" s="80">
        <f>'c. Equipment'!F17</f>
        <v>0</v>
      </c>
      <c r="F18" s="80">
        <f>'c. Equipment'!G17</f>
        <v>0</v>
      </c>
      <c r="G18" s="80">
        <f>'c. Equipment'!H17</f>
        <v>0</v>
      </c>
      <c r="H18" s="109"/>
    </row>
    <row r="19" spans="1:10" ht="15.75" customHeight="1" x14ac:dyDescent="0.25">
      <c r="A19" s="77" t="s">
        <v>25</v>
      </c>
      <c r="B19" s="78">
        <f>'d. Supplies'!I15</f>
        <v>0</v>
      </c>
      <c r="C19" s="81">
        <f>'d. Supplies'!D15</f>
        <v>0</v>
      </c>
      <c r="D19" s="81">
        <f>'d. Supplies'!E15</f>
        <v>0</v>
      </c>
      <c r="E19" s="81">
        <f>'d. Supplies'!F15</f>
        <v>0</v>
      </c>
      <c r="F19" s="81">
        <f>'d. Supplies'!G15</f>
        <v>0</v>
      </c>
      <c r="G19" s="81">
        <f>'d. Supplies'!H15</f>
        <v>0</v>
      </c>
      <c r="H19" s="109"/>
    </row>
    <row r="20" spans="1:10" ht="14" x14ac:dyDescent="0.25">
      <c r="A20" s="82" t="s">
        <v>49</v>
      </c>
      <c r="B20" s="78">
        <f>'e. Contractual &amp; Subawards'!H25</f>
        <v>0</v>
      </c>
      <c r="C20" s="81">
        <f>'e. Contractual &amp; Subawards'!C25</f>
        <v>0</v>
      </c>
      <c r="D20" s="81">
        <f>'e. Contractual &amp; Subawards'!D25</f>
        <v>0</v>
      </c>
      <c r="E20" s="81">
        <f>'e. Contractual &amp; Subawards'!E25</f>
        <v>0</v>
      </c>
      <c r="F20" s="81">
        <f>'e. Contractual &amp; Subawards'!F25</f>
        <v>0</v>
      </c>
      <c r="G20" s="81">
        <f>'e. Contractual &amp; Subawards'!G25</f>
        <v>0</v>
      </c>
      <c r="H20" s="109"/>
    </row>
    <row r="21" spans="1:10" ht="14" x14ac:dyDescent="0.25">
      <c r="A21" s="77" t="s">
        <v>27</v>
      </c>
      <c r="B21" s="72">
        <f>'f. Construction'!G12</f>
        <v>0</v>
      </c>
      <c r="C21" s="81">
        <f>'f. Construction'!B12</f>
        <v>0</v>
      </c>
      <c r="D21" s="81">
        <f>'f. Construction'!C12</f>
        <v>0</v>
      </c>
      <c r="E21" s="81">
        <f>'f. Construction'!D12</f>
        <v>0</v>
      </c>
      <c r="F21" s="81">
        <f>'f. Construction'!E12</f>
        <v>0</v>
      </c>
      <c r="G21" s="81">
        <f>'f. Construction'!F12</f>
        <v>0</v>
      </c>
      <c r="H21" s="109"/>
    </row>
    <row r="22" spans="1:10" ht="14" x14ac:dyDescent="0.25">
      <c r="A22" s="77" t="s">
        <v>50</v>
      </c>
      <c r="B22" s="78">
        <f>'g. Other'!G15</f>
        <v>0</v>
      </c>
      <c r="C22" s="80">
        <f>'g. Other'!B15</f>
        <v>0</v>
      </c>
      <c r="D22" s="80">
        <f>'g. Other'!C15</f>
        <v>0</v>
      </c>
      <c r="E22" s="80">
        <f>'g. Other'!D15</f>
        <v>0</v>
      </c>
      <c r="F22" s="80">
        <f>'g. Other'!E15</f>
        <v>0</v>
      </c>
      <c r="G22" s="80">
        <f>'g. Other'!F15</f>
        <v>0</v>
      </c>
      <c r="H22" s="109"/>
    </row>
    <row r="23" spans="1:10" ht="14" x14ac:dyDescent="0.25">
      <c r="A23" s="77" t="s">
        <v>51</v>
      </c>
      <c r="B23" s="78">
        <f>SUM(B14,B17:B22)</f>
        <v>0</v>
      </c>
      <c r="C23" s="83">
        <f>SUM(C14,C17:C22)</f>
        <v>0</v>
      </c>
      <c r="D23" s="83">
        <f t="shared" ref="D23:G23" si="1">SUM(D14,D17:D22)</f>
        <v>0</v>
      </c>
      <c r="E23" s="83">
        <f t="shared" si="1"/>
        <v>0</v>
      </c>
      <c r="F23" s="83">
        <f t="shared" si="1"/>
        <v>0</v>
      </c>
      <c r="G23" s="83">
        <f t="shared" si="1"/>
        <v>0</v>
      </c>
      <c r="H23" s="109"/>
    </row>
    <row r="24" spans="1:10" ht="5.15" customHeight="1" x14ac:dyDescent="0.25">
      <c r="A24" s="84"/>
      <c r="B24" s="85"/>
      <c r="C24" s="85"/>
      <c r="D24" s="85"/>
      <c r="E24" s="85"/>
      <c r="F24" s="85"/>
      <c r="G24" s="85"/>
      <c r="H24" s="104"/>
      <c r="I24" s="104"/>
      <c r="J24" s="104"/>
    </row>
    <row r="25" spans="1:10" ht="14" x14ac:dyDescent="0.25">
      <c r="A25" s="77" t="s">
        <v>52</v>
      </c>
      <c r="B25" s="78">
        <f>'h. Indirect'!M12</f>
        <v>0</v>
      </c>
      <c r="C25" s="81">
        <f>'h. Indirect'!H12</f>
        <v>0</v>
      </c>
      <c r="D25" s="81">
        <f>'h. Indirect'!I12</f>
        <v>0</v>
      </c>
      <c r="E25" s="81">
        <f>'h. Indirect'!J12</f>
        <v>0</v>
      </c>
      <c r="F25" s="81">
        <f>'h. Indirect'!K12</f>
        <v>0</v>
      </c>
      <c r="G25" s="81">
        <f>'h. Indirect'!L12</f>
        <v>0</v>
      </c>
      <c r="H25" s="35"/>
    </row>
    <row r="26" spans="1:10" ht="5.15" customHeight="1" x14ac:dyDescent="0.25">
      <c r="A26" s="86"/>
      <c r="B26" s="87"/>
      <c r="C26" s="87"/>
      <c r="D26" s="87"/>
      <c r="E26" s="87"/>
      <c r="F26" s="87"/>
      <c r="G26" s="87"/>
      <c r="H26" s="104"/>
      <c r="I26" s="104"/>
      <c r="J26" s="104"/>
    </row>
    <row r="27" spans="1:10" ht="14" x14ac:dyDescent="0.25">
      <c r="A27" s="77" t="s">
        <v>53</v>
      </c>
      <c r="B27" s="78">
        <f t="shared" ref="B27:G27" si="2">B23+B25</f>
        <v>0</v>
      </c>
      <c r="C27" s="81">
        <f>C23+C25</f>
        <v>0</v>
      </c>
      <c r="D27" s="81">
        <f t="shared" si="2"/>
        <v>0</v>
      </c>
      <c r="E27" s="81">
        <f t="shared" si="2"/>
        <v>0</v>
      </c>
      <c r="F27" s="81">
        <f t="shared" si="2"/>
        <v>0</v>
      </c>
      <c r="G27" s="81">
        <f t="shared" si="2"/>
        <v>0</v>
      </c>
      <c r="H27" s="35"/>
    </row>
    <row r="28" spans="1:10" ht="5.15" customHeight="1" x14ac:dyDescent="0.25">
      <c r="A28" s="88"/>
      <c r="B28" s="89"/>
      <c r="C28" s="89"/>
      <c r="D28" s="89"/>
      <c r="E28" s="89"/>
      <c r="F28" s="89"/>
      <c r="G28" s="89"/>
      <c r="H28" s="104"/>
      <c r="I28" s="104"/>
      <c r="J28" s="104"/>
    </row>
    <row r="29" spans="1:10" ht="28" x14ac:dyDescent="0.25">
      <c r="A29" s="90" t="s">
        <v>54</v>
      </c>
      <c r="B29" s="78">
        <f>'i. Cost Sharing-Matching'!J14</f>
        <v>0</v>
      </c>
      <c r="C29" s="81">
        <f>'i. Cost Sharing-Matching'!E14</f>
        <v>0</v>
      </c>
      <c r="D29" s="81">
        <f>'i. Cost Sharing-Matching'!F14</f>
        <v>0</v>
      </c>
      <c r="E29" s="81">
        <f>'i. Cost Sharing-Matching'!G14</f>
        <v>0</v>
      </c>
      <c r="F29" s="81">
        <f>'i. Cost Sharing-Matching'!H14</f>
        <v>0</v>
      </c>
      <c r="G29" s="81">
        <f>'i. Cost Sharing-Matching'!I14</f>
        <v>0</v>
      </c>
      <c r="H29" s="35"/>
    </row>
    <row r="30" spans="1:10" ht="28" x14ac:dyDescent="0.25">
      <c r="A30" s="77" t="s">
        <v>55</v>
      </c>
      <c r="B30" s="91" t="e">
        <f>B29/B27</f>
        <v>#DIV/0!</v>
      </c>
      <c r="C30" s="92" t="e">
        <f t="shared" ref="C30:G30" si="3">C29/C27</f>
        <v>#DIV/0!</v>
      </c>
      <c r="D30" s="92" t="e">
        <f t="shared" si="3"/>
        <v>#DIV/0!</v>
      </c>
      <c r="E30" s="92" t="e">
        <f t="shared" si="3"/>
        <v>#DIV/0!</v>
      </c>
      <c r="F30" s="92" t="e">
        <f t="shared" si="3"/>
        <v>#DIV/0!</v>
      </c>
      <c r="G30" s="92" t="e">
        <f t="shared" si="3"/>
        <v>#DIV/0!</v>
      </c>
      <c r="H30" s="35"/>
    </row>
    <row r="31" spans="1:10" ht="5.15" customHeight="1" x14ac:dyDescent="0.25">
      <c r="A31" s="93"/>
      <c r="B31" s="94"/>
      <c r="C31" s="94"/>
      <c r="D31" s="94"/>
      <c r="E31" s="94"/>
      <c r="F31" s="94"/>
      <c r="G31" s="94"/>
    </row>
    <row r="32" spans="1:10" ht="14.5" thickBot="1" x14ac:dyDescent="0.3">
      <c r="A32" s="95" t="s">
        <v>56</v>
      </c>
      <c r="B32" s="96">
        <f>B27-B29</f>
        <v>0</v>
      </c>
      <c r="C32" s="97">
        <f t="shared" ref="C32:G32" si="4">C27-C29</f>
        <v>0</v>
      </c>
      <c r="D32" s="97">
        <f t="shared" si="4"/>
        <v>0</v>
      </c>
      <c r="E32" s="97">
        <f t="shared" si="4"/>
        <v>0</v>
      </c>
      <c r="F32" s="97">
        <f t="shared" si="4"/>
        <v>0</v>
      </c>
      <c r="G32" s="97">
        <f t="shared" si="4"/>
        <v>0</v>
      </c>
      <c r="H32" s="110"/>
    </row>
    <row r="33" spans="1:8" ht="60" customHeight="1" thickBot="1" x14ac:dyDescent="0.3">
      <c r="A33" s="326" t="s">
        <v>57</v>
      </c>
      <c r="B33" s="327"/>
      <c r="C33" s="327"/>
      <c r="D33" s="327"/>
      <c r="E33" s="327"/>
      <c r="F33" s="327"/>
      <c r="G33" s="327"/>
      <c r="H33" s="328"/>
    </row>
    <row r="35" spans="1:8" ht="10.5" customHeight="1" x14ac:dyDescent="0.25"/>
    <row r="38" spans="1:8" ht="13" x14ac:dyDescent="0.25">
      <c r="A38" s="106"/>
      <c r="B38" s="106"/>
      <c r="C38" s="106"/>
      <c r="D38" s="106"/>
      <c r="E38" s="106"/>
    </row>
  </sheetData>
  <sheetProtection sheet="1" formatColumns="0" formatRows="0" insertRows="0"/>
  <customSheetViews>
    <customSheetView guid="{BF352FCE-C1BE-4B84-9561-6030FEF6A15F}" scale="90" showPageBreaks="1" fitToPage="1">
      <selection activeCell="C1" sqref="C1:F2"/>
      <pageMargins left="0" right="0" top="0" bottom="0" header="0" footer="0"/>
      <printOptions horizontalCentered="1"/>
      <pageSetup scale="85" orientation="landscape" horizontalDpi="300" verticalDpi="300" r:id="rId1"/>
      <headerFooter alignWithMargins="0"/>
    </customSheetView>
    <customSheetView guid="{D5CEF8EB-A9A7-4458-BF65-8F18E34CBA87}" scale="90">
      <selection activeCell="A8" sqref="A8:G8"/>
      <pageMargins left="0" right="0" top="0" bottom="0" header="0" footer="0"/>
      <printOptions horizontalCentered="1"/>
      <pageSetup scale="85" fitToHeight="2" orientation="landscape" horizontalDpi="300" verticalDpi="300" r:id="rId2"/>
      <headerFooter alignWithMargins="0"/>
    </customSheetView>
    <customSheetView guid="{6588CF8C-0BB8-4786-9A46-0A2D10254132}" scale="90" topLeftCell="A10">
      <selection activeCell="C38" sqref="C38"/>
      <pageMargins left="0" right="0" top="0" bottom="0" header="0" footer="0"/>
      <printOptions horizontalCentered="1"/>
      <pageSetup scale="85" fitToHeight="2" orientation="landscape" horizontalDpi="300" verticalDpi="300" r:id="rId3"/>
      <headerFooter alignWithMargins="0"/>
    </customSheetView>
    <customSheetView guid="{712CE29F-EFCA-4968-A7C5-599F87319D6A}" scale="90">
      <selection activeCell="D24" sqref="D24"/>
      <pageMargins left="0" right="0" top="0" bottom="0" header="0" footer="0"/>
      <printOptions horizontalCentered="1"/>
      <pageSetup scale="85" fitToHeight="2" orientation="landscape" horizontalDpi="300" verticalDpi="300" r:id="rId4"/>
      <headerFooter alignWithMargins="0"/>
    </customSheetView>
    <customSheetView guid="{5BEC5FDE-32D0-42EF-8D2A-06DCBD4F05CC}" scale="90" topLeftCell="A7">
      <selection activeCell="M21" sqref="M21"/>
      <pageMargins left="0" right="0" top="0" bottom="0" header="0" footer="0"/>
      <printOptions horizontalCentered="1"/>
      <pageSetup scale="85" fitToHeight="2" orientation="landscape" horizontalDpi="300" verticalDpi="300" r:id="rId5"/>
      <headerFooter alignWithMargins="0"/>
    </customSheetView>
    <customSheetView guid="{D7FF18E2-A72D-4088-BD59-9D74A43C39A8}" scale="90" topLeftCell="A7">
      <selection activeCell="D14" sqref="D14"/>
      <pageMargins left="0" right="0" top="0" bottom="0" header="0" footer="0"/>
      <printOptions horizontalCentered="1"/>
      <pageSetup scale="85" fitToHeight="2" orientation="landscape" horizontalDpi="300" verticalDpi="300" r:id="rId6"/>
      <headerFooter alignWithMargins="0"/>
    </customSheetView>
  </customSheetViews>
  <mergeCells count="6">
    <mergeCell ref="A6:B6"/>
    <mergeCell ref="A33:H33"/>
    <mergeCell ref="A12:H12"/>
    <mergeCell ref="A10:H10"/>
    <mergeCell ref="A9:H9"/>
    <mergeCell ref="A7:G8"/>
  </mergeCells>
  <phoneticPr fontId="3" type="noConversion"/>
  <conditionalFormatting sqref="C17:G17">
    <cfRule type="expression" dxfId="162" priority="12">
      <formula>#REF!="no"</formula>
    </cfRule>
  </conditionalFormatting>
  <printOptions horizontalCentered="1"/>
  <pageMargins left="0.5" right="0.5" top="0.25" bottom="0.25" header="0.5" footer="0.5"/>
  <pageSetup scale="70" orientation="landscape" horizontalDpi="300" verticalDpi="300" r:id="rId7"/>
  <headerFooter alignWithMargins="0"/>
  <ignoredErrors>
    <ignoredError sqref="C15:G15 C18:G18 C19:G19 C20:G20 C21:G21 C22:G22 C25:G25 D27:G27 C29:G29 C32:G32 D14:G14 C14 C16:G16" unlockedFormula="1"/>
    <ignoredError sqref="C30:G30" evalError="1"/>
  </ignoredErrors>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1FDF7-8F17-4E00-B5DF-7E4EB6D8EDF3}">
  <sheetPr>
    <tabColor theme="0"/>
  </sheetPr>
  <dimension ref="A3:H4"/>
  <sheetViews>
    <sheetView workbookViewId="0">
      <selection activeCell="A4" sqref="A4:H4"/>
    </sheetView>
  </sheetViews>
  <sheetFormatPr defaultRowHeight="12.5" x14ac:dyDescent="0.25"/>
  <cols>
    <col min="6" max="6" width="28.1796875" customWidth="1"/>
    <col min="7" max="7" width="33.81640625" customWidth="1"/>
    <col min="8" max="8" width="80.54296875" customWidth="1"/>
  </cols>
  <sheetData>
    <row r="3" spans="1:8" ht="18.75" customHeight="1" thickBot="1" x14ac:dyDescent="0.3">
      <c r="A3" s="339" t="s">
        <v>210</v>
      </c>
      <c r="B3" s="339"/>
      <c r="C3" s="339"/>
      <c r="D3" s="339"/>
      <c r="E3" s="339"/>
      <c r="F3" s="339"/>
      <c r="G3" s="339"/>
      <c r="H3" s="339"/>
    </row>
    <row r="4" spans="1:8" ht="409" customHeight="1" thickBot="1" x14ac:dyDescent="0.3">
      <c r="A4" s="340" t="s">
        <v>211</v>
      </c>
      <c r="B4" s="341"/>
      <c r="C4" s="341"/>
      <c r="D4" s="341"/>
      <c r="E4" s="341"/>
      <c r="F4" s="341"/>
      <c r="G4" s="341"/>
      <c r="H4" s="342"/>
    </row>
  </sheetData>
  <sheetProtection sheet="1" objects="1" scenarios="1"/>
  <mergeCells count="2">
    <mergeCell ref="A4:H4"/>
    <mergeCell ref="A3:H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1A4B1-4A0D-497F-94B9-F2E9E99FC9A6}">
  <sheetPr>
    <tabColor theme="0"/>
    <pageSetUpPr fitToPage="1"/>
  </sheetPr>
  <dimension ref="A1:T22"/>
  <sheetViews>
    <sheetView showGridLines="0" zoomScale="85" zoomScaleNormal="85" workbookViewId="0">
      <selection activeCell="S10" sqref="S10"/>
    </sheetView>
  </sheetViews>
  <sheetFormatPr defaultColWidth="9.1796875" defaultRowHeight="13" x14ac:dyDescent="0.25"/>
  <cols>
    <col min="1" max="1" width="27.1796875" style="103" customWidth="1"/>
    <col min="2" max="2" width="10.81640625" style="103" customWidth="1"/>
    <col min="3" max="3" width="11" style="152" customWidth="1"/>
    <col min="4" max="4" width="9.453125" style="153" customWidth="1"/>
    <col min="5" max="5" width="16.1796875" style="153" customWidth="1"/>
    <col min="6" max="6" width="15.54296875" style="153" customWidth="1"/>
    <col min="7" max="7" width="15.54296875" style="154" customWidth="1"/>
    <col min="8" max="8" width="15.54296875" style="155" customWidth="1"/>
    <col min="9" max="9" width="15.54296875" style="154" customWidth="1"/>
    <col min="10" max="10" width="15.54296875" style="156" customWidth="1"/>
    <col min="11" max="11" width="13" style="103" customWidth="1"/>
    <col min="12" max="12" width="15.54296875" style="103" customWidth="1"/>
    <col min="13" max="18" width="10.54296875" style="103" customWidth="1"/>
    <col min="19" max="19" width="15.54296875" style="103" customWidth="1"/>
    <col min="20" max="20" width="50.81640625" style="103" customWidth="1"/>
    <col min="21" max="16384" width="9.1796875" style="103"/>
  </cols>
  <sheetData>
    <row r="1" spans="1:20" s="125" customFormat="1" ht="11.25" customHeight="1" x14ac:dyDescent="0.25">
      <c r="A1" s="352" t="s">
        <v>11</v>
      </c>
      <c r="B1" s="352"/>
      <c r="C1" s="352"/>
      <c r="D1" s="352"/>
      <c r="E1" s="352"/>
      <c r="F1" s="352"/>
      <c r="G1" s="352"/>
      <c r="H1" s="352"/>
      <c r="I1" s="352"/>
      <c r="J1" s="352"/>
      <c r="K1" s="352"/>
      <c r="L1" s="352"/>
      <c r="M1" s="352"/>
      <c r="N1" s="352"/>
      <c r="O1" s="352"/>
      <c r="P1" s="352"/>
      <c r="Q1" s="352"/>
      <c r="R1" s="352"/>
      <c r="S1" s="352"/>
      <c r="T1" s="352"/>
    </row>
    <row r="2" spans="1:20" s="126" customFormat="1" ht="15" customHeight="1" thickBot="1" x14ac:dyDescent="0.3">
      <c r="A2" s="353"/>
      <c r="B2" s="353"/>
      <c r="C2" s="353"/>
      <c r="D2" s="353"/>
      <c r="E2" s="353"/>
      <c r="F2" s="353"/>
      <c r="G2" s="353"/>
      <c r="H2" s="353"/>
      <c r="I2" s="353"/>
      <c r="J2" s="353"/>
      <c r="K2" s="353"/>
      <c r="L2" s="353"/>
      <c r="M2" s="353"/>
      <c r="N2" s="353"/>
      <c r="O2" s="353"/>
      <c r="P2" s="353"/>
      <c r="Q2" s="353"/>
      <c r="R2" s="353"/>
      <c r="S2" s="353"/>
      <c r="T2" s="353"/>
    </row>
    <row r="3" spans="1:20" s="127" customFormat="1" ht="14.25" customHeight="1" x14ac:dyDescent="0.25">
      <c r="A3" s="346" t="s">
        <v>58</v>
      </c>
      <c r="B3" s="347"/>
      <c r="C3" s="347"/>
      <c r="D3" s="347"/>
      <c r="E3" s="347"/>
      <c r="F3" s="347"/>
      <c r="G3" s="347"/>
      <c r="H3" s="347"/>
      <c r="I3" s="347"/>
      <c r="J3" s="347"/>
      <c r="K3" s="347"/>
      <c r="L3" s="347"/>
      <c r="M3" s="347"/>
      <c r="N3" s="347"/>
      <c r="O3" s="347"/>
      <c r="P3" s="347"/>
      <c r="Q3" s="347"/>
      <c r="R3" s="347"/>
      <c r="S3" s="347"/>
      <c r="T3" s="348"/>
    </row>
    <row r="4" spans="1:20" ht="121" customHeight="1" thickBot="1" x14ac:dyDescent="0.3">
      <c r="A4" s="349"/>
      <c r="B4" s="350"/>
      <c r="C4" s="350"/>
      <c r="D4" s="350"/>
      <c r="E4" s="350"/>
      <c r="F4" s="350"/>
      <c r="G4" s="350"/>
      <c r="H4" s="350"/>
      <c r="I4" s="350"/>
      <c r="J4" s="350"/>
      <c r="K4" s="350"/>
      <c r="L4" s="350"/>
      <c r="M4" s="350"/>
      <c r="N4" s="350"/>
      <c r="O4" s="350"/>
      <c r="P4" s="350"/>
      <c r="Q4" s="350"/>
      <c r="R4" s="350"/>
      <c r="S4" s="350"/>
      <c r="T4" s="351"/>
    </row>
    <row r="5" spans="1:20" ht="7.5" customHeight="1" thickBot="1" x14ac:dyDescent="0.3">
      <c r="A5" s="128"/>
      <c r="B5" s="128"/>
      <c r="C5" s="129"/>
      <c r="D5" s="128"/>
      <c r="E5" s="128"/>
      <c r="F5" s="128"/>
      <c r="G5" s="128"/>
      <c r="H5" s="130"/>
      <c r="I5" s="131"/>
      <c r="J5" s="132"/>
      <c r="K5" s="102"/>
      <c r="L5" s="102"/>
      <c r="M5" s="102"/>
      <c r="N5" s="102"/>
      <c r="O5" s="102"/>
      <c r="P5" s="102"/>
      <c r="Q5" s="102"/>
      <c r="R5" s="102"/>
      <c r="S5" s="102"/>
      <c r="T5" s="102"/>
    </row>
    <row r="6" spans="1:20" s="140" customFormat="1" ht="45" customHeight="1" thickBot="1" x14ac:dyDescent="0.3">
      <c r="A6" s="133" t="s">
        <v>59</v>
      </c>
      <c r="B6" s="134" t="s">
        <v>60</v>
      </c>
      <c r="C6" s="135" t="s">
        <v>61</v>
      </c>
      <c r="D6" s="136" t="s">
        <v>62</v>
      </c>
      <c r="E6" s="137" t="s">
        <v>63</v>
      </c>
      <c r="F6" s="137" t="s">
        <v>64</v>
      </c>
      <c r="G6" s="137" t="s">
        <v>65</v>
      </c>
      <c r="H6" s="137" t="s">
        <v>66</v>
      </c>
      <c r="I6" s="137" t="s">
        <v>67</v>
      </c>
      <c r="J6" s="137" t="s">
        <v>68</v>
      </c>
      <c r="K6" s="137" t="s">
        <v>69</v>
      </c>
      <c r="L6" s="137" t="s">
        <v>70</v>
      </c>
      <c r="M6" s="134" t="s">
        <v>71</v>
      </c>
      <c r="N6" s="134" t="s">
        <v>72</v>
      </c>
      <c r="O6" s="134" t="s">
        <v>73</v>
      </c>
      <c r="P6" s="134" t="s">
        <v>74</v>
      </c>
      <c r="Q6" s="134" t="s">
        <v>75</v>
      </c>
      <c r="R6" s="138" t="s">
        <v>76</v>
      </c>
      <c r="S6" s="134" t="s">
        <v>77</v>
      </c>
      <c r="T6" s="139" t="s">
        <v>78</v>
      </c>
    </row>
    <row r="7" spans="1:20" ht="168" customHeight="1" x14ac:dyDescent="0.25">
      <c r="A7" s="141" t="s">
        <v>79</v>
      </c>
      <c r="B7" s="142" t="s">
        <v>10</v>
      </c>
      <c r="C7" s="143">
        <v>1</v>
      </c>
      <c r="D7" s="144" t="s">
        <v>21</v>
      </c>
      <c r="E7" s="145">
        <v>80000</v>
      </c>
      <c r="F7" s="145">
        <v>80000</v>
      </c>
      <c r="G7" s="145">
        <v>80000</v>
      </c>
      <c r="H7" s="145">
        <v>80000</v>
      </c>
      <c r="I7" s="145">
        <v>80000</v>
      </c>
      <c r="J7" s="145">
        <v>0</v>
      </c>
      <c r="K7" s="145">
        <f>SUM(Table8[[#This Row],[Year 1 Wages]:[Year 5 Wages]])</f>
        <v>320000</v>
      </c>
      <c r="L7" s="146">
        <v>0.35</v>
      </c>
      <c r="M7" s="147">
        <f>ROUNDUP(Table8[[#This Row],[Fringe Rate]]*Table8[[#This Row],[Year 1 Wages]],2)</f>
        <v>28000</v>
      </c>
      <c r="N7" s="147">
        <f>ROUNDUP(Table8[[#This Row],[Fringe Rate]]*Table8[[#This Row],[Year 2 Wages]],2)</f>
        <v>28000</v>
      </c>
      <c r="O7" s="147">
        <f>ROUNDUP(Table8[[#This Row],[Fringe Rate]]*Table8[[#This Row],[Year 3 Wages]],2)</f>
        <v>28000</v>
      </c>
      <c r="P7" s="147">
        <f>ROUNDUP(Table8[[#This Row],[Fringe Rate]]*Table8[[#This Row],[Year 4 Wages]],2)</f>
        <v>28000</v>
      </c>
      <c r="Q7" s="147">
        <f>ROUNDUP(Table8[[#This Row],[Fringe Rate]]*Table8[[#This Row],[Year 5 Wages]],2)</f>
        <v>0</v>
      </c>
      <c r="R7" s="148">
        <f>SUM(Table8[[#This Row],[Fringe Year 1]:[Fringe Year 5]])</f>
        <v>112000</v>
      </c>
      <c r="S7" s="148">
        <f>Table8[[#This Row],[Subtotal Wages]]+Table8[[#This Row],[Subtotal Fringe Benefits]]</f>
        <v>432000</v>
      </c>
      <c r="T7" s="149" t="s">
        <v>80</v>
      </c>
    </row>
    <row r="8" spans="1:20" s="140" customFormat="1" x14ac:dyDescent="0.25">
      <c r="A8" s="9"/>
      <c r="B8" s="30"/>
      <c r="C8" s="320"/>
      <c r="D8" s="32"/>
      <c r="E8" s="2"/>
      <c r="F8" s="2"/>
      <c r="G8" s="2"/>
      <c r="H8" s="2"/>
      <c r="I8" s="2"/>
      <c r="J8" s="2"/>
      <c r="K8" s="297">
        <f>SUM(Table8[[#This Row],[Year 1 Wages]:[Year 5 Wages]])</f>
        <v>0</v>
      </c>
      <c r="L8" s="157"/>
      <c r="M8" s="298">
        <f>ROUNDUP(Table8[[#This Row],[Fringe Rate]]*Table8[[#This Row],[Year 1 Wages]],2)</f>
        <v>0</v>
      </c>
      <c r="N8" s="298">
        <f>ROUNDUP(Table8[[#This Row],[Fringe Rate]]*Table8[[#This Row],[Year 2 Wages]],2)</f>
        <v>0</v>
      </c>
      <c r="O8" s="298">
        <f>ROUNDUP(Table8[[#This Row],[Fringe Rate]]*Table8[[#This Row],[Year 3 Wages]],2)</f>
        <v>0</v>
      </c>
      <c r="P8" s="298">
        <f>ROUNDUP(Table8[[#This Row],[Fringe Rate]]*Table8[[#This Row],[Year 4 Wages]],2)</f>
        <v>0</v>
      </c>
      <c r="Q8" s="298">
        <f>ROUNDUP(Table8[[#This Row],[Fringe Rate]]*Table8[[#This Row],[Year 5 Wages]],2)</f>
        <v>0</v>
      </c>
      <c r="R8" s="297">
        <f>SUM(Table8[[#This Row],[Fringe Year 1]:[Fringe Year 5]])</f>
        <v>0</v>
      </c>
      <c r="S8" s="297">
        <f>Table8[[#This Row],[Subtotal Wages]]+Table8[[#This Row],[Subtotal Fringe Benefits]]</f>
        <v>0</v>
      </c>
      <c r="T8" s="20"/>
    </row>
    <row r="9" spans="1:20" s="140" customFormat="1" x14ac:dyDescent="0.25">
      <c r="A9" s="9"/>
      <c r="B9" s="31"/>
      <c r="C9" s="320"/>
      <c r="D9" s="32"/>
      <c r="E9" s="2"/>
      <c r="F9" s="2"/>
      <c r="G9" s="2"/>
      <c r="H9" s="2"/>
      <c r="I9" s="2"/>
      <c r="J9" s="2"/>
      <c r="K9" s="297">
        <f>SUM(Table8[[#This Row],[Year 1 Wages]:[Year 5 Wages]])</f>
        <v>0</v>
      </c>
      <c r="L9" s="157"/>
      <c r="M9" s="298">
        <f>ROUNDUP(Table8[[#This Row],[Fringe Rate]]*Table8[[#This Row],[Year 1 Wages]],2)</f>
        <v>0</v>
      </c>
      <c r="N9" s="298">
        <f>ROUNDUP(Table8[[#This Row],[Fringe Rate]]*Table8[[#This Row],[Year 2 Wages]],2)</f>
        <v>0</v>
      </c>
      <c r="O9" s="298">
        <f>ROUNDUP(Table8[[#This Row],[Fringe Rate]]*Table8[[#This Row],[Year 3 Wages]],2)</f>
        <v>0</v>
      </c>
      <c r="P9" s="298">
        <f>ROUNDUP(Table8[[#This Row],[Fringe Rate]]*Table8[[#This Row],[Year 4 Wages]],2)</f>
        <v>0</v>
      </c>
      <c r="Q9" s="298">
        <f>ROUNDUP(Table8[[#This Row],[Fringe Rate]]*Table8[[#This Row],[Year 5 Wages]],2)</f>
        <v>0</v>
      </c>
      <c r="R9" s="297">
        <f>SUM(Table8[[#This Row],[Fringe Year 1]:[Fringe Year 5]])</f>
        <v>0</v>
      </c>
      <c r="S9" s="297">
        <f>Table8[[#This Row],[Subtotal Wages]]+Table8[[#This Row],[Subtotal Fringe Benefits]]</f>
        <v>0</v>
      </c>
      <c r="T9" s="20"/>
    </row>
    <row r="10" spans="1:20" s="140" customFormat="1" x14ac:dyDescent="0.25">
      <c r="A10" s="9"/>
      <c r="B10" s="31"/>
      <c r="C10" s="320"/>
      <c r="D10" s="32"/>
      <c r="E10" s="2"/>
      <c r="F10" s="2"/>
      <c r="G10" s="2"/>
      <c r="H10" s="2"/>
      <c r="I10" s="2"/>
      <c r="J10" s="2"/>
      <c r="K10" s="297">
        <f>SUM(Table8[[#This Row],[Year 1 Wages]:[Year 5 Wages]])</f>
        <v>0</v>
      </c>
      <c r="L10" s="157"/>
      <c r="M10" s="298">
        <f>ROUNDUP(Table8[[#This Row],[Fringe Rate]]*Table8[[#This Row],[Year 1 Wages]],2)</f>
        <v>0</v>
      </c>
      <c r="N10" s="298">
        <f>ROUNDUP(Table8[[#This Row],[Fringe Rate]]*Table8[[#This Row],[Year 2 Wages]],2)</f>
        <v>0</v>
      </c>
      <c r="O10" s="298">
        <f>ROUNDUP(Table8[[#This Row],[Fringe Rate]]*Table8[[#This Row],[Year 3 Wages]],2)</f>
        <v>0</v>
      </c>
      <c r="P10" s="298">
        <f>ROUNDUP(Table8[[#This Row],[Fringe Rate]]*Table8[[#This Row],[Year 4 Wages]],2)</f>
        <v>0</v>
      </c>
      <c r="Q10" s="298">
        <f>ROUNDUP(Table8[[#This Row],[Fringe Rate]]*Table8[[#This Row],[Year 5 Wages]],2)</f>
        <v>0</v>
      </c>
      <c r="R10" s="297">
        <f>SUM(Table8[[#This Row],[Fringe Year 1]:[Fringe Year 5]])</f>
        <v>0</v>
      </c>
      <c r="S10" s="297">
        <f>Table8[[#This Row],[Subtotal Wages]]+Table8[[#This Row],[Subtotal Fringe Benefits]]</f>
        <v>0</v>
      </c>
      <c r="T10" s="20"/>
    </row>
    <row r="11" spans="1:20" s="140" customFormat="1" x14ac:dyDescent="0.25">
      <c r="A11" s="9"/>
      <c r="B11" s="31"/>
      <c r="C11" s="320"/>
      <c r="D11" s="32"/>
      <c r="E11" s="2"/>
      <c r="F11" s="2"/>
      <c r="G11" s="2"/>
      <c r="H11" s="2"/>
      <c r="I11" s="2"/>
      <c r="J11" s="2"/>
      <c r="K11" s="297">
        <f>SUM(Table8[[#This Row],[Year 1 Wages]:[Year 5 Wages]])</f>
        <v>0</v>
      </c>
      <c r="L11" s="157"/>
      <c r="M11" s="298">
        <f>ROUNDUP(Table8[[#This Row],[Fringe Rate]]*Table8[[#This Row],[Year 1 Wages]],2)</f>
        <v>0</v>
      </c>
      <c r="N11" s="298">
        <f>ROUNDUP(Table8[[#This Row],[Fringe Rate]]*Table8[[#This Row],[Year 2 Wages]],2)</f>
        <v>0</v>
      </c>
      <c r="O11" s="298">
        <f>ROUNDUP(Table8[[#This Row],[Fringe Rate]]*Table8[[#This Row],[Year 3 Wages]],2)</f>
        <v>0</v>
      </c>
      <c r="P11" s="298">
        <f>ROUNDUP(Table8[[#This Row],[Fringe Rate]]*Table8[[#This Row],[Year 4 Wages]],2)</f>
        <v>0</v>
      </c>
      <c r="Q11" s="298">
        <f>ROUNDUP(Table8[[#This Row],[Fringe Rate]]*Table8[[#This Row],[Year 5 Wages]],2)</f>
        <v>0</v>
      </c>
      <c r="R11" s="297">
        <f>SUM(Table8[[#This Row],[Fringe Year 1]:[Fringe Year 5]])</f>
        <v>0</v>
      </c>
      <c r="S11" s="297">
        <f>Table8[[#This Row],[Subtotal Wages]]+Table8[[#This Row],[Subtotal Fringe Benefits]]</f>
        <v>0</v>
      </c>
      <c r="T11" s="20"/>
    </row>
    <row r="12" spans="1:20" ht="12.5" x14ac:dyDescent="0.25">
      <c r="A12" s="10"/>
      <c r="B12" s="31"/>
      <c r="C12" s="321"/>
      <c r="D12" s="32"/>
      <c r="E12" s="3"/>
      <c r="F12" s="2"/>
      <c r="G12" s="2"/>
      <c r="H12" s="2"/>
      <c r="I12" s="2"/>
      <c r="J12" s="2"/>
      <c r="K12" s="297">
        <f>SUM(Table8[[#This Row],[Year 1 Wages]:[Year 5 Wages]])</f>
        <v>0</v>
      </c>
      <c r="L12" s="157"/>
      <c r="M12" s="298">
        <f>ROUNDUP(Table8[[#This Row],[Fringe Rate]]*Table8[[#This Row],[Year 1 Wages]],2)</f>
        <v>0</v>
      </c>
      <c r="N12" s="298">
        <f>ROUNDUP(Table8[[#This Row],[Fringe Rate]]*Table8[[#This Row],[Year 2 Wages]],2)</f>
        <v>0</v>
      </c>
      <c r="O12" s="298">
        <f>ROUNDUP(Table8[[#This Row],[Fringe Rate]]*Table8[[#This Row],[Year 3 Wages]],2)</f>
        <v>0</v>
      </c>
      <c r="P12" s="298">
        <f>ROUNDUP(Table8[[#This Row],[Fringe Rate]]*Table8[[#This Row],[Year 4 Wages]],2)</f>
        <v>0</v>
      </c>
      <c r="Q12" s="298">
        <f>ROUNDUP(Table8[[#This Row],[Fringe Rate]]*Table8[[#This Row],[Year 5 Wages]],2)</f>
        <v>0</v>
      </c>
      <c r="R12" s="297">
        <f>SUM(Table8[[#This Row],[Fringe Year 1]:[Fringe Year 5]])</f>
        <v>0</v>
      </c>
      <c r="S12" s="297">
        <f>Table8[[#This Row],[Subtotal Wages]]+Table8[[#This Row],[Subtotal Fringe Benefits]]</f>
        <v>0</v>
      </c>
      <c r="T12" s="20"/>
    </row>
    <row r="13" spans="1:20" ht="12.5" x14ac:dyDescent="0.25">
      <c r="A13" s="10"/>
      <c r="B13" s="31"/>
      <c r="C13" s="322"/>
      <c r="D13" s="32"/>
      <c r="E13" s="4"/>
      <c r="F13" s="2"/>
      <c r="G13" s="2"/>
      <c r="H13" s="2"/>
      <c r="I13" s="2"/>
      <c r="J13" s="2"/>
      <c r="K13" s="297">
        <f>SUM(Table8[[#This Row],[Year 1 Wages]:[Year 5 Wages]])</f>
        <v>0</v>
      </c>
      <c r="L13" s="157"/>
      <c r="M13" s="298">
        <f>ROUNDUP(Table8[[#This Row],[Fringe Rate]]*Table8[[#This Row],[Year 1 Wages]],2)</f>
        <v>0</v>
      </c>
      <c r="N13" s="298">
        <f>ROUNDUP(Table8[[#This Row],[Fringe Rate]]*Table8[[#This Row],[Year 2 Wages]],2)</f>
        <v>0</v>
      </c>
      <c r="O13" s="298">
        <f>ROUNDUP(Table8[[#This Row],[Fringe Rate]]*Table8[[#This Row],[Year 3 Wages]],2)</f>
        <v>0</v>
      </c>
      <c r="P13" s="298">
        <f>ROUNDUP(Table8[[#This Row],[Fringe Rate]]*Table8[[#This Row],[Year 4 Wages]],2)</f>
        <v>0</v>
      </c>
      <c r="Q13" s="298">
        <f>ROUNDUP(Table8[[#This Row],[Fringe Rate]]*Table8[[#This Row],[Year 5 Wages]],2)</f>
        <v>0</v>
      </c>
      <c r="R13" s="297">
        <f>SUM(Table8[[#This Row],[Fringe Year 1]:[Fringe Year 5]])</f>
        <v>0</v>
      </c>
      <c r="S13" s="297">
        <f>Table8[[#This Row],[Subtotal Wages]]+Table8[[#This Row],[Subtotal Fringe Benefits]]</f>
        <v>0</v>
      </c>
      <c r="T13" s="20"/>
    </row>
    <row r="14" spans="1:20" s="140" customFormat="1" x14ac:dyDescent="0.25">
      <c r="A14" s="11"/>
      <c r="B14" s="31"/>
      <c r="C14" s="322"/>
      <c r="D14" s="32"/>
      <c r="E14" s="4"/>
      <c r="F14" s="2"/>
      <c r="G14" s="2"/>
      <c r="H14" s="2"/>
      <c r="I14" s="2"/>
      <c r="J14" s="2"/>
      <c r="K14" s="297">
        <f>SUM(Table8[[#This Row],[Year 1 Wages]:[Year 5 Wages]])</f>
        <v>0</v>
      </c>
      <c r="L14" s="157"/>
      <c r="M14" s="298">
        <f>ROUNDUP(Table8[[#This Row],[Fringe Rate]]*Table8[[#This Row],[Year 1 Wages]],2)</f>
        <v>0</v>
      </c>
      <c r="N14" s="298">
        <f>ROUNDUP(Table8[[#This Row],[Fringe Rate]]*Table8[[#This Row],[Year 2 Wages]],2)</f>
        <v>0</v>
      </c>
      <c r="O14" s="298">
        <f>ROUNDUP(Table8[[#This Row],[Fringe Rate]]*Table8[[#This Row],[Year 3 Wages]],2)</f>
        <v>0</v>
      </c>
      <c r="P14" s="298">
        <f>ROUNDUP(Table8[[#This Row],[Fringe Rate]]*Table8[[#This Row],[Year 4 Wages]],2)</f>
        <v>0</v>
      </c>
      <c r="Q14" s="298">
        <f>ROUNDUP(Table8[[#This Row],[Fringe Rate]]*Table8[[#This Row],[Year 5 Wages]],2)</f>
        <v>0</v>
      </c>
      <c r="R14" s="297">
        <f>SUM(Table8[[#This Row],[Fringe Year 1]:[Fringe Year 5]])</f>
        <v>0</v>
      </c>
      <c r="S14" s="297">
        <f>Table8[[#This Row],[Subtotal Wages]]+Table8[[#This Row],[Subtotal Fringe Benefits]]</f>
        <v>0</v>
      </c>
      <c r="T14" s="20"/>
    </row>
    <row r="15" spans="1:20" s="140" customFormat="1" x14ac:dyDescent="0.25">
      <c r="A15" s="11"/>
      <c r="B15" s="31"/>
      <c r="C15" s="322"/>
      <c r="D15" s="32"/>
      <c r="E15" s="4"/>
      <c r="F15" s="2"/>
      <c r="G15" s="2"/>
      <c r="H15" s="2"/>
      <c r="I15" s="2"/>
      <c r="J15" s="2"/>
      <c r="K15" s="297">
        <f>SUM(Table8[[#This Row],[Year 1 Wages]:[Year 5 Wages]])</f>
        <v>0</v>
      </c>
      <c r="L15" s="157"/>
      <c r="M15" s="298">
        <f>ROUNDUP(Table8[[#This Row],[Fringe Rate]]*Table8[[#This Row],[Year 1 Wages]],2)</f>
        <v>0</v>
      </c>
      <c r="N15" s="298">
        <f>ROUNDUP(Table8[[#This Row],[Fringe Rate]]*Table8[[#This Row],[Year 2 Wages]],2)</f>
        <v>0</v>
      </c>
      <c r="O15" s="298">
        <f>ROUNDUP(Table8[[#This Row],[Fringe Rate]]*Table8[[#This Row],[Year 3 Wages]],2)</f>
        <v>0</v>
      </c>
      <c r="P15" s="298">
        <f>ROUNDUP(Table8[[#This Row],[Fringe Rate]]*Table8[[#This Row],[Year 4 Wages]],2)</f>
        <v>0</v>
      </c>
      <c r="Q15" s="298">
        <f>ROUNDUP(Table8[[#This Row],[Fringe Rate]]*Table8[[#This Row],[Year 5 Wages]],2)</f>
        <v>0</v>
      </c>
      <c r="R15" s="297">
        <f>SUM(Table8[[#This Row],[Fringe Year 1]:[Fringe Year 5]])</f>
        <v>0</v>
      </c>
      <c r="S15" s="297">
        <f>Table8[[#This Row],[Subtotal Wages]]+Table8[[#This Row],[Subtotal Fringe Benefits]]</f>
        <v>0</v>
      </c>
      <c r="T15" s="20"/>
    </row>
    <row r="16" spans="1:20" s="140" customFormat="1" x14ac:dyDescent="0.25">
      <c r="A16" s="11"/>
      <c r="B16" s="31"/>
      <c r="C16" s="322"/>
      <c r="D16" s="32"/>
      <c r="E16" s="4"/>
      <c r="F16" s="2"/>
      <c r="G16" s="2"/>
      <c r="H16" s="2"/>
      <c r="I16" s="2"/>
      <c r="J16" s="2"/>
      <c r="K16" s="297">
        <f>SUM(Table8[[#This Row],[Year 1 Wages]:[Year 5 Wages]])</f>
        <v>0</v>
      </c>
      <c r="L16" s="157"/>
      <c r="M16" s="298">
        <f>ROUNDUP(Table8[[#This Row],[Fringe Rate]]*Table8[[#This Row],[Year 1 Wages]],2)</f>
        <v>0</v>
      </c>
      <c r="N16" s="298">
        <f>ROUNDUP(Table8[[#This Row],[Fringe Rate]]*Table8[[#This Row],[Year 2 Wages]],2)</f>
        <v>0</v>
      </c>
      <c r="O16" s="298">
        <f>ROUNDUP(Table8[[#This Row],[Fringe Rate]]*Table8[[#This Row],[Year 3 Wages]],2)</f>
        <v>0</v>
      </c>
      <c r="P16" s="298">
        <f>ROUNDUP(Table8[[#This Row],[Fringe Rate]]*Table8[[#This Row],[Year 4 Wages]],2)</f>
        <v>0</v>
      </c>
      <c r="Q16" s="298">
        <f>ROUNDUP(Table8[[#This Row],[Fringe Rate]]*Table8[[#This Row],[Year 5 Wages]],2)</f>
        <v>0</v>
      </c>
      <c r="R16" s="297">
        <f>SUM(Table8[[#This Row],[Fringe Year 1]:[Fringe Year 5]])</f>
        <v>0</v>
      </c>
      <c r="S16" s="297">
        <f>Table8[[#This Row],[Subtotal Wages]]+Table8[[#This Row],[Subtotal Fringe Benefits]]</f>
        <v>0</v>
      </c>
      <c r="T16" s="20"/>
    </row>
    <row r="17" spans="1:20" s="140" customFormat="1" x14ac:dyDescent="0.25">
      <c r="A17" s="11"/>
      <c r="B17" s="31"/>
      <c r="C17" s="322"/>
      <c r="D17" s="32"/>
      <c r="E17" s="4"/>
      <c r="F17" s="2"/>
      <c r="G17" s="2"/>
      <c r="H17" s="2"/>
      <c r="I17" s="2"/>
      <c r="J17" s="2"/>
      <c r="K17" s="297">
        <f>SUM(Table8[[#This Row],[Year 1 Wages]:[Year 5 Wages]])</f>
        <v>0</v>
      </c>
      <c r="L17" s="157"/>
      <c r="M17" s="298">
        <f>ROUNDUP(Table8[[#This Row],[Fringe Rate]]*Table8[[#This Row],[Year 1 Wages]],2)</f>
        <v>0</v>
      </c>
      <c r="N17" s="298">
        <f>ROUNDUP(Table8[[#This Row],[Fringe Rate]]*Table8[[#This Row],[Year 2 Wages]],2)</f>
        <v>0</v>
      </c>
      <c r="O17" s="298">
        <f>ROUNDUP(Table8[[#This Row],[Fringe Rate]]*Table8[[#This Row],[Year 3 Wages]],2)</f>
        <v>0</v>
      </c>
      <c r="P17" s="298">
        <f>ROUNDUP(Table8[[#This Row],[Fringe Rate]]*Table8[[#This Row],[Year 4 Wages]],2)</f>
        <v>0</v>
      </c>
      <c r="Q17" s="298">
        <f>ROUNDUP(Table8[[#This Row],[Fringe Rate]]*Table8[[#This Row],[Year 5 Wages]],2)</f>
        <v>0</v>
      </c>
      <c r="R17" s="297">
        <f>SUM(Table8[[#This Row],[Fringe Year 1]:[Fringe Year 5]])</f>
        <v>0</v>
      </c>
      <c r="S17" s="297">
        <f>Table8[[#This Row],[Subtotal Wages]]+Table8[[#This Row],[Subtotal Fringe Benefits]]</f>
        <v>0</v>
      </c>
      <c r="T17" s="20"/>
    </row>
    <row r="18" spans="1:20" s="140" customFormat="1" x14ac:dyDescent="0.25">
      <c r="A18" s="11"/>
      <c r="B18" s="31"/>
      <c r="C18" s="322"/>
      <c r="D18" s="32"/>
      <c r="E18" s="4"/>
      <c r="F18" s="2"/>
      <c r="G18" s="2"/>
      <c r="H18" s="2"/>
      <c r="I18" s="2"/>
      <c r="J18" s="2"/>
      <c r="K18" s="297">
        <f>SUM(Table8[[#This Row],[Year 1 Wages]:[Year 5 Wages]])</f>
        <v>0</v>
      </c>
      <c r="L18" s="157"/>
      <c r="M18" s="298">
        <f>ROUNDUP(Table8[[#This Row],[Fringe Rate]]*Table8[[#This Row],[Year 1 Wages]],2)</f>
        <v>0</v>
      </c>
      <c r="N18" s="298">
        <f>ROUNDUP(Table8[[#This Row],[Fringe Rate]]*Table8[[#This Row],[Year 2 Wages]],2)</f>
        <v>0</v>
      </c>
      <c r="O18" s="298">
        <f>ROUNDUP(Table8[[#This Row],[Fringe Rate]]*Table8[[#This Row],[Year 3 Wages]],2)</f>
        <v>0</v>
      </c>
      <c r="P18" s="298">
        <f>ROUNDUP(Table8[[#This Row],[Fringe Rate]]*Table8[[#This Row],[Year 4 Wages]],2)</f>
        <v>0</v>
      </c>
      <c r="Q18" s="298">
        <f>ROUNDUP(Table8[[#This Row],[Fringe Rate]]*Table8[[#This Row],[Year 5 Wages]],2)</f>
        <v>0</v>
      </c>
      <c r="R18" s="297">
        <f>SUM(Table8[[#This Row],[Fringe Year 1]:[Fringe Year 5]])</f>
        <v>0</v>
      </c>
      <c r="S18" s="297">
        <f>Table8[[#This Row],[Subtotal Wages]]+Table8[[#This Row],[Subtotal Fringe Benefits]]</f>
        <v>0</v>
      </c>
      <c r="T18" s="20"/>
    </row>
    <row r="19" spans="1:20" ht="12.5" x14ac:dyDescent="0.25">
      <c r="A19" s="10"/>
      <c r="B19" s="31"/>
      <c r="C19" s="322"/>
      <c r="D19" s="32"/>
      <c r="E19" s="4"/>
      <c r="F19" s="2"/>
      <c r="G19" s="2"/>
      <c r="H19" s="2"/>
      <c r="I19" s="2"/>
      <c r="J19" s="2"/>
      <c r="K19" s="297">
        <f>SUM(Table8[[#This Row],[Year 1 Wages]:[Year 5 Wages]])</f>
        <v>0</v>
      </c>
      <c r="L19" s="157"/>
      <c r="M19" s="298">
        <f>ROUNDUP(Table8[[#This Row],[Fringe Rate]]*Table8[[#This Row],[Year 1 Wages]],2)</f>
        <v>0</v>
      </c>
      <c r="N19" s="298">
        <f>ROUNDUP(Table8[[#This Row],[Fringe Rate]]*Table8[[#This Row],[Year 2 Wages]],2)</f>
        <v>0</v>
      </c>
      <c r="O19" s="298">
        <f>ROUNDUP(Table8[[#This Row],[Fringe Rate]]*Table8[[#This Row],[Year 3 Wages]],2)</f>
        <v>0</v>
      </c>
      <c r="P19" s="298">
        <f>ROUNDUP(Table8[[#This Row],[Fringe Rate]]*Table8[[#This Row],[Year 4 Wages]],2)</f>
        <v>0</v>
      </c>
      <c r="Q19" s="298">
        <f>ROUNDUP(Table8[[#This Row],[Fringe Rate]]*Table8[[#This Row],[Year 5 Wages]],2)</f>
        <v>0</v>
      </c>
      <c r="R19" s="297">
        <f>SUM(Table8[[#This Row],[Fringe Year 1]:[Fringe Year 5]])</f>
        <v>0</v>
      </c>
      <c r="S19" s="297">
        <f>Table8[[#This Row],[Subtotal Wages]]+Table8[[#This Row],[Subtotal Fringe Benefits]]</f>
        <v>0</v>
      </c>
      <c r="T19" s="20"/>
    </row>
    <row r="20" spans="1:20" ht="15.65" customHeight="1" x14ac:dyDescent="0.25">
      <c r="A20" s="10"/>
      <c r="B20" s="31"/>
      <c r="C20" s="322"/>
      <c r="D20" s="32"/>
      <c r="E20" s="4"/>
      <c r="F20" s="2"/>
      <c r="G20" s="2"/>
      <c r="H20" s="2"/>
      <c r="I20" s="2"/>
      <c r="J20" s="2"/>
      <c r="K20" s="297">
        <f>SUM(Table8[[#This Row],[Year 1 Wages]:[Year 5 Wages]])</f>
        <v>0</v>
      </c>
      <c r="L20" s="157"/>
      <c r="M20" s="298">
        <f>ROUNDUP(Table8[[#This Row],[Fringe Rate]]*Table8[[#This Row],[Year 1 Wages]],2)</f>
        <v>0</v>
      </c>
      <c r="N20" s="298">
        <f>ROUNDUP(Table8[[#This Row],[Fringe Rate]]*Table8[[#This Row],[Year 2 Wages]],2)</f>
        <v>0</v>
      </c>
      <c r="O20" s="298">
        <f>ROUNDUP(Table8[[#This Row],[Fringe Rate]]*Table8[[#This Row],[Year 3 Wages]],2)</f>
        <v>0</v>
      </c>
      <c r="P20" s="298">
        <f>ROUNDUP(Table8[[#This Row],[Fringe Rate]]*Table8[[#This Row],[Year 4 Wages]],2)</f>
        <v>0</v>
      </c>
      <c r="Q20" s="298">
        <f>ROUNDUP(Table8[[#This Row],[Fringe Rate]]*Table8[[#This Row],[Year 5 Wages]],2)</f>
        <v>0</v>
      </c>
      <c r="R20" s="297">
        <f>SUM(Table8[[#This Row],[Fringe Year 1]:[Fringe Year 5]])</f>
        <v>0</v>
      </c>
      <c r="S20" s="297">
        <f>Table8[[#This Row],[Subtotal Wages]]+Table8[[#This Row],[Subtotal Fringe Benefits]]</f>
        <v>0</v>
      </c>
      <c r="T20" s="20"/>
    </row>
    <row r="21" spans="1:20" s="140" customFormat="1" ht="30.65" customHeight="1" thickBot="1" x14ac:dyDescent="0.3">
      <c r="A21" s="343"/>
      <c r="B21" s="344"/>
      <c r="C21" s="344"/>
      <c r="D21" s="344"/>
      <c r="E21" s="345"/>
      <c r="F21" s="150">
        <f t="shared" ref="F21:K21" si="0">SUM(F8:F20)</f>
        <v>0</v>
      </c>
      <c r="G21" s="150">
        <f t="shared" si="0"/>
        <v>0</v>
      </c>
      <c r="H21" s="150">
        <f t="shared" si="0"/>
        <v>0</v>
      </c>
      <c r="I21" s="150">
        <f t="shared" si="0"/>
        <v>0</v>
      </c>
      <c r="J21" s="150">
        <f t="shared" si="0"/>
        <v>0</v>
      </c>
      <c r="K21" s="151">
        <f t="shared" si="0"/>
        <v>0</v>
      </c>
      <c r="L21" s="151"/>
      <c r="M21" s="150">
        <f t="shared" ref="M21:S21" si="1">SUM(M8:M20)</f>
        <v>0</v>
      </c>
      <c r="N21" s="150">
        <f t="shared" si="1"/>
        <v>0</v>
      </c>
      <c r="O21" s="150">
        <f t="shared" si="1"/>
        <v>0</v>
      </c>
      <c r="P21" s="150">
        <f t="shared" si="1"/>
        <v>0</v>
      </c>
      <c r="Q21" s="150">
        <f t="shared" si="1"/>
        <v>0</v>
      </c>
      <c r="R21" s="151">
        <f t="shared" si="1"/>
        <v>0</v>
      </c>
      <c r="S21" s="151">
        <f t="shared" si="1"/>
        <v>0</v>
      </c>
      <c r="T21" s="151"/>
    </row>
    <row r="22" spans="1:20" ht="69.650000000000006" customHeight="1" thickBot="1" x14ac:dyDescent="0.3">
      <c r="A22" s="326" t="s">
        <v>57</v>
      </c>
      <c r="B22" s="327"/>
      <c r="C22" s="327"/>
      <c r="D22" s="327"/>
      <c r="E22" s="327"/>
      <c r="F22" s="327"/>
      <c r="G22" s="327"/>
      <c r="H22" s="327"/>
      <c r="I22" s="327"/>
      <c r="J22" s="327"/>
      <c r="K22" s="327"/>
      <c r="L22" s="327"/>
      <c r="M22" s="327"/>
      <c r="N22" s="327"/>
      <c r="O22" s="327"/>
      <c r="P22" s="327"/>
      <c r="Q22" s="327"/>
      <c r="R22" s="327"/>
      <c r="S22" s="327"/>
      <c r="T22" s="328"/>
    </row>
  </sheetData>
  <sheetProtection sheet="1" formatColumns="0" formatRows="0" insertRows="0"/>
  <mergeCells count="4">
    <mergeCell ref="A21:E21"/>
    <mergeCell ref="A3:T4"/>
    <mergeCell ref="A22:T22"/>
    <mergeCell ref="A1:T2"/>
  </mergeCells>
  <printOptions horizontalCentered="1"/>
  <pageMargins left="0.5" right="0.5" top="0.25" bottom="0.25" header="0.5" footer="0.5"/>
  <pageSetup scale="64" orientation="landscape" horizontalDpi="300" verticalDpi="300" r:id="rId1"/>
  <headerFooter alignWithMargins="0"/>
  <ignoredErrors>
    <ignoredError sqref="F21 G21:J21" formulaRange="1"/>
    <ignoredError sqref="K8:S10 K17:S20 L16:S16 K12:S15 K11:L11 N11:S11" unlockedFormula="1"/>
  </ignoredError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31584716-D711-4FC3-9C53-E65CE7A62B38}">
          <x14:formula1>
            <xm:f>List!$A$2:$A$4</xm:f>
          </x14:formula1>
          <xm:sqref>D7:D20</xm:sqref>
        </x14:dataValidation>
        <x14:dataValidation type="list" allowBlank="1" showInputMessage="1" showErrorMessage="1" xr:uid="{6C866DE4-8C97-4DEE-A0A7-6A1550767358}">
          <x14:formula1>
            <xm:f>List!$D$2:$D$3</xm:f>
          </x14:formula1>
          <xm:sqref>B7:B20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0"/>
    <pageSetUpPr fitToPage="1"/>
  </sheetPr>
  <dimension ref="A1:U19"/>
  <sheetViews>
    <sheetView zoomScale="85" zoomScaleNormal="85" workbookViewId="0">
      <selection activeCell="K9" sqref="K9"/>
    </sheetView>
  </sheetViews>
  <sheetFormatPr defaultColWidth="9.1796875" defaultRowHeight="12.5" x14ac:dyDescent="0.25"/>
  <cols>
    <col min="1" max="1" width="64" style="183" customWidth="1"/>
    <col min="2" max="2" width="15.54296875" style="183" customWidth="1"/>
    <col min="3" max="3" width="12.54296875" style="183" customWidth="1"/>
    <col min="4" max="4" width="11.1796875" style="180" customWidth="1"/>
    <col min="5" max="5" width="13.81640625" style="180" customWidth="1"/>
    <col min="6" max="7" width="12" style="181" customWidth="1"/>
    <col min="8" max="8" width="14.54296875" style="181" customWidth="1"/>
    <col min="9" max="9" width="10.81640625" style="181" customWidth="1"/>
    <col min="10" max="10" width="15" style="181" customWidth="1"/>
    <col min="11" max="11" width="13.81640625" style="181" customWidth="1"/>
    <col min="12" max="12" width="9.1796875" style="182" customWidth="1"/>
    <col min="13" max="16" width="9.1796875" style="183"/>
    <col min="17" max="17" width="14.54296875" style="183" customWidth="1"/>
    <col min="18" max="18" width="37.1796875" style="183" customWidth="1"/>
    <col min="19" max="16384" width="9.1796875" style="183"/>
  </cols>
  <sheetData>
    <row r="1" spans="1:21" s="158" customFormat="1" ht="12.75" customHeight="1" x14ac:dyDescent="0.25">
      <c r="A1" s="357" t="s">
        <v>18</v>
      </c>
      <c r="B1" s="357"/>
      <c r="C1" s="357"/>
      <c r="D1" s="357"/>
      <c r="E1" s="357"/>
      <c r="F1" s="357"/>
      <c r="G1" s="357"/>
      <c r="H1" s="357"/>
      <c r="I1" s="357"/>
      <c r="J1" s="357"/>
      <c r="K1" s="357"/>
      <c r="L1" s="357"/>
      <c r="M1" s="357"/>
      <c r="N1" s="357"/>
      <c r="O1" s="357"/>
      <c r="P1" s="357"/>
      <c r="Q1" s="357"/>
    </row>
    <row r="2" spans="1:21" s="160" customFormat="1" ht="15.75" customHeight="1" thickBot="1" x14ac:dyDescent="0.3">
      <c r="A2" s="357"/>
      <c r="B2" s="357"/>
      <c r="C2" s="357"/>
      <c r="D2" s="357"/>
      <c r="E2" s="357"/>
      <c r="F2" s="357"/>
      <c r="G2" s="357"/>
      <c r="H2" s="357"/>
      <c r="I2" s="357"/>
      <c r="J2" s="357"/>
      <c r="K2" s="357"/>
      <c r="L2" s="357"/>
      <c r="M2" s="357"/>
      <c r="N2" s="357"/>
      <c r="O2" s="357"/>
      <c r="P2" s="357"/>
      <c r="Q2" s="357"/>
    </row>
    <row r="3" spans="1:21" ht="129.65" customHeight="1" thickBot="1" x14ac:dyDescent="0.3">
      <c r="A3" s="354" t="s">
        <v>81</v>
      </c>
      <c r="B3" s="355"/>
      <c r="C3" s="355"/>
      <c r="D3" s="355"/>
      <c r="E3" s="355"/>
      <c r="F3" s="355"/>
      <c r="G3" s="355"/>
      <c r="H3" s="355"/>
      <c r="I3" s="355"/>
      <c r="J3" s="355"/>
      <c r="K3" s="355"/>
      <c r="L3" s="355"/>
      <c r="M3" s="355"/>
      <c r="N3" s="355"/>
      <c r="O3" s="355"/>
      <c r="P3" s="355"/>
      <c r="Q3" s="355"/>
      <c r="R3" s="356"/>
      <c r="S3" s="179"/>
      <c r="T3" s="179"/>
      <c r="U3" s="179"/>
    </row>
    <row r="4" spans="1:21" ht="9" customHeight="1" x14ac:dyDescent="0.25">
      <c r="A4" s="179"/>
      <c r="B4" s="179"/>
      <c r="C4" s="185"/>
      <c r="D4" s="186"/>
      <c r="E4" s="186"/>
      <c r="F4" s="187"/>
      <c r="G4" s="187"/>
      <c r="H4" s="187"/>
      <c r="I4" s="187"/>
      <c r="J4" s="187"/>
      <c r="K4" s="187"/>
      <c r="L4" s="188"/>
      <c r="M4" s="179"/>
      <c r="N4" s="179"/>
      <c r="O4" s="179"/>
      <c r="P4" s="179"/>
      <c r="Q4" s="179"/>
      <c r="R4" s="179"/>
      <c r="S4" s="179"/>
      <c r="T4" s="179"/>
      <c r="U4" s="179"/>
    </row>
    <row r="5" spans="1:21" s="158" customFormat="1" ht="56.75" customHeight="1" thickBot="1" x14ac:dyDescent="0.3">
      <c r="A5" s="166" t="s">
        <v>82</v>
      </c>
      <c r="B5" s="166" t="s">
        <v>83</v>
      </c>
      <c r="C5" s="167" t="s">
        <v>84</v>
      </c>
      <c r="D5" s="167" t="s">
        <v>85</v>
      </c>
      <c r="E5" s="38" t="s">
        <v>86</v>
      </c>
      <c r="F5" s="38" t="s">
        <v>87</v>
      </c>
      <c r="G5" s="38" t="s">
        <v>88</v>
      </c>
      <c r="H5" s="38" t="s">
        <v>89</v>
      </c>
      <c r="I5" s="38" t="s">
        <v>90</v>
      </c>
      <c r="J5" s="38" t="s">
        <v>91</v>
      </c>
      <c r="K5" s="168" t="s">
        <v>92</v>
      </c>
      <c r="L5" s="169" t="s">
        <v>93</v>
      </c>
      <c r="M5" s="169" t="s">
        <v>94</v>
      </c>
      <c r="N5" s="169" t="s">
        <v>95</v>
      </c>
      <c r="O5" s="169" t="s">
        <v>96</v>
      </c>
      <c r="P5" s="169" t="s">
        <v>97</v>
      </c>
      <c r="Q5" s="169" t="s">
        <v>98</v>
      </c>
      <c r="R5" s="170" t="s">
        <v>99</v>
      </c>
    </row>
    <row r="6" spans="1:21" s="184" customFormat="1" ht="135" customHeight="1" x14ac:dyDescent="0.25">
      <c r="A6" s="120" t="s">
        <v>100</v>
      </c>
      <c r="B6" s="171" t="s">
        <v>9</v>
      </c>
      <c r="C6" s="121">
        <v>4</v>
      </c>
      <c r="D6" s="121">
        <v>2</v>
      </c>
      <c r="E6" s="34">
        <v>200</v>
      </c>
      <c r="F6" s="34">
        <v>300</v>
      </c>
      <c r="G6" s="34">
        <v>0</v>
      </c>
      <c r="H6" s="34">
        <v>80</v>
      </c>
      <c r="I6" s="34">
        <v>0</v>
      </c>
      <c r="J6" s="34">
        <v>280</v>
      </c>
      <c r="K6" s="122">
        <f>(((Table12[[#This Row],[No. of Days]]-1)*Table12[[#This Row],[Lodging per Traveler/per night]])+Table12[[#This Row],[Flight per Traveler]]+Table12[[#This Row],[Vehicle per Traveler]]+Table12[[#This Row],[Per Diem Per Traveler]])*Table12[[#This Row],[No. of Travelers]]+Table12[[#This Row],[Total Mileage]]+Table12[[#This Row],[Total Miscellaneous]]</f>
        <v>2240</v>
      </c>
      <c r="L6" s="172">
        <v>0</v>
      </c>
      <c r="M6" s="172">
        <v>2240</v>
      </c>
      <c r="N6" s="172">
        <v>0</v>
      </c>
      <c r="O6" s="172">
        <v>0</v>
      </c>
      <c r="P6" s="172">
        <v>0</v>
      </c>
      <c r="Q6" s="172">
        <f>SUM(Table12[[#This Row],[Year 1 Travel]:[Year 5 Travel]])</f>
        <v>2240</v>
      </c>
      <c r="R6" s="124" t="s">
        <v>101</v>
      </c>
    </row>
    <row r="7" spans="1:21" x14ac:dyDescent="0.25">
      <c r="A7" s="25"/>
      <c r="B7" s="20"/>
      <c r="C7" s="323"/>
      <c r="D7" s="323"/>
      <c r="E7" s="277"/>
      <c r="F7" s="277"/>
      <c r="G7" s="277"/>
      <c r="H7" s="277"/>
      <c r="I7" s="277"/>
      <c r="J7" s="277"/>
      <c r="K7" s="299">
        <f>(((Table12[[#This Row],[No. of Days]]-1)*Table12[[#This Row],[Lodging per Traveler/per night]])+Table12[[#This Row],[Flight per Traveler]]+Table12[[#This Row],[Vehicle per Traveler]]+Table12[[#This Row],[Per Diem Per Traveler]])*Table12[[#This Row],[No. of Travelers]]+Table12[[#This Row],[Total Mileage]]+Table12[[#This Row],[Total Miscellaneous]]</f>
        <v>0</v>
      </c>
      <c r="L7" s="189"/>
      <c r="M7" s="189"/>
      <c r="N7" s="189"/>
      <c r="O7" s="189"/>
      <c r="P7" s="189"/>
      <c r="Q7" s="300">
        <f>SUM(Table12[[#This Row],[Year 1 Travel]:[Year 5 Travel]])</f>
        <v>0</v>
      </c>
      <c r="R7" s="26"/>
      <c r="S7" s="179"/>
      <c r="T7" s="179"/>
      <c r="U7" s="179"/>
    </row>
    <row r="8" spans="1:21" x14ac:dyDescent="0.25">
      <c r="A8" s="25"/>
      <c r="B8" s="20"/>
      <c r="C8" s="40"/>
      <c r="D8" s="40"/>
      <c r="E8" s="278"/>
      <c r="F8" s="278"/>
      <c r="G8" s="278"/>
      <c r="H8" s="278"/>
      <c r="I8" s="278"/>
      <c r="J8" s="278"/>
      <c r="K8" s="301">
        <f>(((Table12[[#This Row],[No. of Days]]-1)*Table12[[#This Row],[Lodging per Traveler/per night]])+Table12[[#This Row],[Flight per Traveler]]+Table12[[#This Row],[Vehicle per Traveler]]+Table12[[#This Row],[Per Diem Per Traveler]])*Table12[[#This Row],[No. of Travelers]]+Table12[[#This Row],[Total Mileage]]+Table12[[#This Row],[Total Miscellaneous]]</f>
        <v>0</v>
      </c>
      <c r="L8" s="2"/>
      <c r="M8" s="2"/>
      <c r="N8" s="2"/>
      <c r="O8" s="2"/>
      <c r="P8" s="2"/>
      <c r="Q8" s="297">
        <f>SUM(Table12[[#This Row],[Year 1 Travel]:[Year 5 Travel]])</f>
        <v>0</v>
      </c>
      <c r="R8" s="26"/>
      <c r="S8" s="179"/>
      <c r="T8" s="179"/>
      <c r="U8" s="179"/>
    </row>
    <row r="9" spans="1:21" x14ac:dyDescent="0.25">
      <c r="A9" s="27"/>
      <c r="B9" s="27"/>
      <c r="C9" s="40"/>
      <c r="D9" s="40"/>
      <c r="E9" s="278"/>
      <c r="F9" s="278"/>
      <c r="G9" s="278"/>
      <c r="H9" s="278"/>
      <c r="I9" s="278"/>
      <c r="J9" s="278"/>
      <c r="K9" s="301">
        <f>(((Table12[[#This Row],[No. of Days]]-1)*Table12[[#This Row],[Lodging per Traveler/per night]])+Table12[[#This Row],[Flight per Traveler]]+Table12[[#This Row],[Vehicle per Traveler]]+Table12[[#This Row],[Per Diem Per Traveler]])*Table12[[#This Row],[No. of Travelers]]+Table12[[#This Row],[Total Mileage]]+Table12[[#This Row],[Total Miscellaneous]]</f>
        <v>0</v>
      </c>
      <c r="L9" s="2"/>
      <c r="M9" s="2"/>
      <c r="N9" s="2"/>
      <c r="O9" s="2"/>
      <c r="P9" s="2"/>
      <c r="Q9" s="297">
        <f>SUM(Table12[[#This Row],[Year 1 Travel]:[Year 5 Travel]])</f>
        <v>0</v>
      </c>
      <c r="R9" s="26"/>
      <c r="S9" s="179"/>
      <c r="T9" s="179"/>
      <c r="U9" s="179"/>
    </row>
    <row r="10" spans="1:21" x14ac:dyDescent="0.25">
      <c r="A10" s="27"/>
      <c r="B10" s="27"/>
      <c r="C10" s="40"/>
      <c r="D10" s="40"/>
      <c r="E10" s="278"/>
      <c r="F10" s="278"/>
      <c r="G10" s="278"/>
      <c r="H10" s="278"/>
      <c r="I10" s="278"/>
      <c r="J10" s="278"/>
      <c r="K10" s="301">
        <f>(((Table12[[#This Row],[No. of Days]]-1)*Table12[[#This Row],[Lodging per Traveler/per night]])+Table12[[#This Row],[Flight per Traveler]]+Table12[[#This Row],[Vehicle per Traveler]]+Table12[[#This Row],[Per Diem Per Traveler]])*Table12[[#This Row],[No. of Travelers]]+Table12[[#This Row],[Total Mileage]]+Table12[[#This Row],[Total Miscellaneous]]</f>
        <v>0</v>
      </c>
      <c r="L10" s="2"/>
      <c r="M10" s="2"/>
      <c r="N10" s="2"/>
      <c r="O10" s="2"/>
      <c r="P10" s="2"/>
      <c r="Q10" s="297">
        <f>SUM(Table12[[#This Row],[Year 1 Travel]:[Year 5 Travel]])</f>
        <v>0</v>
      </c>
      <c r="R10" s="26"/>
      <c r="S10" s="179"/>
      <c r="T10" s="179"/>
      <c r="U10" s="179"/>
    </row>
    <row r="11" spans="1:21" ht="13" thickBot="1" x14ac:dyDescent="0.3">
      <c r="A11" s="27"/>
      <c r="B11" s="27"/>
      <c r="C11" s="40"/>
      <c r="D11" s="40"/>
      <c r="E11" s="278"/>
      <c r="F11" s="278"/>
      <c r="G11" s="278"/>
      <c r="H11" s="278"/>
      <c r="I11" s="278"/>
      <c r="J11" s="278"/>
      <c r="K11" s="301">
        <f>(((Table12[[#This Row],[No. of Days]]-1)*Table12[[#This Row],[Lodging per Traveler/per night]])+Table12[[#This Row],[Flight per Traveler]]+Table12[[#This Row],[Vehicle per Traveler]]+Table12[[#This Row],[Per Diem Per Traveler]])*Table12[[#This Row],[No. of Travelers]]+Table12[[#This Row],[Total Mileage]]+Table12[[#This Row],[Total Miscellaneous]]</f>
        <v>0</v>
      </c>
      <c r="L11" s="2"/>
      <c r="M11" s="2"/>
      <c r="N11" s="2"/>
      <c r="O11" s="2"/>
      <c r="P11" s="2"/>
      <c r="Q11" s="297">
        <f>SUM(Table12[[#This Row],[Year 1 Travel]:[Year 5 Travel]])</f>
        <v>0</v>
      </c>
      <c r="R11" s="26"/>
      <c r="S11" s="179"/>
      <c r="T11" s="179"/>
      <c r="U11" s="179"/>
    </row>
    <row r="12" spans="1:21" s="158" customFormat="1" ht="16.5" customHeight="1" thickBot="1" x14ac:dyDescent="0.3">
      <c r="A12" s="358"/>
      <c r="B12" s="358"/>
      <c r="C12" s="358"/>
      <c r="D12" s="358"/>
      <c r="E12" s="358"/>
      <c r="F12" s="358"/>
      <c r="G12" s="358"/>
      <c r="H12" s="358"/>
      <c r="I12" s="358"/>
      <c r="J12" s="358"/>
      <c r="K12" s="359"/>
      <c r="L12" s="173">
        <f t="shared" ref="L12:Q12" si="0">SUM(L7:L11)</f>
        <v>0</v>
      </c>
      <c r="M12" s="173">
        <f t="shared" si="0"/>
        <v>0</v>
      </c>
      <c r="N12" s="173">
        <f t="shared" si="0"/>
        <v>0</v>
      </c>
      <c r="O12" s="173">
        <f t="shared" si="0"/>
        <v>0</v>
      </c>
      <c r="P12" s="173">
        <f t="shared" si="0"/>
        <v>0</v>
      </c>
      <c r="Q12" s="174">
        <f t="shared" si="0"/>
        <v>0</v>
      </c>
      <c r="R12" s="175"/>
    </row>
    <row r="13" spans="1:21" ht="59.5" customHeight="1" thickBot="1" x14ac:dyDescent="0.3">
      <c r="A13" s="326" t="s">
        <v>57</v>
      </c>
      <c r="B13" s="327"/>
      <c r="C13" s="327"/>
      <c r="D13" s="327"/>
      <c r="E13" s="327"/>
      <c r="F13" s="327"/>
      <c r="G13" s="327"/>
      <c r="H13" s="327"/>
      <c r="I13" s="327"/>
      <c r="J13" s="327"/>
      <c r="K13" s="327"/>
      <c r="L13" s="327"/>
      <c r="M13" s="327"/>
      <c r="N13" s="327"/>
      <c r="O13" s="327"/>
      <c r="P13" s="327"/>
      <c r="Q13" s="327"/>
      <c r="R13" s="328"/>
      <c r="S13" s="179"/>
      <c r="T13" s="179"/>
      <c r="U13" s="179"/>
    </row>
    <row r="19" spans="3:3" x14ac:dyDescent="0.25">
      <c r="C19" s="179"/>
    </row>
  </sheetData>
  <sheetProtection sheet="1" scenarios="1" formatColumns="0" formatRows="0" insertRows="0"/>
  <customSheetViews>
    <customSheetView guid="{BF352FCE-C1BE-4B84-9561-6030FEF6A15F}" scale="90" showPageBreaks="1" fitToPage="1">
      <selection activeCell="K1" sqref="K1"/>
      <pageMargins left="0" right="0" top="0" bottom="0" header="0" footer="0"/>
      <printOptions horizontalCentered="1"/>
      <pageSetup scale="80" orientation="landscape" r:id="rId1"/>
      <headerFooter alignWithMargins="0">
        <oddFooter>&amp;Lc. Travel&amp;RPage &amp;P of &amp;N</oddFooter>
      </headerFooter>
    </customSheetView>
    <customSheetView guid="{D5CEF8EB-A9A7-4458-BF65-8F18E34CBA87}" scale="90" showPageBreaks="1">
      <selection activeCell="G41" sqref="G41"/>
      <rowBreaks count="2" manualBreakCount="2">
        <brk id="24" max="16383" man="1"/>
        <brk id="65" max="16383" man="1"/>
      </rowBreaks>
      <pageMargins left="0" right="0" top="0" bottom="0" header="0" footer="0"/>
      <printOptions horizontalCentered="1"/>
      <pageSetup scale="84" fitToHeight="7" orientation="landscape" r:id="rId2"/>
      <headerFooter alignWithMargins="0">
        <oddFooter>&amp;Lc. Travel&amp;RPage &amp;P of &amp;N</oddFooter>
      </headerFooter>
    </customSheetView>
    <customSheetView guid="{6588CF8C-0BB8-4786-9A46-0A2D10254132}" scale="90" showPageBreaks="1">
      <selection activeCell="F11" sqref="F11"/>
      <rowBreaks count="2" manualBreakCount="2">
        <brk id="24" max="16383" man="1"/>
        <brk id="65" max="16383" man="1"/>
      </rowBreaks>
      <pageMargins left="0" right="0" top="0" bottom="0" header="0" footer="0"/>
      <printOptions horizontalCentered="1"/>
      <pageSetup scale="84" fitToHeight="7" orientation="landscape" r:id="rId3"/>
      <headerFooter alignWithMargins="0">
        <oddFooter>&amp;Lc. Travel&amp;RPage &amp;P of &amp;N</oddFooter>
      </headerFooter>
    </customSheetView>
    <customSheetView guid="{712CE29F-EFCA-4968-A7C5-599F87319D6A}" scale="90" topLeftCell="A25">
      <selection activeCell="G1" sqref="G1"/>
      <rowBreaks count="2" manualBreakCount="2">
        <brk id="24" max="16383" man="1"/>
        <brk id="65" max="16383" man="1"/>
      </rowBreaks>
      <pageMargins left="0" right="0" top="0" bottom="0" header="0" footer="0"/>
      <printOptions horizontalCentered="1"/>
      <pageSetup scale="84" fitToHeight="7" orientation="landscape" r:id="rId4"/>
      <headerFooter alignWithMargins="0">
        <oddFooter>&amp;Lc. Travel&amp;RPage &amp;P of &amp;N</oddFooter>
      </headerFooter>
    </customSheetView>
    <customSheetView guid="{5BEC5FDE-32D0-42EF-8D2A-06DCBD4F05CC}" scale="90" showPageBreaks="1">
      <selection activeCell="B11" sqref="B11"/>
      <rowBreaks count="1" manualBreakCount="1">
        <brk id="24" max="16383" man="1"/>
      </rowBreaks>
      <pageMargins left="0" right="0" top="0" bottom="0" header="0" footer="0"/>
      <printOptions horizontalCentered="1"/>
      <pageSetup scale="84" fitToHeight="7" orientation="landscape" r:id="rId5"/>
      <headerFooter alignWithMargins="0">
        <oddFooter>&amp;Lc. Travel&amp;RPage &amp;P of &amp;N</oddFooter>
      </headerFooter>
    </customSheetView>
    <customSheetView guid="{D7FF18E2-A72D-4088-BD59-9D74A43C39A8}" scale="90" showPageBreaks="1" topLeftCell="A4">
      <selection activeCell="G9" sqref="G9"/>
      <rowBreaks count="2" manualBreakCount="2">
        <brk id="24" max="16383" man="1"/>
        <brk id="65" max="16383" man="1"/>
      </rowBreaks>
      <pageMargins left="0" right="0" top="0" bottom="0" header="0" footer="0"/>
      <printOptions horizontalCentered="1"/>
      <pageSetup scale="84" fitToHeight="7" orientation="landscape" r:id="rId6"/>
      <headerFooter alignWithMargins="0">
        <oddFooter>&amp;Lc. Travel&amp;RPage &amp;P of &amp;N</oddFooter>
      </headerFooter>
    </customSheetView>
  </customSheetViews>
  <mergeCells count="4">
    <mergeCell ref="A13:R13"/>
    <mergeCell ref="A3:R3"/>
    <mergeCell ref="A1:Q2"/>
    <mergeCell ref="A12:K12"/>
  </mergeCells>
  <phoneticPr fontId="3" type="noConversion"/>
  <printOptions horizontalCentered="1"/>
  <pageMargins left="0.5" right="0.5" top="0.25" bottom="0.25" header="0.5" footer="0.5"/>
  <pageSetup scale="62" orientation="landscape" horizontalDpi="300" verticalDpi="300" r:id="rId7"/>
  <headerFooter alignWithMargins="0"/>
  <ignoredErrors>
    <ignoredError sqref="J6" calculatedColumn="1"/>
    <ignoredError sqref="L12:P12" formulaRange="1"/>
    <ignoredError sqref="K7:Q7 K10:Q11 L9:Q9 L8:Q8" unlockedFormula="1"/>
  </ignoredErrors>
  <tableParts count="1">
    <tablePart r:id="rId8"/>
  </tableParts>
  <extLst>
    <ext xmlns:x14="http://schemas.microsoft.com/office/spreadsheetml/2009/9/main" uri="{CCE6A557-97BC-4b89-ADB6-D9C93CAAB3DF}">
      <x14:dataValidations xmlns:xm="http://schemas.microsoft.com/office/excel/2006/main" count="1">
        <x14:dataValidation type="list" allowBlank="1" showInputMessage="1" showErrorMessage="1" xr:uid="{4B40E9CE-5775-420D-AEC3-0F2612BA8A7C}">
          <x14:formula1>
            <xm:f>List!$C$2:$C$3</xm:f>
          </x14:formula1>
          <xm:sqref>B6:B11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0"/>
    <pageSetUpPr fitToPage="1"/>
  </sheetPr>
  <dimension ref="A1:Q18"/>
  <sheetViews>
    <sheetView zoomScale="85" zoomScaleNormal="85" workbookViewId="0">
      <selection activeCell="I6" sqref="I6"/>
    </sheetView>
  </sheetViews>
  <sheetFormatPr defaultColWidth="9.1796875" defaultRowHeight="12.5" x14ac:dyDescent="0.25"/>
  <cols>
    <col min="1" max="1" width="37.1796875" style="183" customWidth="1"/>
    <col min="2" max="2" width="8" style="183" customWidth="1"/>
    <col min="3" max="3" width="12.54296875" style="183" customWidth="1"/>
    <col min="4" max="4" width="12.54296875" style="202" customWidth="1"/>
    <col min="5" max="6" width="12.54296875" style="182" customWidth="1"/>
    <col min="7" max="8" width="12.54296875" style="183" customWidth="1"/>
    <col min="9" max="9" width="15.54296875" style="183" customWidth="1"/>
    <col min="10" max="10" width="31" style="183" customWidth="1"/>
    <col min="11" max="11" width="60.81640625" style="183" customWidth="1"/>
    <col min="12" max="16384" width="9.1796875" style="183"/>
  </cols>
  <sheetData>
    <row r="1" spans="1:17" s="190" customFormat="1" ht="12.75" customHeight="1" x14ac:dyDescent="0.25">
      <c r="A1" s="366" t="s">
        <v>23</v>
      </c>
      <c r="B1" s="366"/>
      <c r="C1" s="366"/>
      <c r="D1" s="366"/>
      <c r="E1" s="366"/>
      <c r="F1" s="366"/>
      <c r="G1" s="366"/>
      <c r="H1" s="366"/>
      <c r="I1" s="366"/>
      <c r="J1" s="366"/>
    </row>
    <row r="2" spans="1:17" s="203" customFormat="1" ht="18" customHeight="1" thickBot="1" x14ac:dyDescent="0.3">
      <c r="A2" s="366"/>
      <c r="B2" s="366"/>
      <c r="C2" s="366"/>
      <c r="D2" s="366"/>
      <c r="E2" s="366"/>
      <c r="F2" s="366"/>
      <c r="G2" s="366"/>
      <c r="H2" s="366"/>
      <c r="I2" s="366"/>
      <c r="J2" s="366"/>
      <c r="K2" s="192"/>
      <c r="L2" s="192"/>
      <c r="M2" s="160"/>
      <c r="N2" s="160"/>
      <c r="O2" s="160"/>
      <c r="P2" s="160"/>
      <c r="Q2" s="160"/>
    </row>
    <row r="3" spans="1:17" ht="110.15" customHeight="1" thickBot="1" x14ac:dyDescent="0.3">
      <c r="A3" s="363" t="s">
        <v>102</v>
      </c>
      <c r="B3" s="364"/>
      <c r="C3" s="364"/>
      <c r="D3" s="364"/>
      <c r="E3" s="364"/>
      <c r="F3" s="364"/>
      <c r="G3" s="364"/>
      <c r="H3" s="364"/>
      <c r="I3" s="364"/>
      <c r="J3" s="364"/>
      <c r="K3" s="365"/>
      <c r="L3" s="179"/>
      <c r="M3" s="179"/>
      <c r="N3" s="179"/>
      <c r="O3" s="179"/>
      <c r="P3" s="179"/>
      <c r="Q3" s="179"/>
    </row>
    <row r="4" spans="1:17" ht="3.75" customHeight="1" thickBot="1" x14ac:dyDescent="0.3">
      <c r="A4" s="179"/>
      <c r="B4" s="179"/>
      <c r="C4" s="185"/>
      <c r="D4" s="204"/>
      <c r="E4" s="188"/>
      <c r="F4" s="188"/>
      <c r="G4" s="179"/>
      <c r="H4" s="179"/>
      <c r="I4" s="179"/>
      <c r="J4" s="179"/>
      <c r="K4" s="179"/>
      <c r="L4" s="179"/>
      <c r="M4" s="179"/>
      <c r="N4" s="179"/>
      <c r="O4" s="179"/>
      <c r="P4" s="179"/>
      <c r="Q4" s="179"/>
    </row>
    <row r="5" spans="1:17" s="158" customFormat="1" ht="28.5" thickBot="1" x14ac:dyDescent="0.3">
      <c r="A5" s="196" t="s">
        <v>103</v>
      </c>
      <c r="B5" s="197" t="s">
        <v>104</v>
      </c>
      <c r="C5" s="198" t="s">
        <v>63</v>
      </c>
      <c r="D5" s="198" t="s">
        <v>105</v>
      </c>
      <c r="E5" s="198" t="s">
        <v>106</v>
      </c>
      <c r="F5" s="198" t="s">
        <v>107</v>
      </c>
      <c r="G5" s="198" t="s">
        <v>108</v>
      </c>
      <c r="H5" s="198" t="s">
        <v>109</v>
      </c>
      <c r="I5" s="198" t="s">
        <v>110</v>
      </c>
      <c r="J5" s="136" t="s">
        <v>111</v>
      </c>
      <c r="K5" s="139" t="s">
        <v>112</v>
      </c>
    </row>
    <row r="6" spans="1:17" ht="83.15" customHeight="1" x14ac:dyDescent="0.25">
      <c r="A6" s="199" t="s">
        <v>113</v>
      </c>
      <c r="B6" s="142">
        <v>1</v>
      </c>
      <c r="C6" s="145">
        <v>13699</v>
      </c>
      <c r="D6" s="145">
        <v>7669</v>
      </c>
      <c r="E6" s="145">
        <v>0</v>
      </c>
      <c r="F6" s="145">
        <v>6000</v>
      </c>
      <c r="G6" s="145">
        <v>0</v>
      </c>
      <c r="H6" s="145">
        <v>0</v>
      </c>
      <c r="I6" s="145">
        <f>SUM(Table4[[#This Row],[Year 1 Equipment]:[Year 5 Equipment]])</f>
        <v>13669</v>
      </c>
      <c r="J6" s="200" t="s">
        <v>114</v>
      </c>
      <c r="K6" s="149" t="s">
        <v>115</v>
      </c>
      <c r="L6" s="179"/>
      <c r="M6" s="179"/>
      <c r="N6" s="179"/>
      <c r="O6" s="179"/>
      <c r="P6" s="179"/>
      <c r="Q6" s="179"/>
    </row>
    <row r="7" spans="1:17" x14ac:dyDescent="0.25">
      <c r="A7" s="8"/>
      <c r="B7" s="6"/>
      <c r="C7" s="7"/>
      <c r="D7" s="7"/>
      <c r="E7" s="7"/>
      <c r="F7" s="7"/>
      <c r="G7" s="7"/>
      <c r="H7" s="7"/>
      <c r="I7" s="302">
        <f>SUM(Table4[[#This Row],[Year 1 Equipment]:[Year 5 Equipment]])</f>
        <v>0</v>
      </c>
      <c r="J7" s="46"/>
      <c r="K7" s="20"/>
      <c r="L7" s="179"/>
      <c r="M7" s="179"/>
      <c r="N7" s="179"/>
      <c r="O7" s="179"/>
      <c r="P7" s="179"/>
      <c r="Q7" s="179"/>
    </row>
    <row r="8" spans="1:17" x14ac:dyDescent="0.25">
      <c r="A8" s="8"/>
      <c r="B8" s="6"/>
      <c r="C8" s="7"/>
      <c r="D8" s="7"/>
      <c r="E8" s="7"/>
      <c r="F8" s="7"/>
      <c r="G8" s="7"/>
      <c r="H8" s="7"/>
      <c r="I8" s="303">
        <f>SUM(Table4[[#This Row],[Year 1 Equipment]:[Year 5 Equipment]])</f>
        <v>0</v>
      </c>
      <c r="J8" s="40"/>
      <c r="K8" s="20"/>
      <c r="L8" s="179"/>
      <c r="M8" s="179"/>
      <c r="N8" s="179"/>
      <c r="O8" s="179"/>
      <c r="P8" s="179"/>
      <c r="Q8" s="179"/>
    </row>
    <row r="9" spans="1:17" x14ac:dyDescent="0.25">
      <c r="A9" s="8"/>
      <c r="B9" s="6"/>
      <c r="C9" s="7"/>
      <c r="D9" s="7"/>
      <c r="E9" s="7"/>
      <c r="F9" s="7"/>
      <c r="G9" s="7"/>
      <c r="H9" s="7"/>
      <c r="I9" s="303">
        <f>SUM(Table4[[#This Row],[Year 1 Equipment]:[Year 5 Equipment]])</f>
        <v>0</v>
      </c>
      <c r="J9" s="40"/>
      <c r="K9" s="20"/>
      <c r="L9" s="179"/>
      <c r="M9" s="179"/>
      <c r="N9" s="179"/>
      <c r="O9" s="179"/>
      <c r="P9" s="179"/>
      <c r="Q9" s="179"/>
    </row>
    <row r="10" spans="1:17" x14ac:dyDescent="0.25">
      <c r="A10" s="8"/>
      <c r="B10" s="6"/>
      <c r="C10" s="7"/>
      <c r="D10" s="7"/>
      <c r="E10" s="7"/>
      <c r="F10" s="7"/>
      <c r="G10" s="7"/>
      <c r="H10" s="7"/>
      <c r="I10" s="303">
        <f>SUM(Table4[[#This Row],[Year 1 Equipment]:[Year 5 Equipment]])</f>
        <v>0</v>
      </c>
      <c r="J10" s="40"/>
      <c r="K10" s="20"/>
      <c r="L10" s="179"/>
      <c r="M10" s="179"/>
      <c r="N10" s="179"/>
      <c r="O10" s="179"/>
      <c r="P10" s="179"/>
      <c r="Q10" s="179"/>
    </row>
    <row r="11" spans="1:17" x14ac:dyDescent="0.25">
      <c r="A11" s="8"/>
      <c r="B11" s="6"/>
      <c r="C11" s="7"/>
      <c r="D11" s="7"/>
      <c r="E11" s="7"/>
      <c r="F11" s="7"/>
      <c r="G11" s="7"/>
      <c r="H11" s="7"/>
      <c r="I11" s="303">
        <f>SUM(Table4[[#This Row],[Year 1 Equipment]:[Year 5 Equipment]])</f>
        <v>0</v>
      </c>
      <c r="J11" s="40"/>
      <c r="K11" s="20"/>
      <c r="L11" s="179"/>
      <c r="M11" s="179"/>
      <c r="N11" s="179"/>
      <c r="O11" s="179"/>
      <c r="P11" s="179"/>
      <c r="Q11" s="179"/>
    </row>
    <row r="12" spans="1:17" x14ac:dyDescent="0.25">
      <c r="A12" s="5"/>
      <c r="B12" s="6"/>
      <c r="C12" s="7"/>
      <c r="D12" s="7"/>
      <c r="E12" s="7"/>
      <c r="F12" s="7"/>
      <c r="G12" s="7"/>
      <c r="H12" s="7"/>
      <c r="I12" s="303">
        <f>SUM(Table4[[#This Row],[Year 1 Equipment]:[Year 5 Equipment]])</f>
        <v>0</v>
      </c>
      <c r="J12" s="40"/>
      <c r="K12" s="43"/>
      <c r="L12" s="179"/>
      <c r="M12" s="179"/>
      <c r="N12" s="179"/>
      <c r="O12" s="179"/>
      <c r="P12" s="179"/>
      <c r="Q12" s="179"/>
    </row>
    <row r="13" spans="1:17" x14ac:dyDescent="0.25">
      <c r="A13" s="5"/>
      <c r="B13" s="6"/>
      <c r="C13" s="7"/>
      <c r="D13" s="7"/>
      <c r="E13" s="7"/>
      <c r="F13" s="7"/>
      <c r="G13" s="7"/>
      <c r="H13" s="7"/>
      <c r="I13" s="303">
        <f>SUM(Table4[[#This Row],[Year 1 Equipment]:[Year 5 Equipment]])</f>
        <v>0</v>
      </c>
      <c r="J13" s="40"/>
      <c r="K13" s="43"/>
      <c r="L13" s="179"/>
      <c r="M13" s="179"/>
      <c r="N13" s="179"/>
      <c r="O13" s="179"/>
      <c r="P13" s="179"/>
      <c r="Q13" s="179"/>
    </row>
    <row r="14" spans="1:17" x14ac:dyDescent="0.25">
      <c r="A14" s="5"/>
      <c r="B14" s="6"/>
      <c r="C14" s="7"/>
      <c r="D14" s="7"/>
      <c r="E14" s="7"/>
      <c r="F14" s="7"/>
      <c r="G14" s="7"/>
      <c r="H14" s="7"/>
      <c r="I14" s="303">
        <f>SUM(Table4[[#This Row],[Year 1 Equipment]:[Year 5 Equipment]])</f>
        <v>0</v>
      </c>
      <c r="J14" s="40"/>
      <c r="K14" s="43"/>
      <c r="L14" s="179"/>
      <c r="M14" s="179"/>
      <c r="N14" s="179"/>
      <c r="O14" s="179"/>
      <c r="P14" s="179"/>
      <c r="Q14" s="179"/>
    </row>
    <row r="15" spans="1:17" x14ac:dyDescent="0.25">
      <c r="A15" s="5"/>
      <c r="B15" s="6"/>
      <c r="C15" s="7"/>
      <c r="D15" s="7"/>
      <c r="E15" s="7"/>
      <c r="F15" s="7"/>
      <c r="G15" s="7"/>
      <c r="H15" s="7"/>
      <c r="I15" s="303">
        <f>SUM(Table4[[#This Row],[Year 1 Equipment]:[Year 5 Equipment]])</f>
        <v>0</v>
      </c>
      <c r="J15" s="40"/>
      <c r="K15" s="43"/>
      <c r="L15" s="179"/>
      <c r="M15" s="179"/>
      <c r="N15" s="179"/>
      <c r="O15" s="179"/>
      <c r="P15" s="179"/>
      <c r="Q15" s="179"/>
    </row>
    <row r="16" spans="1:17" ht="13" thickBot="1" x14ac:dyDescent="0.3">
      <c r="A16" s="13"/>
      <c r="B16" s="14"/>
      <c r="C16" s="15"/>
      <c r="D16" s="15"/>
      <c r="E16" s="15"/>
      <c r="F16" s="15"/>
      <c r="G16" s="15"/>
      <c r="H16" s="15"/>
      <c r="I16" s="304">
        <f>SUM(Table4[[#This Row],[Year 1 Equipment]:[Year 5 Equipment]])</f>
        <v>0</v>
      </c>
      <c r="J16" s="44"/>
      <c r="K16" s="45"/>
      <c r="L16" s="179"/>
      <c r="M16" s="179"/>
      <c r="N16" s="179"/>
      <c r="O16" s="179"/>
      <c r="P16" s="179"/>
      <c r="Q16" s="179"/>
    </row>
    <row r="17" spans="1:11" ht="18.649999999999999" customHeight="1" thickBot="1" x14ac:dyDescent="0.3">
      <c r="A17" s="360"/>
      <c r="B17" s="361"/>
      <c r="C17" s="362"/>
      <c r="D17" s="173">
        <f t="shared" ref="D17:I17" si="0">SUM(D7:D16)</f>
        <v>0</v>
      </c>
      <c r="E17" s="173">
        <f t="shared" si="0"/>
        <v>0</v>
      </c>
      <c r="F17" s="173">
        <f t="shared" si="0"/>
        <v>0</v>
      </c>
      <c r="G17" s="173">
        <f t="shared" si="0"/>
        <v>0</v>
      </c>
      <c r="H17" s="173">
        <f t="shared" si="0"/>
        <v>0</v>
      </c>
      <c r="I17" s="174">
        <f t="shared" si="0"/>
        <v>0</v>
      </c>
      <c r="J17" s="367"/>
      <c r="K17" s="368"/>
    </row>
    <row r="18" spans="1:11" ht="56.15" customHeight="1" thickBot="1" x14ac:dyDescent="0.3">
      <c r="A18" s="326" t="s">
        <v>57</v>
      </c>
      <c r="B18" s="327"/>
      <c r="C18" s="327"/>
      <c r="D18" s="327"/>
      <c r="E18" s="327"/>
      <c r="F18" s="327"/>
      <c r="G18" s="327"/>
      <c r="H18" s="327"/>
      <c r="I18" s="327"/>
      <c r="J18" s="327"/>
      <c r="K18" s="328"/>
    </row>
  </sheetData>
  <sheetProtection sheet="1" scenarios="1" formatColumns="0" formatRows="0" insertRows="0"/>
  <customSheetViews>
    <customSheetView guid="{BF352FCE-C1BE-4B84-9561-6030FEF6A15F}" scale="90" showPageBreaks="1" fitToPage="1">
      <selection activeCell="F1" sqref="F1"/>
      <pageMargins left="0" right="0" top="0" bottom="0" header="0" footer="0"/>
      <printOptions horizontalCentered="1"/>
      <pageSetup scale="80" orientation="landscape" r:id="rId1"/>
      <headerFooter alignWithMargins="0">
        <oddFooter>&amp;Ld. Equipment&amp;RPage &amp;P of &amp;N</oddFooter>
      </headerFooter>
    </customSheetView>
    <customSheetView guid="{D5CEF8EB-A9A7-4458-BF65-8F18E34CBA87}" scale="90" showPageBreaks="1" fitToPage="1">
      <selection activeCell="H38" sqref="H38"/>
      <pageMargins left="0" right="0" top="0" bottom="0" header="0" footer="0"/>
      <printOptions horizontalCentered="1"/>
      <pageSetup scale="86" fitToHeight="4" orientation="landscape" r:id="rId2"/>
      <headerFooter alignWithMargins="0">
        <oddFooter>&amp;Ld. Equipment&amp;RPage &amp;P of &amp;N</oddFooter>
      </headerFooter>
    </customSheetView>
    <customSheetView guid="{6588CF8C-0BB8-4786-9A46-0A2D10254132}" scale="90" showPageBreaks="1" fitToPage="1" topLeftCell="A4">
      <selection activeCell="I5" sqref="I5"/>
      <pageMargins left="0" right="0" top="0" bottom="0" header="0" footer="0"/>
      <printOptions horizontalCentered="1"/>
      <pageSetup scale="86" fitToHeight="4" orientation="landscape" r:id="rId3"/>
      <headerFooter alignWithMargins="0">
        <oddFooter>&amp;Ld. Equipment&amp;RPage &amp;P of &amp;N</oddFooter>
      </headerFooter>
    </customSheetView>
    <customSheetView guid="{712CE29F-EFCA-4968-A7C5-599F87319D6A}" scale="90" fitToPage="1">
      <selection activeCell="D40" sqref="D40"/>
      <pageMargins left="0" right="0" top="0" bottom="0" header="0" footer="0"/>
      <printOptions horizontalCentered="1"/>
      <pageSetup scale="86" fitToHeight="4" orientation="landscape" r:id="rId4"/>
      <headerFooter alignWithMargins="0">
        <oddFooter>&amp;Ld. Equipment&amp;RPage &amp;P of &amp;N</oddFooter>
      </headerFooter>
    </customSheetView>
    <customSheetView guid="{5BEC5FDE-32D0-42EF-8D2A-06DCBD4F05CC}" scale="90" showPageBreaks="1" fitToPage="1">
      <selection activeCell="I5" sqref="I5"/>
      <pageMargins left="0" right="0" top="0" bottom="0" header="0" footer="0"/>
      <printOptions horizontalCentered="1"/>
      <pageSetup scale="86" fitToHeight="4" orientation="landscape" r:id="rId5"/>
      <headerFooter alignWithMargins="0">
        <oddFooter>&amp;Ld. Equipment&amp;RPage &amp;P of &amp;N</oddFooter>
      </headerFooter>
    </customSheetView>
    <customSheetView guid="{D7FF18E2-A72D-4088-BD59-9D74A43C39A8}" scale="90" showPageBreaks="1" fitToPage="1" topLeftCell="A11">
      <selection activeCell="D41" sqref="D41"/>
      <pageMargins left="0" right="0" top="0" bottom="0" header="0" footer="0"/>
      <printOptions horizontalCentered="1"/>
      <pageSetup scale="86" fitToHeight="4" orientation="landscape" r:id="rId6"/>
      <headerFooter alignWithMargins="0">
        <oddFooter>&amp;Ld. Equipment&amp;RPage &amp;P of &amp;N</oddFooter>
      </headerFooter>
    </customSheetView>
  </customSheetViews>
  <mergeCells count="5">
    <mergeCell ref="A17:C17"/>
    <mergeCell ref="A18:K18"/>
    <mergeCell ref="A3:K3"/>
    <mergeCell ref="A1:J2"/>
    <mergeCell ref="J17:K17"/>
  </mergeCells>
  <phoneticPr fontId="3" type="noConversion"/>
  <printOptions horizontalCentered="1"/>
  <pageMargins left="0.5" right="0.5" top="0.25" bottom="0.25" header="0.5" footer="0.5"/>
  <pageSetup scale="75" orientation="landscape" horizontalDpi="300" verticalDpi="300" r:id="rId7"/>
  <headerFooter alignWithMargins="0"/>
  <ignoredErrors>
    <ignoredError sqref="D17:H17" formulaRange="1"/>
    <ignoredError sqref="I7 I15:I16 I9:I13" unlockedFormula="1"/>
  </ignoredErrors>
  <tableParts count="1">
    <tablePart r:id="rId8"/>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0"/>
    <pageSetUpPr fitToPage="1"/>
  </sheetPr>
  <dimension ref="A1:Q24"/>
  <sheetViews>
    <sheetView showGridLines="0" zoomScale="85" zoomScaleNormal="85" workbookViewId="0">
      <selection activeCell="I8" sqref="I8"/>
    </sheetView>
  </sheetViews>
  <sheetFormatPr defaultColWidth="9.1796875" defaultRowHeight="12.5" x14ac:dyDescent="0.25"/>
  <cols>
    <col min="1" max="1" width="55.1796875" style="162" customWidth="1"/>
    <col min="2" max="2" width="11.81640625" style="162" customWidth="1"/>
    <col min="3" max="3" width="18.1796875" style="201" customWidth="1"/>
    <col min="4" max="4" width="12.54296875" style="207" customWidth="1"/>
    <col min="5" max="5" width="12.54296875" style="177" customWidth="1"/>
    <col min="6" max="6" width="12.54296875" style="176" customWidth="1"/>
    <col min="7" max="9" width="12.54296875" style="162" customWidth="1"/>
    <col min="10" max="10" width="30.54296875" style="162" customWidth="1"/>
    <col min="11" max="11" width="60.54296875" style="162" customWidth="1"/>
    <col min="12" max="16384" width="9.1796875" style="162"/>
  </cols>
  <sheetData>
    <row r="1" spans="1:17" s="191" customFormat="1" ht="12.75" customHeight="1" x14ac:dyDescent="0.25">
      <c r="A1" s="366" t="s">
        <v>25</v>
      </c>
      <c r="B1" s="366"/>
      <c r="C1" s="366"/>
      <c r="D1" s="366"/>
      <c r="E1" s="366"/>
      <c r="F1" s="366"/>
      <c r="G1" s="366"/>
      <c r="H1" s="366"/>
      <c r="I1" s="366"/>
      <c r="J1" s="366"/>
    </row>
    <row r="2" spans="1:17" s="194" customFormat="1" ht="18" customHeight="1" thickBot="1" x14ac:dyDescent="0.3">
      <c r="A2" s="366"/>
      <c r="B2" s="366"/>
      <c r="C2" s="366"/>
      <c r="D2" s="366"/>
      <c r="E2" s="366"/>
      <c r="F2" s="366"/>
      <c r="G2" s="366"/>
      <c r="H2" s="366"/>
      <c r="I2" s="366"/>
      <c r="J2" s="366"/>
      <c r="K2" s="193"/>
      <c r="L2" s="193"/>
      <c r="M2" s="126"/>
      <c r="N2" s="126"/>
      <c r="O2" s="126"/>
      <c r="P2" s="126"/>
      <c r="Q2" s="126"/>
    </row>
    <row r="3" spans="1:17" ht="126.65" customHeight="1" thickBot="1" x14ac:dyDescent="0.3">
      <c r="A3" s="363" t="s">
        <v>116</v>
      </c>
      <c r="B3" s="364"/>
      <c r="C3" s="364"/>
      <c r="D3" s="364"/>
      <c r="E3" s="364"/>
      <c r="F3" s="364"/>
      <c r="G3" s="364"/>
      <c r="H3" s="364"/>
      <c r="I3" s="364"/>
      <c r="J3" s="364"/>
      <c r="K3" s="365"/>
      <c r="L3" s="161"/>
      <c r="M3" s="161"/>
      <c r="N3" s="161"/>
      <c r="O3" s="161"/>
      <c r="P3" s="161"/>
      <c r="Q3" s="161"/>
    </row>
    <row r="4" spans="1:17" ht="4.5" customHeight="1" thickBot="1" x14ac:dyDescent="0.3">
      <c r="A4" s="161"/>
      <c r="B4" s="163"/>
      <c r="C4" s="195"/>
      <c r="D4" s="205"/>
      <c r="E4" s="165"/>
      <c r="F4" s="164"/>
      <c r="G4" s="161"/>
      <c r="H4" s="161"/>
      <c r="I4" s="161"/>
      <c r="J4" s="161"/>
      <c r="K4" s="161"/>
      <c r="L4" s="161"/>
      <c r="M4" s="161"/>
      <c r="N4" s="161"/>
      <c r="O4" s="161"/>
      <c r="P4" s="161"/>
      <c r="Q4" s="161"/>
    </row>
    <row r="5" spans="1:17" s="159" customFormat="1" ht="28.5" thickBot="1" x14ac:dyDescent="0.3">
      <c r="A5" s="196" t="s">
        <v>117</v>
      </c>
      <c r="B5" s="197" t="s">
        <v>104</v>
      </c>
      <c r="C5" s="137" t="s">
        <v>118</v>
      </c>
      <c r="D5" s="137" t="s">
        <v>119</v>
      </c>
      <c r="E5" s="137" t="s">
        <v>120</v>
      </c>
      <c r="F5" s="137" t="s">
        <v>121</v>
      </c>
      <c r="G5" s="137" t="s">
        <v>122</v>
      </c>
      <c r="H5" s="137" t="s">
        <v>123</v>
      </c>
      <c r="I5" s="198" t="s">
        <v>110</v>
      </c>
      <c r="J5" s="136" t="s">
        <v>111</v>
      </c>
      <c r="K5" s="139" t="s">
        <v>112</v>
      </c>
    </row>
    <row r="6" spans="1:17" s="159" customFormat="1" ht="62.15" customHeight="1" x14ac:dyDescent="0.25">
      <c r="A6" s="149" t="s">
        <v>124</v>
      </c>
      <c r="B6" s="142">
        <v>10</v>
      </c>
      <c r="C6" s="145">
        <v>750</v>
      </c>
      <c r="D6" s="145">
        <f t="shared" ref="D6" si="0">750*5</f>
        <v>3750</v>
      </c>
      <c r="E6" s="145">
        <v>0</v>
      </c>
      <c r="F6" s="145">
        <f t="shared" ref="F6" si="1">750*5</f>
        <v>3750</v>
      </c>
      <c r="G6" s="145">
        <v>0</v>
      </c>
      <c r="H6" s="145">
        <v>0</v>
      </c>
      <c r="I6" s="145">
        <f>SUM(Table3[[#This Row],[Year 1 Supplies]:[Year 5 Supplies]])</f>
        <v>7500</v>
      </c>
      <c r="J6" s="149" t="s">
        <v>125</v>
      </c>
      <c r="K6" s="149" t="s">
        <v>126</v>
      </c>
    </row>
    <row r="7" spans="1:17" x14ac:dyDescent="0.25">
      <c r="A7" s="8"/>
      <c r="B7" s="6"/>
      <c r="C7" s="7"/>
      <c r="D7" s="7"/>
      <c r="E7" s="7"/>
      <c r="F7" s="7"/>
      <c r="G7" s="7"/>
      <c r="H7" s="7"/>
      <c r="I7" s="303">
        <f>SUM(Table3[[#This Row],[Year 1 Supplies]:[Year 5 Supplies]])</f>
        <v>0</v>
      </c>
      <c r="J7" s="40"/>
      <c r="K7" s="20"/>
      <c r="L7" s="161"/>
      <c r="M7" s="161"/>
      <c r="N7" s="161"/>
      <c r="O7" s="161"/>
      <c r="P7" s="161"/>
      <c r="Q7" s="161"/>
    </row>
    <row r="8" spans="1:17" x14ac:dyDescent="0.25">
      <c r="A8" s="8"/>
      <c r="B8" s="6"/>
      <c r="C8" s="7"/>
      <c r="D8" s="7"/>
      <c r="E8" s="7"/>
      <c r="F8" s="7"/>
      <c r="G8" s="7"/>
      <c r="H8" s="7"/>
      <c r="I8" s="303">
        <f>SUM(Table3[[#This Row],[Year 1 Supplies]:[Year 5 Supplies]])</f>
        <v>0</v>
      </c>
      <c r="J8" s="40"/>
      <c r="K8" s="20"/>
      <c r="L8" s="161"/>
      <c r="M8" s="161"/>
      <c r="N8" s="161"/>
      <c r="O8" s="161"/>
      <c r="P8" s="161"/>
      <c r="Q8" s="161"/>
    </row>
    <row r="9" spans="1:17" x14ac:dyDescent="0.25">
      <c r="A9" s="23"/>
      <c r="B9" s="6"/>
      <c r="C9" s="7"/>
      <c r="D9" s="36"/>
      <c r="E9" s="36"/>
      <c r="F9" s="36"/>
      <c r="G9" s="36"/>
      <c r="H9" s="36"/>
      <c r="I9" s="305">
        <f>SUM(Table3[[#This Row],[Year 1 Supplies]:[Year 5 Supplies]])</f>
        <v>0</v>
      </c>
      <c r="J9" s="41"/>
      <c r="K9" s="42"/>
      <c r="L9" s="161"/>
      <c r="M9" s="161"/>
      <c r="N9" s="161"/>
      <c r="O9" s="161"/>
      <c r="P9" s="161"/>
      <c r="Q9" s="161"/>
    </row>
    <row r="10" spans="1:17" x14ac:dyDescent="0.25">
      <c r="A10" s="5"/>
      <c r="B10" s="6"/>
      <c r="C10" s="7"/>
      <c r="D10" s="36"/>
      <c r="E10" s="36"/>
      <c r="F10" s="36"/>
      <c r="G10" s="36"/>
      <c r="H10" s="36"/>
      <c r="I10" s="305">
        <f>SUM(Table3[[#This Row],[Year 1 Supplies]:[Year 5 Supplies]])</f>
        <v>0</v>
      </c>
      <c r="J10" s="40"/>
      <c r="K10" s="26"/>
      <c r="L10" s="161"/>
      <c r="M10" s="161"/>
      <c r="N10" s="161"/>
      <c r="O10" s="161"/>
      <c r="P10" s="161"/>
      <c r="Q10" s="161"/>
    </row>
    <row r="11" spans="1:17" x14ac:dyDescent="0.25">
      <c r="A11" s="5"/>
      <c r="B11" s="6"/>
      <c r="C11" s="7"/>
      <c r="D11" s="36"/>
      <c r="E11" s="36"/>
      <c r="F11" s="36"/>
      <c r="G11" s="36"/>
      <c r="H11" s="36"/>
      <c r="I11" s="305">
        <f>SUM(Table3[[#This Row],[Year 1 Supplies]:[Year 5 Supplies]])</f>
        <v>0</v>
      </c>
      <c r="J11" s="40"/>
      <c r="K11" s="26"/>
      <c r="L11" s="161"/>
      <c r="M11" s="161"/>
      <c r="N11" s="161"/>
      <c r="O11" s="161"/>
      <c r="P11" s="161"/>
      <c r="Q11" s="161"/>
    </row>
    <row r="12" spans="1:17" x14ac:dyDescent="0.25">
      <c r="A12" s="5"/>
      <c r="B12" s="6"/>
      <c r="C12" s="7"/>
      <c r="D12" s="36"/>
      <c r="E12" s="36"/>
      <c r="F12" s="36"/>
      <c r="G12" s="36"/>
      <c r="H12" s="36"/>
      <c r="I12" s="305">
        <f>SUM(Table3[[#This Row],[Year 1 Supplies]:[Year 5 Supplies]])</f>
        <v>0</v>
      </c>
      <c r="J12" s="40"/>
      <c r="K12" s="26"/>
      <c r="L12" s="161"/>
      <c r="M12" s="161"/>
      <c r="N12" s="161"/>
      <c r="O12" s="161"/>
      <c r="P12" s="161"/>
      <c r="Q12" s="161"/>
    </row>
    <row r="13" spans="1:17" x14ac:dyDescent="0.25">
      <c r="A13" s="5"/>
      <c r="B13" s="6"/>
      <c r="C13" s="7"/>
      <c r="D13" s="36"/>
      <c r="E13" s="36"/>
      <c r="F13" s="36"/>
      <c r="G13" s="36"/>
      <c r="H13" s="36"/>
      <c r="I13" s="305">
        <f>SUM(Table3[[#This Row],[Year 1 Supplies]:[Year 5 Supplies]])</f>
        <v>0</v>
      </c>
      <c r="J13" s="40"/>
      <c r="K13" s="43"/>
      <c r="L13" s="161"/>
      <c r="M13" s="161"/>
      <c r="N13" s="161"/>
      <c r="O13" s="161"/>
      <c r="P13" s="161"/>
      <c r="Q13" s="161"/>
    </row>
    <row r="14" spans="1:17" ht="13" thickBot="1" x14ac:dyDescent="0.3">
      <c r="A14" s="13"/>
      <c r="B14" s="14"/>
      <c r="C14" s="15"/>
      <c r="D14" s="37"/>
      <c r="E14" s="37"/>
      <c r="F14" s="37"/>
      <c r="G14" s="37"/>
      <c r="H14" s="37"/>
      <c r="I14" s="306">
        <f>SUM(Table3[[#This Row],[Year 1 Supplies]:[Year 5 Supplies]])</f>
        <v>0</v>
      </c>
      <c r="J14" s="44"/>
      <c r="K14" s="45"/>
      <c r="L14" s="161"/>
      <c r="M14" s="161"/>
      <c r="N14" s="161"/>
      <c r="O14" s="161"/>
      <c r="P14" s="161"/>
      <c r="Q14" s="161"/>
    </row>
    <row r="15" spans="1:17" s="159" customFormat="1" ht="14.5" thickBot="1" x14ac:dyDescent="0.3">
      <c r="A15" s="360"/>
      <c r="B15" s="361"/>
      <c r="C15" s="362"/>
      <c r="D15" s="173">
        <f t="shared" ref="D15:I15" si="2">SUM(D7:D14)</f>
        <v>0</v>
      </c>
      <c r="E15" s="173">
        <f t="shared" si="2"/>
        <v>0</v>
      </c>
      <c r="F15" s="173">
        <f t="shared" si="2"/>
        <v>0</v>
      </c>
      <c r="G15" s="173">
        <f t="shared" si="2"/>
        <v>0</v>
      </c>
      <c r="H15" s="173">
        <f t="shared" si="2"/>
        <v>0</v>
      </c>
      <c r="I15" s="174">
        <f t="shared" si="2"/>
        <v>0</v>
      </c>
      <c r="J15" s="367"/>
      <c r="K15" s="369"/>
    </row>
    <row r="16" spans="1:17" ht="67.5" customHeight="1" thickBot="1" x14ac:dyDescent="0.3">
      <c r="A16" s="326" t="s">
        <v>57</v>
      </c>
      <c r="B16" s="327"/>
      <c r="C16" s="327"/>
      <c r="D16" s="327"/>
      <c r="E16" s="327"/>
      <c r="F16" s="327"/>
      <c r="G16" s="327"/>
      <c r="H16" s="327"/>
      <c r="I16" s="327"/>
      <c r="J16" s="327"/>
      <c r="K16" s="328"/>
      <c r="L16" s="161"/>
      <c r="M16" s="161"/>
      <c r="N16" s="161"/>
      <c r="O16" s="161"/>
      <c r="P16" s="161"/>
      <c r="Q16" s="161"/>
    </row>
    <row r="24" spans="4:4" x14ac:dyDescent="0.25">
      <c r="D24" s="206"/>
    </row>
  </sheetData>
  <sheetProtection sheet="1" scenarios="1" formatColumns="0" formatRows="0" insertRows="0"/>
  <customSheetViews>
    <customSheetView guid="{BF352FCE-C1BE-4B84-9561-6030FEF6A15F}" scale="90" showPageBreaks="1" fitToPage="1">
      <selection activeCell="F1" sqref="F1"/>
      <pageMargins left="0" right="0" top="0" bottom="0" header="0" footer="0"/>
      <printOptions horizontalCentered="1"/>
      <pageSetup scale="85" orientation="landscape" r:id="rId1"/>
      <headerFooter alignWithMargins="0">
        <oddFooter>&amp;Le. Supplies&amp;RPage &amp;P of &amp;N</oddFooter>
      </headerFooter>
    </customSheetView>
    <customSheetView guid="{D5CEF8EB-A9A7-4458-BF65-8F18E34CBA87}" scale="90" showPageBreaks="1" fitToPage="1">
      <selection activeCell="D31" sqref="D31"/>
      <pageMargins left="0" right="0" top="0" bottom="0" header="0" footer="0"/>
      <printOptions horizontalCentered="1"/>
      <pageSetup scale="86" fitToHeight="5" orientation="landscape" r:id="rId2"/>
      <headerFooter alignWithMargins="0">
        <oddFooter>&amp;Le. Supplies&amp;RPage &amp;P of &amp;N</oddFooter>
      </headerFooter>
    </customSheetView>
    <customSheetView guid="{6588CF8C-0BB8-4786-9A46-0A2D10254132}" scale="90" showPageBreaks="1" fitToPage="1">
      <selection activeCell="E15" sqref="E15"/>
      <pageMargins left="0" right="0" top="0" bottom="0" header="0" footer="0"/>
      <printOptions horizontalCentered="1"/>
      <pageSetup scale="86" fitToHeight="5" orientation="landscape" r:id="rId3"/>
      <headerFooter alignWithMargins="0">
        <oddFooter>&amp;Le. Supplies&amp;RPage &amp;P of &amp;N</oddFooter>
      </headerFooter>
    </customSheetView>
    <customSheetView guid="{712CE29F-EFCA-4968-A7C5-599F87319D6A}" scale="90" fitToPage="1">
      <selection sqref="A1:D1"/>
      <pageMargins left="0" right="0" top="0" bottom="0" header="0" footer="0"/>
      <printOptions horizontalCentered="1"/>
      <pageSetup scale="86" fitToHeight="5" orientation="landscape" r:id="rId4"/>
      <headerFooter alignWithMargins="0">
        <oddFooter>&amp;Le. Supplies&amp;RPage &amp;P of &amp;N</oddFooter>
      </headerFooter>
    </customSheetView>
    <customSheetView guid="{5BEC5FDE-32D0-42EF-8D2A-06DCBD4F05CC}" scale="90" showPageBreaks="1" fitToPage="1" topLeftCell="A7">
      <selection activeCell="E15" sqref="E15"/>
      <pageMargins left="0" right="0" top="0" bottom="0" header="0" footer="0"/>
      <printOptions horizontalCentered="1"/>
      <pageSetup scale="86" fitToHeight="5" orientation="landscape" r:id="rId5"/>
      <headerFooter alignWithMargins="0">
        <oddFooter>&amp;Le. Supplies&amp;RPage &amp;P of &amp;N</oddFooter>
      </headerFooter>
    </customSheetView>
    <customSheetView guid="{D7FF18E2-A72D-4088-BD59-9D74A43C39A8}" scale="90" showPageBreaks="1" fitToPage="1" topLeftCell="A15">
      <selection activeCell="D45" sqref="D45"/>
      <pageMargins left="0" right="0" top="0" bottom="0" header="0" footer="0"/>
      <printOptions horizontalCentered="1"/>
      <pageSetup scale="86" fitToHeight="5" orientation="landscape" r:id="rId6"/>
      <headerFooter alignWithMargins="0">
        <oddFooter>&amp;Le. Supplies&amp;RPage &amp;P of &amp;N</oddFooter>
      </headerFooter>
    </customSheetView>
  </customSheetViews>
  <mergeCells count="5">
    <mergeCell ref="A15:C15"/>
    <mergeCell ref="A16:K16"/>
    <mergeCell ref="J15:K15"/>
    <mergeCell ref="A3:K3"/>
    <mergeCell ref="A1:J2"/>
  </mergeCells>
  <phoneticPr fontId="3" type="noConversion"/>
  <printOptions horizontalCentered="1"/>
  <pageMargins left="0.5" right="0.5" top="0.25" bottom="0.25" header="0.5" footer="0.5"/>
  <pageSetup scale="68" orientation="landscape" horizontalDpi="300" verticalDpi="300" r:id="rId7"/>
  <headerFooter alignWithMargins="0"/>
  <ignoredErrors>
    <ignoredError sqref="D15:H15" formulaRange="1"/>
    <ignoredError sqref="I7:I14" unlockedFormula="1"/>
  </ignoredErrors>
  <tableParts count="1">
    <tablePart r:id="rId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0"/>
    <pageSetUpPr fitToPage="1"/>
  </sheetPr>
  <dimension ref="A1:J26"/>
  <sheetViews>
    <sheetView showGridLines="0" topLeftCell="A4" zoomScale="85" zoomScaleNormal="85" workbookViewId="0">
      <selection activeCell="H17" sqref="H17"/>
    </sheetView>
  </sheetViews>
  <sheetFormatPr defaultColWidth="9.1796875" defaultRowHeight="12.5" x14ac:dyDescent="0.25"/>
  <cols>
    <col min="1" max="1" width="31.81640625" style="162" customWidth="1"/>
    <col min="2" max="2" width="35.54296875" style="162" customWidth="1"/>
    <col min="3" max="3" width="15.54296875" style="162" customWidth="1"/>
    <col min="4" max="5" width="15.54296875" style="201" customWidth="1"/>
    <col min="6" max="8" width="15.54296875" style="162" customWidth="1"/>
    <col min="9" max="9" width="49.54296875" style="162" customWidth="1"/>
    <col min="10" max="10" width="60.54296875" style="162" customWidth="1"/>
    <col min="11" max="16384" width="9.1796875" style="162"/>
  </cols>
  <sheetData>
    <row r="1" spans="1:10" s="191" customFormat="1" ht="12.75" customHeight="1" x14ac:dyDescent="0.25">
      <c r="A1" s="366" t="s">
        <v>49</v>
      </c>
      <c r="B1" s="366"/>
      <c r="C1" s="366"/>
      <c r="D1" s="366"/>
      <c r="E1" s="366"/>
      <c r="F1" s="366"/>
      <c r="G1" s="366"/>
      <c r="H1" s="366"/>
      <c r="I1" s="366"/>
    </row>
    <row r="2" spans="1:10" s="126" customFormat="1" ht="18.649999999999999" customHeight="1" thickBot="1" x14ac:dyDescent="0.3">
      <c r="A2" s="366"/>
      <c r="B2" s="366"/>
      <c r="C2" s="366"/>
      <c r="D2" s="366"/>
      <c r="E2" s="366"/>
      <c r="F2" s="366"/>
      <c r="G2" s="366"/>
      <c r="H2" s="366"/>
      <c r="I2" s="366"/>
    </row>
    <row r="3" spans="1:10" ht="202" customHeight="1" thickBot="1" x14ac:dyDescent="0.3">
      <c r="A3" s="363" t="s">
        <v>127</v>
      </c>
      <c r="B3" s="364"/>
      <c r="C3" s="364"/>
      <c r="D3" s="364"/>
      <c r="E3" s="364"/>
      <c r="F3" s="364"/>
      <c r="G3" s="364"/>
      <c r="H3" s="364"/>
      <c r="I3" s="364"/>
      <c r="J3" s="365"/>
    </row>
    <row r="4" spans="1:10" ht="7.5" customHeight="1" thickBot="1" x14ac:dyDescent="0.3">
      <c r="A4" s="161"/>
      <c r="B4" s="208"/>
      <c r="C4" s="208"/>
      <c r="D4" s="209"/>
      <c r="E4" s="209"/>
      <c r="F4" s="161"/>
      <c r="G4" s="161"/>
      <c r="H4" s="161"/>
      <c r="I4" s="161"/>
      <c r="J4" s="161"/>
    </row>
    <row r="5" spans="1:10" ht="50.5" customHeight="1" thickBot="1" x14ac:dyDescent="0.3">
      <c r="A5" s="178" t="s">
        <v>128</v>
      </c>
      <c r="B5" s="111" t="s">
        <v>129</v>
      </c>
      <c r="C5" s="111" t="s">
        <v>130</v>
      </c>
      <c r="D5" s="111" t="s">
        <v>131</v>
      </c>
      <c r="E5" s="111" t="s">
        <v>132</v>
      </c>
      <c r="F5" s="111" t="s">
        <v>133</v>
      </c>
      <c r="G5" s="111" t="s">
        <v>134</v>
      </c>
      <c r="H5" s="115" t="s">
        <v>98</v>
      </c>
      <c r="I5" s="111" t="s">
        <v>135</v>
      </c>
      <c r="J5" s="67" t="s">
        <v>136</v>
      </c>
    </row>
    <row r="6" spans="1:10" ht="92.15" customHeight="1" x14ac:dyDescent="0.25">
      <c r="A6" s="210" t="s">
        <v>137</v>
      </c>
      <c r="B6" s="142" t="s">
        <v>12</v>
      </c>
      <c r="C6" s="211">
        <v>50000</v>
      </c>
      <c r="D6" s="211">
        <v>50000</v>
      </c>
      <c r="E6" s="211">
        <v>50000</v>
      </c>
      <c r="F6" s="211">
        <v>50000</v>
      </c>
      <c r="G6" s="211">
        <v>50000</v>
      </c>
      <c r="H6" s="145">
        <f>SUM(Table2[[#This Row],[Year 1 Contractual / Subawards]:[Year 5 Contractual / Subawards]])</f>
        <v>250000</v>
      </c>
      <c r="I6" s="149" t="s">
        <v>138</v>
      </c>
      <c r="J6" s="212" t="s">
        <v>139</v>
      </c>
    </row>
    <row r="7" spans="1:10" x14ac:dyDescent="0.25">
      <c r="A7" s="16"/>
      <c r="B7" s="24"/>
      <c r="C7" s="47"/>
      <c r="D7" s="47"/>
      <c r="E7" s="47"/>
      <c r="F7" s="47"/>
      <c r="G7" s="47"/>
      <c r="H7" s="301">
        <f>SUM(Table2[[#This Row],[Year 1 Contractual / Subawards]:[Year 5 Contractual / Subawards]])</f>
        <v>0</v>
      </c>
      <c r="I7" s="31"/>
      <c r="J7" s="49"/>
    </row>
    <row r="8" spans="1:10" x14ac:dyDescent="0.25">
      <c r="A8" s="16"/>
      <c r="B8" s="24"/>
      <c r="C8" s="47"/>
      <c r="D8" s="47"/>
      <c r="E8" s="47"/>
      <c r="F8" s="47"/>
      <c r="G8" s="47"/>
      <c r="H8" s="301">
        <f>SUM(Table2[[#This Row],[Year 1 Contractual / Subawards]:[Year 5 Contractual / Subawards]])</f>
        <v>0</v>
      </c>
      <c r="I8" s="31"/>
      <c r="J8" s="49"/>
    </row>
    <row r="9" spans="1:10" x14ac:dyDescent="0.25">
      <c r="A9" s="16"/>
      <c r="B9" s="24"/>
      <c r="C9" s="47"/>
      <c r="D9" s="47"/>
      <c r="E9" s="47"/>
      <c r="F9" s="47"/>
      <c r="G9" s="47"/>
      <c r="H9" s="301">
        <f>SUM(Table2[[#This Row],[Year 1 Contractual / Subawards]:[Year 5 Contractual / Subawards]])</f>
        <v>0</v>
      </c>
      <c r="I9" s="31"/>
      <c r="J9" s="49"/>
    </row>
    <row r="10" spans="1:10" x14ac:dyDescent="0.25">
      <c r="A10" s="16"/>
      <c r="B10" s="24"/>
      <c r="C10" s="47"/>
      <c r="D10" s="47"/>
      <c r="E10" s="47"/>
      <c r="F10" s="47"/>
      <c r="G10" s="47"/>
      <c r="H10" s="301">
        <f>SUM(Table2[[#This Row],[Year 1 Contractual / Subawards]:[Year 5 Contractual / Subawards]])</f>
        <v>0</v>
      </c>
      <c r="I10" s="31"/>
      <c r="J10" s="49"/>
    </row>
    <row r="11" spans="1:10" x14ac:dyDescent="0.25">
      <c r="A11" s="16"/>
      <c r="B11" s="24"/>
      <c r="C11" s="47"/>
      <c r="D11" s="47"/>
      <c r="E11" s="47"/>
      <c r="F11" s="47"/>
      <c r="G11" s="47"/>
      <c r="H11" s="301">
        <f>SUM(Table2[[#This Row],[Year 1 Contractual / Subawards]:[Year 5 Contractual / Subawards]])</f>
        <v>0</v>
      </c>
      <c r="I11" s="31"/>
      <c r="J11" s="49"/>
    </row>
    <row r="12" spans="1:10" x14ac:dyDescent="0.25">
      <c r="A12" s="16"/>
      <c r="B12" s="24"/>
      <c r="C12" s="47"/>
      <c r="D12" s="47"/>
      <c r="E12" s="47"/>
      <c r="F12" s="47"/>
      <c r="G12" s="47"/>
      <c r="H12" s="301">
        <f>SUM(Table2[[#This Row],[Year 1 Contractual / Subawards]:[Year 5 Contractual / Subawards]])</f>
        <v>0</v>
      </c>
      <c r="I12" s="31"/>
      <c r="J12" s="49"/>
    </row>
    <row r="13" spans="1:10" x14ac:dyDescent="0.25">
      <c r="A13" s="16"/>
      <c r="B13" s="24"/>
      <c r="C13" s="47"/>
      <c r="D13" s="47"/>
      <c r="E13" s="47"/>
      <c r="F13" s="47"/>
      <c r="G13" s="47"/>
      <c r="H13" s="301">
        <f>SUM(Table2[[#This Row],[Year 1 Contractual / Subawards]:[Year 5 Contractual / Subawards]])</f>
        <v>0</v>
      </c>
      <c r="I13" s="31"/>
      <c r="J13" s="49"/>
    </row>
    <row r="14" spans="1:10" x14ac:dyDescent="0.25">
      <c r="A14" s="16"/>
      <c r="B14" s="24"/>
      <c r="C14" s="47"/>
      <c r="D14" s="47"/>
      <c r="E14" s="47"/>
      <c r="F14" s="47"/>
      <c r="G14" s="47"/>
      <c r="H14" s="301">
        <f>SUM(Table2[[#This Row],[Year 1 Contractual / Subawards]:[Year 5 Contractual / Subawards]])</f>
        <v>0</v>
      </c>
      <c r="I14" s="31"/>
      <c r="J14" s="49"/>
    </row>
    <row r="15" spans="1:10" x14ac:dyDescent="0.25">
      <c r="A15" s="16"/>
      <c r="B15" s="24"/>
      <c r="C15" s="47"/>
      <c r="D15" s="47"/>
      <c r="E15" s="47"/>
      <c r="F15" s="47"/>
      <c r="G15" s="47"/>
      <c r="H15" s="301">
        <f>SUM(Table2[[#This Row],[Year 1 Contractual / Subawards]:[Year 5 Contractual / Subawards]])</f>
        <v>0</v>
      </c>
      <c r="I15" s="31"/>
      <c r="J15" s="49"/>
    </row>
    <row r="16" spans="1:10" x14ac:dyDescent="0.25">
      <c r="A16" s="16"/>
      <c r="B16" s="24"/>
      <c r="C16" s="47"/>
      <c r="D16" s="47"/>
      <c r="E16" s="47"/>
      <c r="F16" s="47"/>
      <c r="G16" s="47"/>
      <c r="H16" s="301">
        <f>SUM(Table2[[#This Row],[Year 1 Contractual / Subawards]:[Year 5 Contractual / Subawards]])</f>
        <v>0</v>
      </c>
      <c r="I16" s="31"/>
      <c r="J16" s="49"/>
    </row>
    <row r="17" spans="1:10" x14ac:dyDescent="0.25">
      <c r="A17" s="16"/>
      <c r="B17" s="24"/>
      <c r="C17" s="47"/>
      <c r="D17" s="47"/>
      <c r="E17" s="47"/>
      <c r="F17" s="47"/>
      <c r="G17" s="47"/>
      <c r="H17" s="301">
        <f>SUM(Table2[[#This Row],[Year 1 Contractual / Subawards]:[Year 5 Contractual / Subawards]])</f>
        <v>0</v>
      </c>
      <c r="I17" s="31"/>
      <c r="J17" s="49"/>
    </row>
    <row r="18" spans="1:10" x14ac:dyDescent="0.25">
      <c r="A18" s="16"/>
      <c r="B18" s="24"/>
      <c r="C18" s="47"/>
      <c r="D18" s="47"/>
      <c r="E18" s="47"/>
      <c r="F18" s="47"/>
      <c r="G18" s="47"/>
      <c r="H18" s="301">
        <f>SUM(Table2[[#This Row],[Year 1 Contractual / Subawards]:[Year 5 Contractual / Subawards]])</f>
        <v>0</v>
      </c>
      <c r="I18" s="31"/>
      <c r="J18" s="49"/>
    </row>
    <row r="19" spans="1:10" x14ac:dyDescent="0.25">
      <c r="A19" s="16"/>
      <c r="B19" s="24"/>
      <c r="C19" s="47"/>
      <c r="D19" s="47"/>
      <c r="E19" s="47"/>
      <c r="F19" s="47"/>
      <c r="G19" s="47"/>
      <c r="H19" s="301">
        <f>SUM(Table2[[#This Row],[Year 1 Contractual / Subawards]:[Year 5 Contractual / Subawards]])</f>
        <v>0</v>
      </c>
      <c r="I19" s="31"/>
      <c r="J19" s="49"/>
    </row>
    <row r="20" spans="1:10" x14ac:dyDescent="0.25">
      <c r="A20" s="16"/>
      <c r="B20" s="24"/>
      <c r="C20" s="47"/>
      <c r="D20" s="47"/>
      <c r="E20" s="47"/>
      <c r="F20" s="47"/>
      <c r="G20" s="47"/>
      <c r="H20" s="301">
        <f>SUM(Table2[[#This Row],[Year 1 Contractual / Subawards]:[Year 5 Contractual / Subawards]])</f>
        <v>0</v>
      </c>
      <c r="I20" s="31"/>
      <c r="J20" s="49"/>
    </row>
    <row r="21" spans="1:10" x14ac:dyDescent="0.25">
      <c r="A21" s="16"/>
      <c r="B21" s="24"/>
      <c r="C21" s="47"/>
      <c r="D21" s="47"/>
      <c r="E21" s="47"/>
      <c r="F21" s="47"/>
      <c r="G21" s="47"/>
      <c r="H21" s="301">
        <f>SUM(Table2[[#This Row],[Year 1 Contractual / Subawards]:[Year 5 Contractual / Subawards]])</f>
        <v>0</v>
      </c>
      <c r="I21" s="31"/>
      <c r="J21" s="49"/>
    </row>
    <row r="22" spans="1:10" ht="13" thickBot="1" x14ac:dyDescent="0.3">
      <c r="A22" s="18"/>
      <c r="B22" s="28"/>
      <c r="C22" s="48"/>
      <c r="D22" s="48"/>
      <c r="E22" s="48"/>
      <c r="F22" s="48"/>
      <c r="G22" s="48"/>
      <c r="H22" s="307">
        <f>SUM(Table2[[#This Row],[Year 1 Contractual / Subawards]:[Year 5 Contractual / Subawards]])</f>
        <v>0</v>
      </c>
      <c r="I22" s="39"/>
      <c r="J22" s="50"/>
    </row>
    <row r="23" spans="1:10" ht="14" x14ac:dyDescent="0.25">
      <c r="A23" s="376" t="s">
        <v>140</v>
      </c>
      <c r="B23" s="377"/>
      <c r="C23" s="264">
        <f t="shared" ref="C23:H23" si="0">SUMIF($B7:$B22,"Subrecipient",C7:C22)</f>
        <v>0</v>
      </c>
      <c r="D23" s="264">
        <f t="shared" si="0"/>
        <v>0</v>
      </c>
      <c r="E23" s="264">
        <f t="shared" si="0"/>
        <v>0</v>
      </c>
      <c r="F23" s="264">
        <f t="shared" si="0"/>
        <v>0</v>
      </c>
      <c r="G23" s="264">
        <f t="shared" si="0"/>
        <v>0</v>
      </c>
      <c r="H23" s="265">
        <f t="shared" si="0"/>
        <v>0</v>
      </c>
      <c r="I23" s="370"/>
      <c r="J23" s="371"/>
    </row>
    <row r="24" spans="1:10" ht="14" x14ac:dyDescent="0.25">
      <c r="A24" s="378" t="s">
        <v>141</v>
      </c>
      <c r="B24" s="379"/>
      <c r="C24" s="266">
        <f t="shared" ref="C24:H24" si="1">SUMIF($B7:$B22,"Contractor",C7:C22)</f>
        <v>0</v>
      </c>
      <c r="D24" s="266">
        <f t="shared" si="1"/>
        <v>0</v>
      </c>
      <c r="E24" s="266">
        <f t="shared" si="1"/>
        <v>0</v>
      </c>
      <c r="F24" s="266">
        <f t="shared" si="1"/>
        <v>0</v>
      </c>
      <c r="G24" s="266">
        <f t="shared" si="1"/>
        <v>0</v>
      </c>
      <c r="H24" s="267">
        <f t="shared" si="1"/>
        <v>0</v>
      </c>
      <c r="I24" s="372"/>
      <c r="J24" s="373"/>
    </row>
    <row r="25" spans="1:10" s="159" customFormat="1" ht="13.5" customHeight="1" thickBot="1" x14ac:dyDescent="0.3">
      <c r="A25" s="380" t="s">
        <v>142</v>
      </c>
      <c r="B25" s="381"/>
      <c r="C25" s="268">
        <f t="shared" ref="C25:H25" si="2">C23+C24</f>
        <v>0</v>
      </c>
      <c r="D25" s="268">
        <f t="shared" si="2"/>
        <v>0</v>
      </c>
      <c r="E25" s="268">
        <f t="shared" si="2"/>
        <v>0</v>
      </c>
      <c r="F25" s="268">
        <f t="shared" si="2"/>
        <v>0</v>
      </c>
      <c r="G25" s="268">
        <f t="shared" si="2"/>
        <v>0</v>
      </c>
      <c r="H25" s="269">
        <f t="shared" si="2"/>
        <v>0</v>
      </c>
      <c r="I25" s="374"/>
      <c r="J25" s="375"/>
    </row>
    <row r="26" spans="1:10" ht="99" customHeight="1" thickBot="1" x14ac:dyDescent="0.3">
      <c r="A26" s="326" t="s">
        <v>57</v>
      </c>
      <c r="B26" s="327"/>
      <c r="C26" s="327"/>
      <c r="D26" s="327"/>
      <c r="E26" s="327"/>
      <c r="F26" s="327"/>
      <c r="G26" s="327"/>
      <c r="H26" s="327"/>
      <c r="I26" s="327"/>
      <c r="J26" s="328"/>
    </row>
  </sheetData>
  <sheetProtection sheet="1" scenarios="1" formatColumns="0" formatRows="0" insertRows="0"/>
  <customSheetViews>
    <customSheetView guid="{BF352FCE-C1BE-4B84-9561-6030FEF6A15F}" scale="90" showPageBreaks="1">
      <selection activeCell="D1" sqref="D1:F1"/>
      <pageMargins left="0" right="0" top="0" bottom="0" header="0" footer="0"/>
      <pageSetup scale="90" fitToWidth="0" fitToHeight="0" orientation="landscape" r:id="rId1"/>
      <headerFooter alignWithMargins="0">
        <oddFooter>&amp;Lf. Contractual&amp;RPage &amp;P of &amp;N</oddFooter>
      </headerFooter>
    </customSheetView>
    <customSheetView guid="{D5CEF8EB-A9A7-4458-BF65-8F18E34CBA87}" scale="90" showPageBreaks="1" printArea="1">
      <selection activeCell="G3" sqref="G3"/>
      <pageMargins left="0" right="0" top="0" bottom="0" header="0" footer="0"/>
      <printOptions horizontalCentered="1"/>
      <pageSetup scale="90" fitToHeight="5" orientation="landscape" r:id="rId2"/>
      <headerFooter alignWithMargins="0">
        <oddFooter>&amp;Lf. Contractual&amp;RPage &amp;P of &amp;N</oddFooter>
      </headerFooter>
    </customSheetView>
    <customSheetView guid="{6588CF8C-0BB8-4786-9A46-0A2D10254132}" scale="90" showPageBreaks="1" printArea="1">
      <selection activeCell="A6" sqref="A6:IV6"/>
      <pageMargins left="0" right="0" top="0" bottom="0" header="0" footer="0"/>
      <printOptions horizontalCentered="1"/>
      <pageSetup scale="90" fitToHeight="5" orientation="landscape" r:id="rId3"/>
      <headerFooter alignWithMargins="0">
        <oddFooter>&amp;Lf. Contractual&amp;RPage &amp;P of &amp;N</oddFooter>
      </headerFooter>
    </customSheetView>
    <customSheetView guid="{712CE29F-EFCA-4968-A7C5-599F87319D6A}" scale="90" topLeftCell="A4">
      <selection activeCell="A4" sqref="A4:F4"/>
      <pageMargins left="0" right="0" top="0" bottom="0" header="0" footer="0"/>
      <printOptions horizontalCentered="1"/>
      <pageSetup scale="90" fitToHeight="5" orientation="landscape" r:id="rId4"/>
      <headerFooter alignWithMargins="0">
        <oddFooter>&amp;Lf. Contractual&amp;RPage &amp;P of &amp;N</oddFooter>
      </headerFooter>
    </customSheetView>
    <customSheetView guid="{5BEC5FDE-32D0-42EF-8D2A-06DCBD4F05CC}" scale="90" showPageBreaks="1" printArea="1" topLeftCell="A4">
      <selection activeCell="E6" sqref="E6"/>
      <pageMargins left="0" right="0" top="0" bottom="0" header="0" footer="0"/>
      <printOptions horizontalCentered="1"/>
      <pageSetup scale="90" fitToHeight="5" orientation="landscape" r:id="rId5"/>
      <headerFooter alignWithMargins="0">
        <oddFooter>&amp;Lf. Contractual&amp;RPage &amp;P of &amp;N</oddFooter>
      </headerFooter>
    </customSheetView>
    <customSheetView guid="{D7FF18E2-A72D-4088-BD59-9D74A43C39A8}" scale="90" showPageBreaks="1" printArea="1" topLeftCell="A4">
      <selection activeCell="A18" sqref="A18"/>
      <pageMargins left="0" right="0" top="0" bottom="0" header="0" footer="0"/>
      <printOptions horizontalCentered="1"/>
      <pageSetup scale="90" fitToHeight="5" orientation="landscape" r:id="rId6"/>
      <headerFooter alignWithMargins="0">
        <oddFooter>&amp;Lf. Contractual&amp;RPage &amp;P of &amp;N</oddFooter>
      </headerFooter>
    </customSheetView>
  </customSheetViews>
  <mergeCells count="7">
    <mergeCell ref="A26:J26"/>
    <mergeCell ref="I23:J25"/>
    <mergeCell ref="A3:J3"/>
    <mergeCell ref="A1:I2"/>
    <mergeCell ref="A23:B23"/>
    <mergeCell ref="A24:B24"/>
    <mergeCell ref="A25:B25"/>
  </mergeCells>
  <phoneticPr fontId="3" type="noConversion"/>
  <printOptions horizontalCentered="1"/>
  <pageMargins left="0.5" right="0.5" top="0.25" bottom="0.25" header="0.5" footer="0.5"/>
  <pageSetup scale="85" orientation="landscape" horizontalDpi="300" verticalDpi="300" r:id="rId7"/>
  <headerFooter alignWithMargins="0"/>
  <ignoredErrors>
    <ignoredError sqref="H7:H22" unlockedFormula="1"/>
  </ignoredErrors>
  <tableParts count="1">
    <tablePart r:id="rId8"/>
  </tableParts>
  <extLst>
    <ext xmlns:x14="http://schemas.microsoft.com/office/spreadsheetml/2009/9/main" uri="{CCE6A557-97BC-4b89-ADB6-D9C93CAAB3DF}">
      <x14:dataValidations xmlns:xm="http://schemas.microsoft.com/office/excel/2006/main" count="1">
        <x14:dataValidation type="list" allowBlank="1" showInputMessage="1" showErrorMessage="1" xr:uid="{02418FFC-7F89-470E-9A8B-E1429F1B021F}">
          <x14:formula1>
            <xm:f>List!$F$2:$F$3</xm:f>
          </x14:formula1>
          <xm:sqref>B6:B22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O13"/>
  <sheetViews>
    <sheetView showGridLines="0" zoomScale="85" zoomScaleNormal="85" workbookViewId="0">
      <selection activeCell="G12" sqref="G12"/>
    </sheetView>
  </sheetViews>
  <sheetFormatPr defaultColWidth="9.1796875" defaultRowHeight="12.5" x14ac:dyDescent="0.25"/>
  <cols>
    <col min="1" max="1" width="50.54296875" style="162" customWidth="1"/>
    <col min="2" max="2" width="15.54296875" style="162" customWidth="1"/>
    <col min="3" max="3" width="15.54296875" style="177" customWidth="1"/>
    <col min="4" max="4" width="15.54296875" style="223" customWidth="1"/>
    <col min="5" max="7" width="15.54296875" style="162" customWidth="1"/>
    <col min="8" max="8" width="40.54296875" style="162" customWidth="1"/>
    <col min="9" max="9" width="60.54296875" style="162" customWidth="1"/>
    <col min="10" max="16384" width="9.1796875" style="162"/>
  </cols>
  <sheetData>
    <row r="1" spans="1:15" s="191" customFormat="1" ht="12.75" customHeight="1" x14ac:dyDescent="0.25">
      <c r="A1" s="352" t="s">
        <v>143</v>
      </c>
      <c r="B1" s="352"/>
      <c r="C1" s="352"/>
      <c r="D1" s="352"/>
      <c r="E1" s="352"/>
      <c r="F1" s="352"/>
      <c r="G1" s="352"/>
      <c r="H1" s="352"/>
    </row>
    <row r="2" spans="1:15" s="194" customFormat="1" ht="18.649999999999999" customHeight="1" thickBot="1" x14ac:dyDescent="0.3">
      <c r="A2" s="353"/>
      <c r="B2" s="353"/>
      <c r="C2" s="353"/>
      <c r="D2" s="353"/>
      <c r="E2" s="353"/>
      <c r="F2" s="353"/>
      <c r="G2" s="353"/>
      <c r="H2" s="353"/>
      <c r="I2" s="193"/>
      <c r="J2" s="193"/>
      <c r="K2" s="126"/>
      <c r="L2" s="126"/>
      <c r="M2" s="126"/>
      <c r="N2" s="126"/>
      <c r="O2" s="126"/>
    </row>
    <row r="3" spans="1:15" ht="83.5" customHeight="1" thickBot="1" x14ac:dyDescent="0.3">
      <c r="A3" s="363" t="s">
        <v>144</v>
      </c>
      <c r="B3" s="364"/>
      <c r="C3" s="364"/>
      <c r="D3" s="364"/>
      <c r="E3" s="364"/>
      <c r="F3" s="364"/>
      <c r="G3" s="364"/>
      <c r="H3" s="364"/>
      <c r="I3" s="365"/>
      <c r="J3" s="161"/>
      <c r="K3" s="161"/>
      <c r="L3" s="161"/>
      <c r="M3" s="161"/>
      <c r="N3" s="161"/>
      <c r="O3" s="161"/>
    </row>
    <row r="4" spans="1:15" ht="4" customHeight="1" thickBot="1" x14ac:dyDescent="0.3">
      <c r="A4" s="161"/>
      <c r="B4" s="163"/>
      <c r="C4" s="165"/>
      <c r="D4" s="217"/>
      <c r="E4" s="161"/>
      <c r="F4" s="161"/>
      <c r="G4" s="161"/>
      <c r="H4" s="161"/>
      <c r="I4" s="161"/>
      <c r="J4" s="161"/>
      <c r="K4" s="161"/>
      <c r="L4" s="161"/>
      <c r="M4" s="161"/>
      <c r="N4" s="161"/>
      <c r="O4" s="161"/>
    </row>
    <row r="5" spans="1:15" s="159" customFormat="1" ht="28.5" thickBot="1" x14ac:dyDescent="0.35">
      <c r="A5" s="213" t="s">
        <v>145</v>
      </c>
      <c r="B5" s="218" t="s">
        <v>146</v>
      </c>
      <c r="C5" s="218" t="s">
        <v>147</v>
      </c>
      <c r="D5" s="218" t="s">
        <v>148</v>
      </c>
      <c r="E5" s="218" t="s">
        <v>149</v>
      </c>
      <c r="F5" s="218" t="s">
        <v>150</v>
      </c>
      <c r="G5" s="214" t="s">
        <v>98</v>
      </c>
      <c r="H5" s="215" t="s">
        <v>111</v>
      </c>
      <c r="I5" s="216" t="s">
        <v>112</v>
      </c>
    </row>
    <row r="6" spans="1:15" ht="47.15" customHeight="1" x14ac:dyDescent="0.25">
      <c r="A6" s="219" t="s">
        <v>151</v>
      </c>
      <c r="B6" s="220">
        <f t="shared" ref="B6" si="0">25000*15</f>
        <v>375000</v>
      </c>
      <c r="C6" s="220">
        <f t="shared" ref="C6" si="1">25000*10</f>
        <v>250000</v>
      </c>
      <c r="D6" s="220">
        <v>0</v>
      </c>
      <c r="E6" s="220">
        <v>0</v>
      </c>
      <c r="F6" s="220">
        <v>0</v>
      </c>
      <c r="G6" s="145">
        <f>SUM(Table5[[#This Row],[Year 1 Construction]:[Year 5 Construction]])</f>
        <v>625000</v>
      </c>
      <c r="H6" s="221" t="s">
        <v>152</v>
      </c>
      <c r="I6" s="222" t="s">
        <v>153</v>
      </c>
      <c r="J6" s="161"/>
      <c r="K6" s="161"/>
      <c r="L6" s="161"/>
      <c r="M6" s="161"/>
      <c r="N6" s="161"/>
      <c r="O6" s="161"/>
    </row>
    <row r="7" spans="1:15" x14ac:dyDescent="0.25">
      <c r="A7" s="16"/>
      <c r="B7" s="57"/>
      <c r="C7" s="57"/>
      <c r="D7" s="57"/>
      <c r="E7" s="57"/>
      <c r="F7" s="57"/>
      <c r="G7" s="308">
        <f>SUM(Table5[[#This Row],[Year 1 Construction]:[Year 5 Construction]])</f>
        <v>0</v>
      </c>
      <c r="H7" s="52"/>
      <c r="I7" s="51"/>
      <c r="J7" s="161"/>
      <c r="K7" s="161"/>
      <c r="L7" s="161"/>
      <c r="M7" s="161"/>
      <c r="N7" s="161"/>
      <c r="O7" s="161"/>
    </row>
    <row r="8" spans="1:15" x14ac:dyDescent="0.25">
      <c r="A8" s="16"/>
      <c r="B8" s="57"/>
      <c r="C8" s="57"/>
      <c r="D8" s="57"/>
      <c r="E8" s="57"/>
      <c r="F8" s="57"/>
      <c r="G8" s="308">
        <f>SUM(Table5[[#This Row],[Year 1 Construction]:[Year 5 Construction]])</f>
        <v>0</v>
      </c>
      <c r="H8" s="52"/>
      <c r="I8" s="53"/>
      <c r="J8" s="161"/>
      <c r="K8" s="161"/>
      <c r="L8" s="161"/>
      <c r="M8" s="161"/>
      <c r="N8" s="161"/>
      <c r="O8" s="161"/>
    </row>
    <row r="9" spans="1:15" x14ac:dyDescent="0.25">
      <c r="A9" s="16"/>
      <c r="B9" s="57"/>
      <c r="C9" s="57"/>
      <c r="D9" s="57"/>
      <c r="E9" s="57"/>
      <c r="F9" s="57"/>
      <c r="G9" s="308">
        <f>SUM(Table5[[#This Row],[Year 1 Construction]:[Year 5 Construction]])</f>
        <v>0</v>
      </c>
      <c r="H9" s="52"/>
      <c r="I9" s="53"/>
      <c r="J9" s="161"/>
      <c r="K9" s="161"/>
      <c r="L9" s="161"/>
      <c r="M9" s="161"/>
      <c r="N9" s="161"/>
      <c r="O9" s="161"/>
    </row>
    <row r="10" spans="1:15" x14ac:dyDescent="0.25">
      <c r="A10" s="16"/>
      <c r="B10" s="57"/>
      <c r="C10" s="57"/>
      <c r="D10" s="57"/>
      <c r="E10" s="57"/>
      <c r="F10" s="57"/>
      <c r="G10" s="308">
        <f>SUM(Table5[[#This Row],[Year 1 Construction]:[Year 5 Construction]])</f>
        <v>0</v>
      </c>
      <c r="H10" s="52"/>
      <c r="I10" s="53"/>
      <c r="J10" s="161"/>
      <c r="K10" s="161"/>
      <c r="L10" s="161"/>
      <c r="M10" s="161"/>
      <c r="N10" s="161"/>
      <c r="O10" s="161"/>
    </row>
    <row r="11" spans="1:15" ht="13" thickBot="1" x14ac:dyDescent="0.3">
      <c r="A11" s="18"/>
      <c r="B11" s="58"/>
      <c r="C11" s="58"/>
      <c r="D11" s="58"/>
      <c r="E11" s="58"/>
      <c r="F11" s="58"/>
      <c r="G11" s="309">
        <f>SUM(Table5[[#This Row],[Year 1 Construction]:[Year 5 Construction]])</f>
        <v>0</v>
      </c>
      <c r="H11" s="56"/>
      <c r="I11" s="51"/>
      <c r="J11" s="161"/>
      <c r="K11" s="161"/>
      <c r="L11" s="161"/>
      <c r="M11" s="161"/>
      <c r="N11" s="161"/>
      <c r="O11" s="161"/>
    </row>
    <row r="12" spans="1:15" s="159" customFormat="1" ht="14.5" thickBot="1" x14ac:dyDescent="0.3">
      <c r="A12" s="317"/>
      <c r="B12" s="173">
        <f t="shared" ref="B12:G12" si="2">SUM(B7:B11)</f>
        <v>0</v>
      </c>
      <c r="C12" s="173">
        <f t="shared" si="2"/>
        <v>0</v>
      </c>
      <c r="D12" s="173">
        <f t="shared" si="2"/>
        <v>0</v>
      </c>
      <c r="E12" s="173">
        <f t="shared" si="2"/>
        <v>0</v>
      </c>
      <c r="F12" s="173">
        <f t="shared" si="2"/>
        <v>0</v>
      </c>
      <c r="G12" s="174">
        <f t="shared" si="2"/>
        <v>0</v>
      </c>
      <c r="H12" s="382"/>
      <c r="I12" s="383"/>
    </row>
    <row r="13" spans="1:15" ht="46" customHeight="1" thickBot="1" x14ac:dyDescent="0.3">
      <c r="A13" s="326" t="s">
        <v>57</v>
      </c>
      <c r="B13" s="327"/>
      <c r="C13" s="327"/>
      <c r="D13" s="327"/>
      <c r="E13" s="327"/>
      <c r="F13" s="327"/>
      <c r="G13" s="327"/>
      <c r="H13" s="327"/>
      <c r="I13" s="328"/>
      <c r="J13" s="161"/>
      <c r="K13" s="161"/>
      <c r="L13" s="161"/>
      <c r="M13" s="161"/>
      <c r="N13" s="161"/>
      <c r="O13" s="161"/>
    </row>
  </sheetData>
  <sheetProtection sheet="1" scenarios="1" formatColumns="0" formatRows="0" insertRows="0"/>
  <customSheetViews>
    <customSheetView guid="{BF352FCE-C1BE-4B84-9561-6030FEF6A15F}" scale="90" showPageBreaks="1" fitToPage="1">
      <selection activeCell="A2" sqref="A2:D2"/>
      <pageMargins left="0" right="0" top="0" bottom="0" header="0" footer="0"/>
      <printOptions horizontalCentered="1"/>
      <pageSetup scale="87" orientation="landscape" r:id="rId1"/>
      <headerFooter alignWithMargins="0">
        <oddFooter>&amp;Lg. Construction&amp;RPage &amp;P of &amp;N</oddFooter>
      </headerFooter>
    </customSheetView>
    <customSheetView guid="{D5CEF8EB-A9A7-4458-BF65-8F18E34CBA87}" scale="90" showPageBreaks="1" showGridLines="0" fitToPage="1" printArea="1">
      <selection activeCell="G3" sqref="G3"/>
      <pageMargins left="0" right="0" top="0" bottom="0" header="0" footer="0"/>
      <printOptions horizontalCentered="1"/>
      <pageSetup scale="84" fitToHeight="2" orientation="landscape" r:id="rId2"/>
      <headerFooter alignWithMargins="0">
        <oddFooter>&amp;Lg. Construction&amp;RPage &amp;P of &amp;N</oddFooter>
      </headerFooter>
    </customSheetView>
    <customSheetView guid="{6588CF8C-0BB8-4786-9A46-0A2D10254132}" scale="90" showPageBreaks="1" showGridLines="0" fitToPage="1" printArea="1" topLeftCell="A4">
      <selection activeCell="A3" sqref="A3:D3"/>
      <pageMargins left="0" right="0" top="0" bottom="0" header="0" footer="0"/>
      <printOptions horizontalCentered="1"/>
      <pageSetup scale="84" fitToHeight="2" orientation="landscape" r:id="rId3"/>
      <headerFooter alignWithMargins="0">
        <oddFooter>&amp;Lg. Construction&amp;RPage &amp;P of &amp;N</oddFooter>
      </headerFooter>
    </customSheetView>
    <customSheetView guid="{712CE29F-EFCA-4968-A7C5-599F87319D6A}" scale="90" showGridLines="0" fitToPage="1">
      <selection activeCell="A3" sqref="A3:D3"/>
      <pageMargins left="0" right="0" top="0" bottom="0" header="0" footer="0"/>
      <printOptions horizontalCentered="1"/>
      <pageSetup scale="84" fitToHeight="2" orientation="landscape" r:id="rId4"/>
      <headerFooter alignWithMargins="0">
        <oddFooter>&amp;Lg. Construction&amp;RPage &amp;P of &amp;N</oddFooter>
      </headerFooter>
    </customSheetView>
    <customSheetView guid="{5BEC5FDE-32D0-42EF-8D2A-06DCBD4F05CC}" scale="90" showPageBreaks="1" showGridLines="0" fitToPage="1" printArea="1">
      <selection activeCell="A3" sqref="A3:D3"/>
      <pageMargins left="0" right="0" top="0" bottom="0" header="0" footer="0"/>
      <printOptions horizontalCentered="1"/>
      <pageSetup scale="84" fitToHeight="2" orientation="landscape" r:id="rId5"/>
      <headerFooter alignWithMargins="0">
        <oddFooter>&amp;Lg. Construction&amp;RPage &amp;P of &amp;N</oddFooter>
      </headerFooter>
    </customSheetView>
    <customSheetView guid="{D7FF18E2-A72D-4088-BD59-9D74A43C39A8}" scale="90" showPageBreaks="1" showGridLines="0" fitToPage="1" printArea="1">
      <selection activeCell="A3" sqref="A3:D3"/>
      <pageMargins left="0" right="0" top="0" bottom="0" header="0" footer="0"/>
      <printOptions horizontalCentered="1"/>
      <pageSetup scale="84" fitToHeight="2" orientation="landscape" r:id="rId6"/>
      <headerFooter alignWithMargins="0">
        <oddFooter>&amp;Lg. Construction&amp;RPage &amp;P of &amp;N</oddFooter>
      </headerFooter>
    </customSheetView>
  </customSheetViews>
  <mergeCells count="4">
    <mergeCell ref="A13:I13"/>
    <mergeCell ref="A3:I3"/>
    <mergeCell ref="H12:I12"/>
    <mergeCell ref="A1:H2"/>
  </mergeCells>
  <phoneticPr fontId="3" type="noConversion"/>
  <printOptions horizontalCentered="1"/>
  <pageMargins left="0.5" right="0.5" top="0.25" bottom="0.25" header="0.5" footer="0.5"/>
  <pageSetup scale="83" orientation="landscape" horizontalDpi="300" verticalDpi="300" r:id="rId7"/>
  <headerFooter alignWithMargins="0"/>
  <ignoredErrors>
    <ignoredError sqref="B6:C6 G6:G11" unlockedFormula="1"/>
    <ignoredError sqref="D12:G12" formulaRange="1"/>
  </ignoredErrors>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8ed57ac-79c3-4e15-b8ab-cc2c195654e6">
      <UserInfo>
        <DisplayName>Everyone</DisplayName>
        <AccountId>11</AccountId>
        <AccountType/>
      </UserInfo>
      <UserInfo>
        <DisplayName>Griffith, Jaydee</DisplayName>
        <AccountId>10</AccountId>
        <AccountType/>
      </UserInfo>
      <UserInfo>
        <DisplayName>Cheney, Stacy</DisplayName>
        <AccountId>49</AccountId>
        <AccountType/>
      </UserInfo>
      <UserInfo>
        <DisplayName>Moreno Heyd, Diana</DisplayName>
        <AccountId>48</AccountId>
        <AccountType/>
      </UserInfo>
      <UserInfo>
        <DisplayName>Coley, Andrew</DisplayName>
        <AccountId>362</AccountId>
        <AccountType/>
      </UserInfo>
    </SharedWithUsers>
    <lcf76f155ced4ddcb4097134ff3c332f xmlns="e0a39edd-0384-40e1-8713-cb76a72458a7">
      <Terms xmlns="http://schemas.microsoft.com/office/infopath/2007/PartnerControls"/>
    </lcf76f155ced4ddcb4097134ff3c332f>
    <TaxCatchAll xmlns="48ed57ac-79c3-4e15-b8ab-cc2c195654e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751BB4AC06EBD4491BAED70A3C3345D" ma:contentTypeVersion="14" ma:contentTypeDescription="Create a new document." ma:contentTypeScope="" ma:versionID="7c02c73a217ca985eae2ac2e031e04e0">
  <xsd:schema xmlns:xsd="http://www.w3.org/2001/XMLSchema" xmlns:xs="http://www.w3.org/2001/XMLSchema" xmlns:p="http://schemas.microsoft.com/office/2006/metadata/properties" xmlns:ns2="e0a39edd-0384-40e1-8713-cb76a72458a7" xmlns:ns3="48ed57ac-79c3-4e15-b8ab-cc2c195654e6" targetNamespace="http://schemas.microsoft.com/office/2006/metadata/properties" ma:root="true" ma:fieldsID="55e6fe77e1d3919eed3dad923d68e479" ns2:_="" ns3:_="">
    <xsd:import namespace="e0a39edd-0384-40e1-8713-cb76a72458a7"/>
    <xsd:import namespace="48ed57ac-79c3-4e15-b8ab-cc2c195654e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a39edd-0384-40e1-8713-cb76a72458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172c634-55c1-468d-ac52-a610fc28aae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8ed57ac-79c3-4e15-b8ab-cc2c195654e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322b5032-6bf6-4328-b891-a40c865da715}" ma:internalName="TaxCatchAll" ma:showField="CatchAllData" ma:web="48ed57ac-79c3-4e15-b8ab-cc2c195654e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5C459A-88E6-4C69-A7A2-C889E476A057}">
  <ds:schemaRefs>
    <ds:schemaRef ds:uri="http://schemas.microsoft.com/office/2006/metadata/properties"/>
    <ds:schemaRef ds:uri="http://schemas.microsoft.com/office/infopath/2007/PartnerControls"/>
    <ds:schemaRef ds:uri="48ed57ac-79c3-4e15-b8ab-cc2c195654e6"/>
    <ds:schemaRef ds:uri="e0a39edd-0384-40e1-8713-cb76a72458a7"/>
  </ds:schemaRefs>
</ds:datastoreItem>
</file>

<file path=customXml/itemProps2.xml><?xml version="1.0" encoding="utf-8"?>
<ds:datastoreItem xmlns:ds="http://schemas.openxmlformats.org/officeDocument/2006/customXml" ds:itemID="{57BFB47C-B2BA-474A-9940-A406934374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a39edd-0384-40e1-8713-cb76a72458a7"/>
    <ds:schemaRef ds:uri="48ed57ac-79c3-4e15-b8ab-cc2c1956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37890C-5697-4B75-8ED6-4BF1A46EE4A3}">
  <ds:schemaRefs>
    <ds:schemaRef ds:uri="http://schemas.microsoft.com/sharepoint/v3/contenttype/forms"/>
  </ds:schemaRefs>
</ds:datastoreItem>
</file>

<file path=docMetadata/LabelInfo.xml><?xml version="1.0" encoding="utf-8"?>
<clbl:labelList xmlns:clbl="http://schemas.microsoft.com/office/2020/mipLabelMetadata">
  <clbl:label id="{d6cff1bd-67dd-4ce8-945d-d07dc775672f}" enabled="0" method="" siteId="{d6cff1bd-67dd-4ce8-945d-d07dc775672f}"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List</vt:lpstr>
      <vt:lpstr>Instructions and Summary</vt:lpstr>
      <vt:lpstr>Addendum</vt:lpstr>
      <vt:lpstr>a. Personnel &amp; Fringe</vt:lpstr>
      <vt:lpstr>b. Travel</vt:lpstr>
      <vt:lpstr>c. Equipment</vt:lpstr>
      <vt:lpstr>d. Supplies</vt:lpstr>
      <vt:lpstr>e. Contractual &amp; Subawards</vt:lpstr>
      <vt:lpstr>f. Construction</vt:lpstr>
      <vt:lpstr>g. Other</vt:lpstr>
      <vt:lpstr>h. Indirect</vt:lpstr>
      <vt:lpstr>i. Cost Sharing-Matching</vt:lpstr>
      <vt:lpstr>j. Program Income</vt:lpstr>
      <vt:lpstr>'a. Personnel &amp; Fringe'!Print_Titles</vt:lpstr>
      <vt:lpstr>'b. Travel'!Print_Titles</vt:lpstr>
      <vt:lpstr>'c. Equipment'!Print_Titles</vt:lpstr>
      <vt:lpstr>'d. Supplies'!Print_Titles</vt:lpstr>
      <vt:lpstr>'f. Construction'!Print_Titles</vt:lpstr>
      <vt:lpstr>'g. Other'!Print_Titles</vt:lpstr>
      <vt:lpstr>'i. Cost Sharing-Matching'!Print_Titles</vt:lpstr>
    </vt:vector>
  </TitlesOfParts>
  <Manager/>
  <Company>U.S. Department of Energy - Golden Field Office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EERE 159 - Detailed Budget Justification</dc:title>
  <dc:subject/>
  <dc:creator>Bryan, Elena</dc:creator>
  <cp:keywords/>
  <dc:description/>
  <cp:lastModifiedBy>Roosa, Misty L. (Fed)</cp:lastModifiedBy>
  <cp:revision/>
  <dcterms:created xsi:type="dcterms:W3CDTF">2006-10-30T17:25:35Z</dcterms:created>
  <dcterms:modified xsi:type="dcterms:W3CDTF">2024-05-03T19:37:31Z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d0019cdb-69da-48e4-b67f-602f25d656a6</vt:lpwstr>
  </property>
  <property fmtid="{D5CDD505-2E9C-101B-9397-08002B2CF9AE}" pid="3" name="ContentTypeId">
    <vt:lpwstr>0x0101009751BB4AC06EBD4491BAED70A3C3345D</vt:lpwstr>
  </property>
  <property fmtid="{D5CDD505-2E9C-101B-9397-08002B2CF9AE}" pid="4" name="SV_QUERY_LIST_4F35BF76-6C0D-4D9B-82B2-816C12CF3733">
    <vt:lpwstr>empty_477D106A-C0D6-4607-AEBD-E2C9D60EA279</vt:lpwstr>
  </property>
  <property fmtid="{D5CDD505-2E9C-101B-9397-08002B2CF9AE}" pid="5" name="SV_HIDDEN_GRID_QUERY_LIST_4F35BF76-6C0D-4D9B-82B2-816C12CF3733">
    <vt:lpwstr>empty_477D106A-C0D6-4607-AEBD-E2C9D60EA279</vt:lpwstr>
  </property>
  <property fmtid="{D5CDD505-2E9C-101B-9397-08002B2CF9AE}" pid="6" name="MediaServiceImageTags">
    <vt:lpwstr/>
  </property>
  <property fmtid="{D5CDD505-2E9C-101B-9397-08002B2CF9AE}" pid="7" name="MSIP_Label_ea60d57e-af5b-4752-ac57-3e4f28ca11dc_Enabled">
    <vt:lpwstr>true</vt:lpwstr>
  </property>
  <property fmtid="{D5CDD505-2E9C-101B-9397-08002B2CF9AE}" pid="8" name="MSIP_Label_ea60d57e-af5b-4752-ac57-3e4f28ca11dc_SetDate">
    <vt:lpwstr>2023-06-22T16:14:33Z</vt:lpwstr>
  </property>
  <property fmtid="{D5CDD505-2E9C-101B-9397-08002B2CF9AE}" pid="9" name="MSIP_Label_ea60d57e-af5b-4752-ac57-3e4f28ca11dc_Method">
    <vt:lpwstr>Standard</vt:lpwstr>
  </property>
  <property fmtid="{D5CDD505-2E9C-101B-9397-08002B2CF9AE}" pid="10" name="MSIP_Label_ea60d57e-af5b-4752-ac57-3e4f28ca11dc_Name">
    <vt:lpwstr>ea60d57e-af5b-4752-ac57-3e4f28ca11dc</vt:lpwstr>
  </property>
  <property fmtid="{D5CDD505-2E9C-101B-9397-08002B2CF9AE}" pid="11" name="MSIP_Label_ea60d57e-af5b-4752-ac57-3e4f28ca11dc_SiteId">
    <vt:lpwstr>36da45f1-dd2c-4d1f-af13-5abe46b99921</vt:lpwstr>
  </property>
  <property fmtid="{D5CDD505-2E9C-101B-9397-08002B2CF9AE}" pid="12" name="MSIP_Label_ea60d57e-af5b-4752-ac57-3e4f28ca11dc_ActionId">
    <vt:lpwstr>6d219ecc-5637-4f6c-a72d-2f347e33adea</vt:lpwstr>
  </property>
  <property fmtid="{D5CDD505-2E9C-101B-9397-08002B2CF9AE}" pid="13" name="MSIP_Label_ea60d57e-af5b-4752-ac57-3e4f28ca11dc_ContentBits">
    <vt:lpwstr>0</vt:lpwstr>
  </property>
</Properties>
</file>