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ENTAS " sheetId="1" r:id="rId1"/>
    <sheet name="COMPRAS" sheetId="2" r:id="rId2"/>
    <sheet name="ANALISIS DE COMPRAS" sheetId="5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I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48" i="2" s="1"/>
  <c r="K223" i="1"/>
  <c r="I223" i="1"/>
  <c r="H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P116" i="1"/>
  <c r="O116" i="1"/>
  <c r="P117" i="1" s="1"/>
  <c r="N116" i="1"/>
  <c r="M116" i="1"/>
  <c r="L116" i="1"/>
  <c r="L117" i="1" s="1"/>
  <c r="J116" i="1"/>
  <c r="J115" i="1"/>
  <c r="J114" i="1"/>
  <c r="J113" i="1"/>
  <c r="J112" i="1"/>
  <c r="J110" i="1"/>
  <c r="J108" i="1"/>
  <c r="J107" i="1"/>
  <c r="J106" i="1"/>
  <c r="J105" i="1"/>
  <c r="J104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7" i="1"/>
  <c r="J86" i="1"/>
  <c r="J85" i="1"/>
  <c r="J83" i="1"/>
  <c r="J82" i="1"/>
  <c r="J81" i="1"/>
  <c r="J80" i="1"/>
  <c r="J79" i="1"/>
  <c r="J77" i="1"/>
  <c r="J76" i="1"/>
  <c r="J74" i="1"/>
  <c r="J73" i="1"/>
  <c r="J72" i="1"/>
  <c r="J71" i="1"/>
  <c r="J70" i="1"/>
  <c r="J69" i="1"/>
  <c r="O68" i="1"/>
  <c r="N68" i="1"/>
  <c r="M68" i="1"/>
  <c r="L68" i="1"/>
  <c r="J68" i="1"/>
  <c r="J67" i="1"/>
  <c r="J66" i="1"/>
  <c r="J65" i="1"/>
  <c r="J64" i="1"/>
  <c r="J62" i="1"/>
  <c r="J60" i="1"/>
  <c r="J58" i="1"/>
  <c r="J56" i="1"/>
  <c r="J55" i="1"/>
  <c r="J54" i="1"/>
  <c r="J53" i="1"/>
  <c r="J52" i="1"/>
  <c r="J51" i="1"/>
  <c r="L50" i="1"/>
  <c r="L49" i="1" s="1"/>
  <c r="J50" i="1"/>
  <c r="J49" i="1"/>
  <c r="J48" i="1"/>
  <c r="J47" i="1"/>
  <c r="J46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1" i="1"/>
  <c r="J19" i="1"/>
  <c r="J18" i="1"/>
  <c r="J17" i="1"/>
  <c r="J16" i="1"/>
  <c r="J15" i="1"/>
  <c r="J13" i="1"/>
  <c r="J11" i="1"/>
  <c r="J10" i="1"/>
  <c r="J9" i="1"/>
  <c r="J8" i="1"/>
  <c r="J7" i="1"/>
  <c r="J223" i="1" l="1"/>
</calcChain>
</file>

<file path=xl/sharedStrings.xml><?xml version="1.0" encoding="utf-8"?>
<sst xmlns="http://schemas.openxmlformats.org/spreadsheetml/2006/main" count="1044" uniqueCount="312">
  <si>
    <t>Registro de Ventas Febrero 2016</t>
  </si>
  <si>
    <t>Cantidad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</si>
  <si>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</si>
  <si>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</si>
  <si>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</si>
  <si>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</si>
  <si>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</si>
  <si>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</si>
  <si>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</si>
  <si>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</si>
  <si>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Observ.</t>
  </si>
  <si>
    <t>001-001-3149</t>
  </si>
  <si>
    <t>001-001-2470</t>
  </si>
  <si>
    <t>Alcosur SA</t>
  </si>
  <si>
    <t>Nafta Eco Sol 85</t>
  </si>
  <si>
    <t>001-001-3137</t>
  </si>
  <si>
    <t>001-001-2458</t>
  </si>
  <si>
    <t>San Luis SA</t>
  </si>
  <si>
    <t>Diesel Tipo I</t>
  </si>
  <si>
    <t>Nafta Sol Normal</t>
  </si>
  <si>
    <t>001-001-3138</t>
  </si>
  <si>
    <t>001-001-2459</t>
  </si>
  <si>
    <t>Celso Vargas Medina</t>
  </si>
  <si>
    <t>Nafta Super Sol</t>
  </si>
  <si>
    <t>Servicio de Flete</t>
  </si>
  <si>
    <t>001-001-3139</t>
  </si>
  <si>
    <t>001-001-2460</t>
  </si>
  <si>
    <t>001-001-3141</t>
  </si>
  <si>
    <t>001-001-2462</t>
  </si>
  <si>
    <t>001-001-3142</t>
  </si>
  <si>
    <t>001-001-2463</t>
  </si>
  <si>
    <t>Vargas Medina S.A.</t>
  </si>
  <si>
    <t>001-001-3143</t>
  </si>
  <si>
    <t>001-001-2464</t>
  </si>
  <si>
    <t>001-001-3144</t>
  </si>
  <si>
    <t>001-001-2465</t>
  </si>
  <si>
    <t>Rosa Isabel Canale</t>
  </si>
  <si>
    <t>001-001-3145</t>
  </si>
  <si>
    <t>001-001-2466</t>
  </si>
  <si>
    <t>Juan Roa Benitez</t>
  </si>
  <si>
    <t>001-001-3146</t>
  </si>
  <si>
    <t>001-001-2467</t>
  </si>
  <si>
    <t>001-001-3147</t>
  </si>
  <si>
    <t>001-001-2468</t>
  </si>
  <si>
    <t>001-001-3148</t>
  </si>
  <si>
    <t>001-001-2469</t>
  </si>
  <si>
    <t>Beraf SA</t>
  </si>
  <si>
    <t>001-001-3151</t>
  </si>
  <si>
    <t>001-001-2471</t>
  </si>
  <si>
    <t>Nafta Unica 90</t>
  </si>
  <si>
    <t>001-001-3152</t>
  </si>
  <si>
    <t>001-001-2472</t>
  </si>
  <si>
    <t>001-001-3153</t>
  </si>
  <si>
    <t>001-001-2473</t>
  </si>
  <si>
    <t>001-001-3154</t>
  </si>
  <si>
    <t>001-001-2474</t>
  </si>
  <si>
    <t>Zunilda Concepcion Vargas</t>
  </si>
  <si>
    <t>001-001-3155</t>
  </si>
  <si>
    <t>001-001-2475</t>
  </si>
  <si>
    <t>001-001-3156</t>
  </si>
  <si>
    <t>001-001-2476</t>
  </si>
  <si>
    <t>001-001-3157</t>
  </si>
  <si>
    <t>001-001-2477</t>
  </si>
  <si>
    <t>001-001-3158</t>
  </si>
  <si>
    <t>001-001-2478</t>
  </si>
  <si>
    <t>No coincide factura de hn con tlp en litros, hay diferencia de 15800</t>
  </si>
  <si>
    <t>001-001-3159</t>
  </si>
  <si>
    <t>001-001-2479</t>
  </si>
  <si>
    <t>001-001-3161</t>
  </si>
  <si>
    <t>001-001-2481</t>
  </si>
  <si>
    <t>001-001-3175</t>
  </si>
  <si>
    <t>001-001-2495</t>
  </si>
  <si>
    <t>001-001-3162</t>
  </si>
  <si>
    <t>001-001-2482</t>
  </si>
  <si>
    <t>001-001-3178</t>
  </si>
  <si>
    <t>001-001-2498</t>
  </si>
  <si>
    <t>001-001-3186</t>
  </si>
  <si>
    <t>001-001-2506</t>
  </si>
  <si>
    <t>001-001-3187</t>
  </si>
  <si>
    <t>001-001-2507</t>
  </si>
  <si>
    <t>001-001-3188</t>
  </si>
  <si>
    <t>001-001-2508</t>
  </si>
  <si>
    <t>001-001-3189</t>
  </si>
  <si>
    <t>001-001-2509</t>
  </si>
  <si>
    <t>001-001-3191</t>
  </si>
  <si>
    <t>001-001-2511</t>
  </si>
  <si>
    <t>001-001-3192</t>
  </si>
  <si>
    <t>001-001-2512</t>
  </si>
  <si>
    <t>001-001-3229</t>
  </si>
  <si>
    <t>001-001-2549</t>
  </si>
  <si>
    <t>001-001-3230</t>
  </si>
  <si>
    <t>001-001-2550</t>
  </si>
  <si>
    <t>001-001-3179</t>
  </si>
  <si>
    <t>001-001-2499</t>
  </si>
  <si>
    <t>001-001-3176</t>
  </si>
  <si>
    <t>001-001-2496</t>
  </si>
  <si>
    <t>001-001-3193</t>
  </si>
  <si>
    <t>001-001-2513</t>
  </si>
  <si>
    <t>001-001-3194</t>
  </si>
  <si>
    <t>001-001-2514</t>
  </si>
  <si>
    <t>001-001-3195</t>
  </si>
  <si>
    <t>001-001-2515</t>
  </si>
  <si>
    <t>001-001-3163</t>
  </si>
  <si>
    <t>001-001-2483</t>
  </si>
  <si>
    <t>001-001-3164</t>
  </si>
  <si>
    <t>001-001-2484</t>
  </si>
  <si>
    <t>001-001-3165</t>
  </si>
  <si>
    <t>001-001-2485</t>
  </si>
  <si>
    <t>001-001-3166</t>
  </si>
  <si>
    <t>001-001-2486</t>
  </si>
  <si>
    <t>001-001-3167</t>
  </si>
  <si>
    <t>001-001-2487</t>
  </si>
  <si>
    <t>001-001-3170</t>
  </si>
  <si>
    <t>001-001-2490</t>
  </si>
  <si>
    <t>001-001-3171</t>
  </si>
  <si>
    <t>001-001-2491</t>
  </si>
  <si>
    <t>001-001-3172</t>
  </si>
  <si>
    <t>001-001-2492</t>
  </si>
  <si>
    <t>001-001-3173</t>
  </si>
  <si>
    <t>001-001-2493</t>
  </si>
  <si>
    <t>001-001-3174</t>
  </si>
  <si>
    <t>001-001-2494</t>
  </si>
  <si>
    <t>001-001-3181</t>
  </si>
  <si>
    <t>001-001-2501</t>
  </si>
  <si>
    <t>001-001-3180</t>
  </si>
  <si>
    <t>001-001-2500</t>
  </si>
  <si>
    <t>001-001-3183</t>
  </si>
  <si>
    <t>001-001-2503</t>
  </si>
  <si>
    <t>001-001-3182</t>
  </si>
  <si>
    <t>001-001-2502</t>
  </si>
  <si>
    <t>001-001-3168</t>
  </si>
  <si>
    <t>001-001-2488</t>
  </si>
  <si>
    <t>001-001-3169</t>
  </si>
  <si>
    <t>001-001-2489</t>
  </si>
  <si>
    <t>001-001-3204</t>
  </si>
  <si>
    <t>001-001-2524</t>
  </si>
  <si>
    <t>001-001-3203</t>
  </si>
  <si>
    <t>001-001-2523</t>
  </si>
  <si>
    <t>Nafta Normal</t>
  </si>
  <si>
    <t>Nafta Eco</t>
  </si>
  <si>
    <t>Nafta unica</t>
  </si>
  <si>
    <t>Super Sol</t>
  </si>
  <si>
    <t>001-001-3228</t>
  </si>
  <si>
    <t>001-001-2548</t>
  </si>
  <si>
    <t>001-001-3205</t>
  </si>
  <si>
    <t>001-001-2525</t>
  </si>
  <si>
    <t>Diferencia en Diesel Tipo I 15.800 L.</t>
  </si>
  <si>
    <t>001-001-3206</t>
  </si>
  <si>
    <t>001-001-2526</t>
  </si>
  <si>
    <t>001-001-3209</t>
  </si>
  <si>
    <t>001-001-2529</t>
  </si>
  <si>
    <t>001-001-3210</t>
  </si>
  <si>
    <t>001-001-2530</t>
  </si>
  <si>
    <t>001-001-3212</t>
  </si>
  <si>
    <t>001-001-2532</t>
  </si>
  <si>
    <t>001-001-3231</t>
  </si>
  <si>
    <t>001-001-2551</t>
  </si>
  <si>
    <t>001-001-3196</t>
  </si>
  <si>
    <t>001-001-2516</t>
  </si>
  <si>
    <t>001-001-3207</t>
  </si>
  <si>
    <t>001-001-2527</t>
  </si>
  <si>
    <t>001-001-3197</t>
  </si>
  <si>
    <t>001-001-2517</t>
  </si>
  <si>
    <t>001-001-3198</t>
  </si>
  <si>
    <t>001-001-2518</t>
  </si>
  <si>
    <t>001-001-3199</t>
  </si>
  <si>
    <t>001-001-2519</t>
  </si>
  <si>
    <t>Diesel Solium</t>
  </si>
  <si>
    <t>001-001-3200</t>
  </si>
  <si>
    <t>001-001-2520</t>
  </si>
  <si>
    <t>001-001-3201</t>
  </si>
  <si>
    <t>001-001-2521</t>
  </si>
  <si>
    <t>001-001-3202</t>
  </si>
  <si>
    <t>001-001-2522</t>
  </si>
  <si>
    <t>001-001-3225</t>
  </si>
  <si>
    <t>001-001-2545</t>
  </si>
  <si>
    <t>001-001-3226</t>
  </si>
  <si>
    <t>001-001-2546</t>
  </si>
  <si>
    <t>001-001-3227</t>
  </si>
  <si>
    <t>001-001-2547</t>
  </si>
  <si>
    <t>001-001-3213</t>
  </si>
  <si>
    <t>001-001-2533</t>
  </si>
  <si>
    <t>001-001-3214</t>
  </si>
  <si>
    <t>001-001-2534</t>
  </si>
  <si>
    <t>001-001-3215</t>
  </si>
  <si>
    <t>001-001-2535</t>
  </si>
  <si>
    <t>001-001-3216</t>
  </si>
  <si>
    <t>001-001-2536</t>
  </si>
  <si>
    <t>001-001-3217</t>
  </si>
  <si>
    <t>001-001-2537</t>
  </si>
  <si>
    <t>001-001-3218</t>
  </si>
  <si>
    <t>001-001-2538</t>
  </si>
  <si>
    <t>001-001-3219</t>
  </si>
  <si>
    <t>001-001-2539</t>
  </si>
  <si>
    <t>001-001-3220</t>
  </si>
  <si>
    <t>001-001-2540</t>
  </si>
  <si>
    <t>001-001-3221</t>
  </si>
  <si>
    <t>001-001-2541</t>
  </si>
  <si>
    <t>001-001-3222</t>
  </si>
  <si>
    <t>001-001-2542</t>
  </si>
  <si>
    <t>001-001-3251</t>
  </si>
  <si>
    <t>001-001-2570</t>
  </si>
  <si>
    <t>001-001-3250</t>
  </si>
  <si>
    <t>001-001-2569</t>
  </si>
  <si>
    <t>001-001-3242</t>
  </si>
  <si>
    <t>001-001-2552</t>
  </si>
  <si>
    <t>001-001-3246</t>
  </si>
  <si>
    <t>001-001-2565</t>
  </si>
  <si>
    <t>001-001-3247</t>
  </si>
  <si>
    <t>001-001-2566</t>
  </si>
  <si>
    <t>001-001-3260</t>
  </si>
  <si>
    <t>001-001-2579</t>
  </si>
  <si>
    <t>001-001-3234</t>
  </si>
  <si>
    <t>001-001-2554</t>
  </si>
  <si>
    <t>Diesel Comun Tipo III</t>
  </si>
  <si>
    <t>001-001-3235</t>
  </si>
  <si>
    <t>001-001-2555</t>
  </si>
  <si>
    <t>001-001-3233</t>
  </si>
  <si>
    <t>001-001-2553</t>
  </si>
  <si>
    <t>001-001-3236</t>
  </si>
  <si>
    <t>001-001-2556</t>
  </si>
  <si>
    <t>001-001-3237</t>
  </si>
  <si>
    <t>001-001-2557</t>
  </si>
  <si>
    <t>001-001-3238</t>
  </si>
  <si>
    <t>001-001-2558</t>
  </si>
  <si>
    <t>001-001-3239</t>
  </si>
  <si>
    <t>001-001-2559</t>
  </si>
  <si>
    <t>001-001-3240</t>
  </si>
  <si>
    <t>001-001-2560</t>
  </si>
  <si>
    <t>001-001-3241</t>
  </si>
  <si>
    <t>001-001-2561</t>
  </si>
  <si>
    <t>001-001-3243</t>
  </si>
  <si>
    <t>001-001-2562</t>
  </si>
  <si>
    <t>001-001-3244</t>
  </si>
  <si>
    <t>001-001-2563</t>
  </si>
  <si>
    <t>001-001-3245</t>
  </si>
  <si>
    <t>001-001-2564</t>
  </si>
  <si>
    <t>001-001-3248</t>
  </si>
  <si>
    <t>001-001-2567</t>
  </si>
  <si>
    <t>001-001-3249</t>
  </si>
  <si>
    <t>001-001-2568</t>
  </si>
  <si>
    <t>001-001-3252</t>
  </si>
  <si>
    <t>001-001-2571</t>
  </si>
  <si>
    <t>001-001-3254</t>
  </si>
  <si>
    <t>001-001-2573</t>
  </si>
  <si>
    <t>001-001-3255</t>
  </si>
  <si>
    <t>001-001-2574</t>
  </si>
  <si>
    <t>001-001-3256</t>
  </si>
  <si>
    <t>001-001-2575</t>
  </si>
  <si>
    <t>001-001-3257</t>
  </si>
  <si>
    <t>001-001-2576</t>
  </si>
  <si>
    <t>001-001-3258</t>
  </si>
  <si>
    <t>001-001-2577</t>
  </si>
  <si>
    <t>001-001-3259</t>
  </si>
  <si>
    <t>001-001-2578</t>
  </si>
  <si>
    <t>001-001-3261</t>
  </si>
  <si>
    <t>001-001-2580</t>
  </si>
  <si>
    <t>001-001-3265</t>
  </si>
  <si>
    <t>001-001-2583</t>
  </si>
  <si>
    <t>001-001-3266</t>
  </si>
  <si>
    <t>001-001-2585</t>
  </si>
  <si>
    <t>001-001-3267</t>
  </si>
  <si>
    <t>001-001-2586</t>
  </si>
  <si>
    <t>001-001-3268</t>
  </si>
  <si>
    <t>001-001-2587</t>
  </si>
  <si>
    <t>001-001-3269</t>
  </si>
  <si>
    <t>001-001-2588</t>
  </si>
  <si>
    <t>Nombre del Proveedor</t>
  </si>
  <si>
    <t>002-001-14064</t>
  </si>
  <si>
    <t>Petropar</t>
  </si>
  <si>
    <t>Nafta Econo 85</t>
  </si>
  <si>
    <t>001-001-1477</t>
  </si>
  <si>
    <t>TLP SA</t>
  </si>
  <si>
    <t xml:space="preserve">Nafta Comun TLP </t>
  </si>
  <si>
    <t>Nafta Economica TLP</t>
  </si>
  <si>
    <t>Nafta Normal TLP</t>
  </si>
  <si>
    <t>Nafta Super TLP</t>
  </si>
  <si>
    <t>001-001-1478</t>
  </si>
  <si>
    <t>001-001-18467</t>
  </si>
  <si>
    <t>Monte Alegre SA</t>
  </si>
  <si>
    <t>Diesel Tipo I - Premium</t>
  </si>
  <si>
    <t>Nafta Especial</t>
  </si>
  <si>
    <t>001-001-18569</t>
  </si>
  <si>
    <t xml:space="preserve">Nafta Super </t>
  </si>
  <si>
    <t>Nafta Economica</t>
  </si>
  <si>
    <t>001-001-1489</t>
  </si>
  <si>
    <t>001-001-1488</t>
  </si>
  <si>
    <t>001-001-18604</t>
  </si>
  <si>
    <t>001-001-1490</t>
  </si>
  <si>
    <t>001-001-18702</t>
  </si>
  <si>
    <t>001-001-18737</t>
  </si>
  <si>
    <t>001-001-1498</t>
  </si>
  <si>
    <t>Diesel tipo I TLP</t>
  </si>
  <si>
    <t>001-001-1501</t>
  </si>
  <si>
    <t>diesel tipo I TLP</t>
  </si>
  <si>
    <t>Diesel tipo Extra I</t>
  </si>
  <si>
    <t>001-001-1508</t>
  </si>
  <si>
    <t>002-001-14413</t>
  </si>
  <si>
    <t>Gasoil</t>
  </si>
  <si>
    <t>001-001-1507</t>
  </si>
  <si>
    <t>Nafta Economica TLP 85</t>
  </si>
  <si>
    <t>Nafta Super TLP 95</t>
  </si>
  <si>
    <t>Diesel Tipo I TLP</t>
  </si>
  <si>
    <t>Diesel tipo extra I</t>
  </si>
  <si>
    <t>Etiquetas de fila</t>
  </si>
  <si>
    <t>Total general</t>
  </si>
  <si>
    <t>Etiquetas de columna</t>
  </si>
  <si>
    <t>Suma de Litros</t>
  </si>
  <si>
    <t>Total Suma de Litros</t>
  </si>
  <si>
    <t>Total Suma de Importes</t>
  </si>
  <si>
    <t>Suma de Importes</t>
  </si>
  <si>
    <t>Ser. Fletes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</si>
</sst>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164" fontId="0" fillId="0" borderId="1" xfId="1" applyNumberFormat="1" applyFont="1" applyBorder="1"/>
    <xf numFmtId="0" fontId="3" fillId="0" borderId="1" xfId="0" applyFont="1" applyFill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164" fontId="0" fillId="0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Font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0" fillId="0" borderId="0" xfId="1" applyNumberFormat="1" applyFont="1" applyBorder="1"/>
    <xf numFmtId="14" fontId="0" fillId="0" borderId="0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0" fontId="3" fillId="0" borderId="0" xfId="0" applyFont="1" applyFill="1" applyBorder="1"/>
    <xf numFmtId="164" fontId="0" fillId="0" borderId="0" xfId="1" applyNumberFormat="1" applyFont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14" fontId="3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0" fontId="3" fillId="2" borderId="0" xfId="0" applyFont="1" applyFill="1" applyBorder="1"/>
    <xf numFmtId="0" fontId="0" fillId="0" borderId="0" xfId="0" applyFont="1" applyBorder="1"/>
    <xf numFmtId="14" fontId="0" fillId="0" borderId="0" xfId="0" applyNumberFormat="1" applyFill="1" applyBorder="1"/>
  </cellXfs>
  <cellStyles count="2">
    <cellStyle name="Millares" xfId="1" builtinId="3"/>
    <cellStyle name="Normal" xfId="0" builtinId="0"/>
  </cellStyles>
  <dxfs count="11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450.964591898148" createdVersion="6" refreshedVersion="6" minRefreshableVersion="3" recordCount="41">
  <cacheSource type="worksheet">
    <worksheetSource ref="D6:K47" sheet="COMPRAS"/>
  </cacheSource>
  <cacheFields count="8">
    <cacheField name="Fecha" numFmtId="14">
      <sharedItems containsSemiMixedTypes="0" containsNonDate="0" containsDate="1" containsString="0" minDate="2016-02-03T00:00:00" maxDate="2016-02-27T00:00:00"/>
    </cacheField>
    <cacheField name="N° Fact" numFmtId="0">
      <sharedItems/>
    </cacheField>
    <cacheField name="N° Remisión" numFmtId="0">
      <sharedItems containsNonDate="0" containsString="0" containsBlank="1"/>
    </cacheField>
    <cacheField name="Nombre del Proveedor" numFmtId="0">
      <sharedItems count="3">
        <s v="Petropar"/>
        <s v="TLP SA"/>
        <s v="Monte Alegre SA"/>
      </sharedItems>
    </cacheField>
    <cacheField name="Descripción" numFmtId="0">
      <sharedItems count="15">
        <s v="Nafta Econo 85"/>
        <s v="Nafta Comun TLP "/>
        <s v="Nafta Economica TLP"/>
        <s v="Nafta Normal TLP"/>
        <s v="Nafta Super TLP"/>
        <s v="Diesel Tipo I"/>
        <s v="Diesel Tipo I - Premium"/>
        <s v="Nafta Especial"/>
        <s v="Nafta Super "/>
        <s v="Nafta Economica"/>
        <s v="Diesel tipo I TLP"/>
        <s v="Diesel tipo Extra I"/>
        <s v="Gasoil"/>
        <s v="Nafta Economica TLP 85"/>
        <s v="Nafta Super TLP 95"/>
      </sharedItems>
    </cacheField>
    <cacheField name="Litros" numFmtId="164">
      <sharedItems containsSemiMixedTypes="0" containsString="0" containsNumber="1" containsInteger="1" minValue="4300" maxValue="165700"/>
    </cacheField>
    <cacheField name="Precio" numFmtId="164">
      <sharedItems containsSemiMixedTypes="0" containsString="0" containsNumber="1" minValue="3180" maxValue="5150"/>
    </cacheField>
    <cacheField name="Importes" numFmtId="164">
      <sharedItems containsSemiMixedTypes="0" containsString="0" containsNumber="1" minValue="16536000" maxValue="5882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d v="2016-02-03T00:00:00"/>
    <s v="002-001-14064"/>
    <m/>
    <x v="0"/>
    <x v="0"/>
    <n v="15822"/>
    <n v="3530.97"/>
    <n v="55867007.339999996"/>
  </r>
  <r>
    <d v="2016-02-06T00:00:00"/>
    <s v="001-001-1477"/>
    <m/>
    <x v="1"/>
    <x v="1"/>
    <n v="165700"/>
    <n v="3180"/>
    <n v="526926000"/>
  </r>
  <r>
    <d v="2016-02-06T00:00:00"/>
    <s v="001-001-1477"/>
    <m/>
    <x v="1"/>
    <x v="2"/>
    <n v="5200"/>
    <n v="3180"/>
    <n v="16536000"/>
  </r>
  <r>
    <d v="2016-02-06T00:00:00"/>
    <s v="001-001-1477"/>
    <m/>
    <x v="1"/>
    <x v="3"/>
    <n v="5900"/>
    <n v="4060"/>
    <n v="23954000"/>
  </r>
  <r>
    <d v="2016-02-06T00:00:00"/>
    <s v="001-001-1477"/>
    <m/>
    <x v="1"/>
    <x v="4"/>
    <n v="5200"/>
    <n v="4815"/>
    <n v="25038000"/>
  </r>
  <r>
    <d v="2016-02-06T00:00:00"/>
    <s v="001-001-1477"/>
    <m/>
    <x v="1"/>
    <x v="5"/>
    <n v="115600"/>
    <n v="3640"/>
    <n v="420784000"/>
  </r>
  <r>
    <d v="2016-02-06T00:00:00"/>
    <s v="001-001-1478"/>
    <m/>
    <x v="1"/>
    <x v="5"/>
    <n v="32400"/>
    <n v="3455"/>
    <n v="111942000"/>
  </r>
  <r>
    <d v="2016-02-10T00:00:00"/>
    <s v="001-001-18467"/>
    <m/>
    <x v="2"/>
    <x v="6"/>
    <n v="10000"/>
    <n v="4470"/>
    <n v="44700000"/>
  </r>
  <r>
    <d v="2016-02-10T00:00:00"/>
    <s v="001-001-18467"/>
    <m/>
    <x v="2"/>
    <x v="7"/>
    <n v="20000"/>
    <n v="4280"/>
    <n v="85600000"/>
  </r>
  <r>
    <d v="2016-02-12T00:00:00"/>
    <s v="001-001-18569"/>
    <m/>
    <x v="2"/>
    <x v="6"/>
    <n v="15000"/>
    <n v="4470"/>
    <n v="67050000"/>
  </r>
  <r>
    <d v="2016-02-12T00:00:00"/>
    <s v="001-001-18569"/>
    <m/>
    <x v="2"/>
    <x v="8"/>
    <n v="5000"/>
    <n v="5150"/>
    <n v="25750000"/>
  </r>
  <r>
    <d v="2016-02-12T00:00:00"/>
    <s v="001-001-18569"/>
    <m/>
    <x v="2"/>
    <x v="7"/>
    <n v="27500"/>
    <n v="4280"/>
    <n v="117700000"/>
  </r>
  <r>
    <d v="2016-02-12T00:00:00"/>
    <s v="001-001-18569"/>
    <m/>
    <x v="2"/>
    <x v="9"/>
    <n v="9300"/>
    <n v="3445"/>
    <n v="32038500"/>
  </r>
  <r>
    <d v="2016-02-15T00:00:00"/>
    <s v="001-001-1489"/>
    <m/>
    <x v="1"/>
    <x v="3"/>
    <n v="40700"/>
    <n v="3180"/>
    <n v="129426000"/>
  </r>
  <r>
    <d v="2016-02-15T00:00:00"/>
    <s v="001-001-1488"/>
    <m/>
    <x v="1"/>
    <x v="5"/>
    <n v="21700"/>
    <n v="3455"/>
    <n v="74973500"/>
  </r>
  <r>
    <d v="2016-02-15T00:00:00"/>
    <s v="001-001-18604"/>
    <m/>
    <x v="2"/>
    <x v="7"/>
    <n v="20000"/>
    <n v="4280"/>
    <n v="85600000"/>
  </r>
  <r>
    <d v="2016-02-15T00:00:00"/>
    <s v="001-001-18604"/>
    <m/>
    <x v="2"/>
    <x v="6"/>
    <n v="5000"/>
    <n v="4470"/>
    <n v="22350000"/>
  </r>
  <r>
    <d v="2016-02-15T00:00:00"/>
    <s v="001-001-18604"/>
    <m/>
    <x v="2"/>
    <x v="9"/>
    <n v="5000"/>
    <n v="3445"/>
    <n v="17225000"/>
  </r>
  <r>
    <d v="2016-02-15T00:00:00"/>
    <s v="001-001-1490"/>
    <m/>
    <x v="1"/>
    <x v="2"/>
    <n v="65600"/>
    <n v="3180"/>
    <n v="208608000"/>
  </r>
  <r>
    <d v="2016-02-15T00:00:00"/>
    <s v="001-001-1490"/>
    <m/>
    <x v="1"/>
    <x v="2"/>
    <n v="29100"/>
    <n v="3180"/>
    <n v="92538000"/>
  </r>
  <r>
    <d v="2016-02-15T00:00:00"/>
    <s v="001-001-1490"/>
    <m/>
    <x v="1"/>
    <x v="3"/>
    <n v="20600"/>
    <n v="4060"/>
    <n v="83636000"/>
  </r>
  <r>
    <d v="2016-02-15T00:00:00"/>
    <s v="001-001-1490"/>
    <m/>
    <x v="1"/>
    <x v="4"/>
    <n v="5000"/>
    <n v="4815"/>
    <n v="24075000"/>
  </r>
  <r>
    <d v="2016-02-15T00:00:00"/>
    <s v="001-001-1490"/>
    <m/>
    <x v="1"/>
    <x v="5"/>
    <n v="161600"/>
    <n v="3640"/>
    <n v="588224000"/>
  </r>
  <r>
    <d v="2016-02-17T00:00:00"/>
    <s v="001-001-18702"/>
    <m/>
    <x v="2"/>
    <x v="6"/>
    <n v="46000"/>
    <n v="4470"/>
    <n v="205620000"/>
  </r>
  <r>
    <d v="2016-02-17T00:00:00"/>
    <s v="001-001-18702"/>
    <m/>
    <x v="2"/>
    <x v="7"/>
    <n v="10000"/>
    <n v="4280"/>
    <n v="42800000"/>
  </r>
  <r>
    <d v="2016-02-17T00:00:00"/>
    <s v="001-001-18702"/>
    <m/>
    <x v="2"/>
    <x v="9"/>
    <n v="5300"/>
    <n v="3445"/>
    <n v="18258500"/>
  </r>
  <r>
    <d v="2016-02-18T00:00:00"/>
    <s v="001-001-18737"/>
    <m/>
    <x v="2"/>
    <x v="6"/>
    <n v="15000"/>
    <n v="4470"/>
    <n v="67050000"/>
  </r>
  <r>
    <d v="2016-02-18T00:00:00"/>
    <s v="001-001-18737"/>
    <m/>
    <x v="2"/>
    <x v="7"/>
    <n v="10000"/>
    <n v="4280"/>
    <n v="42800000"/>
  </r>
  <r>
    <d v="2016-02-18T00:00:00"/>
    <s v="001-001-18737"/>
    <m/>
    <x v="2"/>
    <x v="9"/>
    <n v="5000"/>
    <n v="3445"/>
    <n v="17225000"/>
  </r>
  <r>
    <d v="2016-02-22T00:00:00"/>
    <s v="001-001-1498"/>
    <m/>
    <x v="1"/>
    <x v="10"/>
    <n v="10000"/>
    <n v="3455"/>
    <n v="34550000"/>
  </r>
  <r>
    <d v="2016-02-22T00:00:00"/>
    <s v="001-001-1501"/>
    <m/>
    <x v="1"/>
    <x v="2"/>
    <n v="51700"/>
    <n v="3180"/>
    <n v="164406000"/>
  </r>
  <r>
    <d v="2016-02-22T00:00:00"/>
    <s v="001-001-1501"/>
    <m/>
    <x v="1"/>
    <x v="3"/>
    <n v="119900"/>
    <n v="3700"/>
    <n v="443630000"/>
  </r>
  <r>
    <d v="2016-02-22T00:00:00"/>
    <s v="001-001-1501"/>
    <m/>
    <x v="1"/>
    <x v="10"/>
    <n v="84700"/>
    <n v="3640"/>
    <n v="308308000"/>
  </r>
  <r>
    <d v="2016-02-22T00:00:00"/>
    <s v="001-001-1501"/>
    <m/>
    <x v="1"/>
    <x v="11"/>
    <n v="10500"/>
    <n v="4160"/>
    <n v="43680000"/>
  </r>
  <r>
    <d v="2016-02-26T00:00:00"/>
    <s v="001-001-1508"/>
    <m/>
    <x v="1"/>
    <x v="10"/>
    <n v="50800"/>
    <n v="3455"/>
    <n v="175514000"/>
  </r>
  <r>
    <d v="2016-02-22T00:00:00"/>
    <s v="002-001-14413"/>
    <m/>
    <x v="0"/>
    <x v="12"/>
    <n v="30000"/>
    <n v="3796.46"/>
    <n v="113893800"/>
  </r>
  <r>
    <d v="2016-02-26T00:00:00"/>
    <s v="001-001-1507"/>
    <m/>
    <x v="1"/>
    <x v="13"/>
    <n v="87000"/>
    <n v="3180"/>
    <n v="276660000"/>
  </r>
  <r>
    <d v="2016-02-26T00:00:00"/>
    <s v="001-001-1507"/>
    <m/>
    <x v="1"/>
    <x v="3"/>
    <n v="125400"/>
    <n v="3685"/>
    <n v="462099000"/>
  </r>
  <r>
    <d v="2016-02-26T00:00:00"/>
    <s v="001-001-1507"/>
    <m/>
    <x v="1"/>
    <x v="14"/>
    <n v="6200"/>
    <n v="4515"/>
    <n v="27993000"/>
  </r>
  <r>
    <d v="2016-02-26T00:00:00"/>
    <s v="001-001-1507"/>
    <m/>
    <x v="1"/>
    <x v="10"/>
    <n v="133400"/>
    <n v="3540"/>
    <n v="472236000"/>
  </r>
  <r>
    <d v="2016-02-26T00:00:00"/>
    <s v="001-001-1507"/>
    <m/>
    <x v="1"/>
    <x v="11"/>
    <n v="4300"/>
    <n v="3850"/>
    <n v="165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K23" firstHeaderRow="1" firstDataRow="3" firstDataCol="1"/>
  <pivotFields count="8">
    <pivotField numFmtId="14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6">
        <item x="11"/>
        <item x="5"/>
        <item x="6"/>
        <item x="10"/>
        <item x="12"/>
        <item x="1"/>
        <item x="0"/>
        <item x="9"/>
        <item x="2"/>
        <item x="13"/>
        <item x="7"/>
        <item x="3"/>
        <item x="8"/>
        <item x="4"/>
        <item x="14"/>
        <item t="default"/>
      </items>
    </pivotField>
    <pivotField dataField="1" numFmtId="164" showAll="0"/>
    <pivotField numFmtId="164" showAll="0"/>
    <pivotField dataField="1" numFmtId="164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a de Litros" fld="5" baseField="0" baseItem="0"/>
    <dataField name="Suma de Importes" fld="7" baseField="0" baseItem="0"/>
  </dataFields>
  <formats count="11">
    <format dxfId="10">
      <pivotArea outline="0" collapsedLevelsAreSubtotals="1" fieldPosition="0"/>
    </format>
    <format dxfId="9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7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2" selected="0">
            <x v="1"/>
            <x v="2"/>
          </reference>
        </references>
      </pivotArea>
    </format>
    <format dxfId="6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5">
      <pivotArea type="topRight" dataOnly="0" labelOnly="1" outline="0" offset="E1" fieldPosition="0"/>
    </format>
    <format dxfId="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type="topRight" dataOnly="0" labelOnly="1" outline="0" offset="F1" fieldPosition="0"/>
    </format>
    <format dxfId="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37"/>
  <sheetViews>
    <sheetView workbookViewId="0">
      <selection sqref="A1:XFD1048576"/>
    </sheetView>
  </sheetViews>
  <sheetFormatPr baseColWidth="10" defaultRowHeight="15" x14ac:dyDescent="0.25"/>
  <cols>
    <col min="1" max="3" width="11.42578125" style="27"/>
    <col min="4" max="4" width="12.85546875" style="27" customWidth="1"/>
    <col min="5" max="5" width="12.28515625" style="27" customWidth="1"/>
    <col min="6" max="6" width="26" style="27" bestFit="1" customWidth="1"/>
    <col min="7" max="7" width="22.140625" style="27" customWidth="1"/>
    <col min="8" max="8" width="11.5703125" style="28" bestFit="1" customWidth="1"/>
    <col min="9" max="9" width="11.5703125" style="27" customWidth="1"/>
    <col min="10" max="10" width="15.7109375" style="27" customWidth="1"/>
    <col min="11" max="11" width="17.85546875" style="27" customWidth="1"/>
    <col min="12" max="12" width="13.28515625" style="27" customWidth="1"/>
    <col min="13" max="13" width="14.85546875" style="27" bestFit="1" customWidth="1"/>
    <col min="14" max="14" width="13.42578125" style="27" bestFit="1" customWidth="1"/>
    <col min="15" max="15" width="14.7109375" style="27" bestFit="1" customWidth="1"/>
    <col min="16" max="16" width="13.85546875" style="27" bestFit="1" customWidth="1"/>
    <col min="17" max="16384" width="11.42578125" style="27"/>
  </cols>
  <sheetData>
    <row r="2" spans="3:13" x14ac:dyDescent="0.25">
      <c r="F2" s="27" t="s">
        <v>0</v>
      </c>
    </row>
    <row r="5" spans="3:13" x14ac:dyDescent="0.25">
      <c r="H5" s="29" t="s">
        <v>1</v>
      </c>
      <c r="I5" s="29"/>
    </row>
    <row r="6" spans="3:13" x14ac:dyDescent="0.25">
      <c r="C6" s="27" t="s">
        <v>2</v>
      </c>
      <c r="D6" s="27" t="s">
        <v>3</v>
      </c>
      <c r="E6" s="27" t="s">
        <v>4</v>
      </c>
      <c r="F6" s="27" t="s">
        <v>5</v>
      </c>
      <c r="G6" s="27" t="s">
        <v>6</v>
      </c>
      <c r="H6" s="28" t="s">
        <v>7</v>
      </c>
      <c r="I6" s="27" t="s">
        <v>8</v>
      </c>
      <c r="J6" s="27" t="s">
        <v>9</v>
      </c>
      <c r="K6" s="27" t="s">
        <v>311</v>
      </c>
      <c r="L6" s="23" t="s">
        <v>10</v>
      </c>
    </row>
    <row r="7" spans="3:13" x14ac:dyDescent="0.25">
      <c r="C7" s="22">
        <v>42403</v>
      </c>
      <c r="D7" s="27" t="s">
        <v>11</v>
      </c>
      <c r="E7" s="30" t="s">
        <v>12</v>
      </c>
      <c r="F7" s="27" t="s">
        <v>13</v>
      </c>
      <c r="G7" s="27" t="s">
        <v>14</v>
      </c>
      <c r="H7" s="21">
        <v>15800</v>
      </c>
      <c r="I7" s="21">
        <v>3535</v>
      </c>
      <c r="J7" s="21">
        <f>H7*I7</f>
        <v>55853000</v>
      </c>
      <c r="K7" s="21"/>
    </row>
    <row r="8" spans="3:13" x14ac:dyDescent="0.25">
      <c r="C8" s="22">
        <v>42401</v>
      </c>
      <c r="D8" s="30" t="s">
        <v>15</v>
      </c>
      <c r="E8" s="31" t="s">
        <v>16</v>
      </c>
      <c r="F8" s="27" t="s">
        <v>17</v>
      </c>
      <c r="G8" s="27" t="s">
        <v>18</v>
      </c>
      <c r="H8" s="21">
        <v>21700</v>
      </c>
      <c r="I8" s="21">
        <v>3870</v>
      </c>
      <c r="J8" s="21">
        <f t="shared" ref="J8:J19" si="0">H8*I8</f>
        <v>83979000</v>
      </c>
      <c r="K8" s="21"/>
    </row>
    <row r="9" spans="3:13" x14ac:dyDescent="0.25">
      <c r="C9" s="22">
        <v>42401</v>
      </c>
      <c r="D9" s="30" t="s">
        <v>15</v>
      </c>
      <c r="E9" s="31" t="s">
        <v>16</v>
      </c>
      <c r="F9" s="27" t="s">
        <v>17</v>
      </c>
      <c r="G9" s="27" t="s">
        <v>19</v>
      </c>
      <c r="H9" s="21">
        <v>12000</v>
      </c>
      <c r="I9" s="21">
        <v>3535</v>
      </c>
      <c r="J9" s="21">
        <f t="shared" si="0"/>
        <v>42420000</v>
      </c>
      <c r="K9" s="21"/>
    </row>
    <row r="10" spans="3:13" x14ac:dyDescent="0.25">
      <c r="C10" s="22">
        <v>42401</v>
      </c>
      <c r="D10" s="30" t="s">
        <v>20</v>
      </c>
      <c r="E10" s="30" t="s">
        <v>21</v>
      </c>
      <c r="F10" s="27" t="s">
        <v>22</v>
      </c>
      <c r="G10" s="27" t="s">
        <v>18</v>
      </c>
      <c r="H10" s="21">
        <v>6200</v>
      </c>
      <c r="I10" s="21">
        <v>3870</v>
      </c>
      <c r="J10" s="21">
        <f t="shared" si="0"/>
        <v>23994000</v>
      </c>
      <c r="K10" s="21"/>
    </row>
    <row r="11" spans="3:13" x14ac:dyDescent="0.25">
      <c r="C11" s="22">
        <v>42401</v>
      </c>
      <c r="D11" s="30" t="s">
        <v>20</v>
      </c>
      <c r="E11" s="30" t="s">
        <v>21</v>
      </c>
      <c r="F11" s="27" t="s">
        <v>22</v>
      </c>
      <c r="G11" s="27" t="s">
        <v>23</v>
      </c>
      <c r="H11" s="21">
        <v>5200</v>
      </c>
      <c r="I11" s="21">
        <v>5154</v>
      </c>
      <c r="J11" s="21">
        <f t="shared" si="0"/>
        <v>26800800</v>
      </c>
      <c r="K11" s="21"/>
    </row>
    <row r="12" spans="3:13" x14ac:dyDescent="0.25">
      <c r="C12" s="22">
        <v>42401</v>
      </c>
      <c r="D12" s="30" t="s">
        <v>20</v>
      </c>
      <c r="E12" s="30" t="s">
        <v>21</v>
      </c>
      <c r="F12" s="27" t="s">
        <v>22</v>
      </c>
      <c r="G12" s="27" t="s">
        <v>24</v>
      </c>
      <c r="H12" s="21"/>
      <c r="I12" s="21"/>
      <c r="J12" s="21"/>
      <c r="K12" s="21">
        <v>2679000</v>
      </c>
    </row>
    <row r="13" spans="3:13" x14ac:dyDescent="0.25">
      <c r="C13" s="22">
        <v>42401</v>
      </c>
      <c r="D13" s="30" t="s">
        <v>25</v>
      </c>
      <c r="E13" s="30" t="s">
        <v>26</v>
      </c>
      <c r="F13" s="27" t="s">
        <v>22</v>
      </c>
      <c r="G13" s="27" t="s">
        <v>19</v>
      </c>
      <c r="H13" s="21">
        <v>5300</v>
      </c>
      <c r="I13" s="21">
        <v>3535</v>
      </c>
      <c r="J13" s="21">
        <f t="shared" si="0"/>
        <v>18735500</v>
      </c>
      <c r="K13" s="21"/>
      <c r="L13" s="32"/>
    </row>
    <row r="14" spans="3:13" x14ac:dyDescent="0.25">
      <c r="C14" s="22">
        <v>42401</v>
      </c>
      <c r="D14" s="30" t="s">
        <v>25</v>
      </c>
      <c r="E14" s="30" t="s">
        <v>26</v>
      </c>
      <c r="F14" s="27" t="s">
        <v>22</v>
      </c>
      <c r="G14" s="27" t="s">
        <v>24</v>
      </c>
      <c r="H14" s="21"/>
      <c r="I14" s="21"/>
      <c r="J14" s="21"/>
      <c r="K14" s="21">
        <v>1245500</v>
      </c>
    </row>
    <row r="15" spans="3:13" x14ac:dyDescent="0.25">
      <c r="C15" s="31">
        <v>42401</v>
      </c>
      <c r="D15" s="30" t="s">
        <v>27</v>
      </c>
      <c r="E15" s="30" t="s">
        <v>28</v>
      </c>
      <c r="F15" s="30" t="s">
        <v>13</v>
      </c>
      <c r="G15" s="30" t="s">
        <v>18</v>
      </c>
      <c r="H15" s="21">
        <v>5200</v>
      </c>
      <c r="I15" s="21">
        <v>3770</v>
      </c>
      <c r="J15" s="21">
        <f t="shared" si="0"/>
        <v>19604000</v>
      </c>
      <c r="K15" s="21"/>
    </row>
    <row r="16" spans="3:13" x14ac:dyDescent="0.25">
      <c r="C16" s="31">
        <v>42401</v>
      </c>
      <c r="D16" s="30" t="s">
        <v>27</v>
      </c>
      <c r="E16" s="30" t="s">
        <v>28</v>
      </c>
      <c r="F16" s="30" t="s">
        <v>13</v>
      </c>
      <c r="G16" s="30" t="s">
        <v>19</v>
      </c>
      <c r="H16" s="21">
        <v>10600</v>
      </c>
      <c r="I16" s="21">
        <v>3535</v>
      </c>
      <c r="J16" s="21">
        <f t="shared" si="0"/>
        <v>37471000</v>
      </c>
      <c r="K16" s="21"/>
      <c r="M16" s="32"/>
    </row>
    <row r="17" spans="3:17" x14ac:dyDescent="0.25">
      <c r="C17" s="31">
        <v>42402</v>
      </c>
      <c r="D17" s="30" t="s">
        <v>29</v>
      </c>
      <c r="E17" s="30" t="s">
        <v>30</v>
      </c>
      <c r="F17" s="30" t="s">
        <v>31</v>
      </c>
      <c r="G17" s="30" t="s">
        <v>18</v>
      </c>
      <c r="H17" s="21">
        <v>10000</v>
      </c>
      <c r="I17" s="21">
        <v>3770</v>
      </c>
      <c r="J17" s="21">
        <f t="shared" si="0"/>
        <v>37700000</v>
      </c>
      <c r="K17" s="21"/>
      <c r="M17" s="32"/>
    </row>
    <row r="18" spans="3:17" x14ac:dyDescent="0.25">
      <c r="C18" s="31">
        <v>42402</v>
      </c>
      <c r="D18" s="30" t="s">
        <v>29</v>
      </c>
      <c r="E18" s="30" t="s">
        <v>30</v>
      </c>
      <c r="F18" s="30" t="s">
        <v>31</v>
      </c>
      <c r="G18" s="30" t="s">
        <v>19</v>
      </c>
      <c r="H18" s="21">
        <v>20000</v>
      </c>
      <c r="I18" s="21">
        <v>3535</v>
      </c>
      <c r="J18" s="21">
        <f t="shared" si="0"/>
        <v>70700000</v>
      </c>
      <c r="K18" s="21"/>
      <c r="L18" s="32"/>
      <c r="M18" s="32"/>
    </row>
    <row r="19" spans="3:17" x14ac:dyDescent="0.25">
      <c r="C19" s="31">
        <v>42402</v>
      </c>
      <c r="D19" s="30" t="s">
        <v>32</v>
      </c>
      <c r="E19" s="30" t="s">
        <v>33</v>
      </c>
      <c r="F19" s="30" t="s">
        <v>31</v>
      </c>
      <c r="G19" s="30" t="s">
        <v>19</v>
      </c>
      <c r="H19" s="21">
        <v>10000</v>
      </c>
      <c r="I19" s="21">
        <v>3535</v>
      </c>
      <c r="J19" s="21">
        <f t="shared" si="0"/>
        <v>35350000</v>
      </c>
      <c r="K19" s="21"/>
      <c r="L19" s="32"/>
    </row>
    <row r="20" spans="3:17" x14ac:dyDescent="0.25">
      <c r="C20" s="31">
        <v>42402</v>
      </c>
      <c r="D20" s="30" t="s">
        <v>32</v>
      </c>
      <c r="E20" s="30" t="s">
        <v>33</v>
      </c>
      <c r="F20" s="30" t="s">
        <v>31</v>
      </c>
      <c r="G20" s="30" t="s">
        <v>24</v>
      </c>
      <c r="H20" s="21"/>
      <c r="I20" s="21"/>
      <c r="J20" s="21"/>
      <c r="K20" s="21">
        <v>2350000</v>
      </c>
      <c r="L20" s="32"/>
    </row>
    <row r="21" spans="3:17" x14ac:dyDescent="0.25">
      <c r="C21" s="31">
        <v>42402</v>
      </c>
      <c r="D21" s="30" t="s">
        <v>34</v>
      </c>
      <c r="E21" s="30" t="s">
        <v>35</v>
      </c>
      <c r="F21" s="30" t="s">
        <v>36</v>
      </c>
      <c r="G21" s="30" t="s">
        <v>18</v>
      </c>
      <c r="H21" s="21">
        <v>5000</v>
      </c>
      <c r="I21" s="21">
        <v>4190</v>
      </c>
      <c r="J21" s="21">
        <f>H21*I21</f>
        <v>20950000</v>
      </c>
      <c r="K21" s="21"/>
    </row>
    <row r="22" spans="3:17" x14ac:dyDescent="0.25">
      <c r="C22" s="31">
        <v>42402</v>
      </c>
      <c r="D22" s="30" t="s">
        <v>34</v>
      </c>
      <c r="E22" s="30" t="s">
        <v>35</v>
      </c>
      <c r="F22" s="30" t="s">
        <v>36</v>
      </c>
      <c r="G22" s="30" t="s">
        <v>24</v>
      </c>
      <c r="H22" s="21"/>
      <c r="I22" s="21"/>
      <c r="J22" s="21"/>
      <c r="K22" s="21">
        <v>1500000</v>
      </c>
      <c r="M22" s="32"/>
      <c r="N22" s="32"/>
    </row>
    <row r="23" spans="3:17" x14ac:dyDescent="0.25">
      <c r="C23" s="31">
        <v>42402</v>
      </c>
      <c r="D23" s="30" t="s">
        <v>37</v>
      </c>
      <c r="E23" s="30" t="s">
        <v>38</v>
      </c>
      <c r="F23" s="30" t="s">
        <v>39</v>
      </c>
      <c r="G23" s="30" t="s">
        <v>19</v>
      </c>
      <c r="H23" s="21">
        <v>5000</v>
      </c>
      <c r="I23" s="21">
        <v>4450</v>
      </c>
      <c r="J23" s="21">
        <f>H23*I23</f>
        <v>22250000</v>
      </c>
      <c r="K23" s="21"/>
    </row>
    <row r="24" spans="3:17" x14ac:dyDescent="0.25">
      <c r="C24" s="31">
        <v>42402</v>
      </c>
      <c r="D24" s="30" t="s">
        <v>37</v>
      </c>
      <c r="E24" s="30" t="s">
        <v>38</v>
      </c>
      <c r="F24" s="30" t="s">
        <v>39</v>
      </c>
      <c r="G24" s="30" t="s">
        <v>24</v>
      </c>
      <c r="H24" s="21"/>
      <c r="I24" s="21"/>
      <c r="J24" s="21"/>
      <c r="K24" s="21">
        <v>1500000</v>
      </c>
      <c r="L24" s="33"/>
    </row>
    <row r="25" spans="3:17" x14ac:dyDescent="0.25">
      <c r="C25" s="31">
        <v>42402</v>
      </c>
      <c r="D25" s="30" t="s">
        <v>40</v>
      </c>
      <c r="E25" s="30" t="s">
        <v>41</v>
      </c>
      <c r="F25" s="30" t="s">
        <v>13</v>
      </c>
      <c r="G25" s="30" t="s">
        <v>18</v>
      </c>
      <c r="H25" s="21">
        <v>6200</v>
      </c>
      <c r="I25" s="21">
        <v>3770</v>
      </c>
      <c r="J25" s="21">
        <f t="shared" ref="J25:J56" si="1">H25*I25</f>
        <v>23374000</v>
      </c>
      <c r="K25" s="21"/>
      <c r="L25" s="33"/>
    </row>
    <row r="26" spans="3:17" x14ac:dyDescent="0.25">
      <c r="C26" s="31">
        <v>42402</v>
      </c>
      <c r="D26" s="30" t="s">
        <v>42</v>
      </c>
      <c r="E26" s="30" t="s">
        <v>43</v>
      </c>
      <c r="F26" s="30" t="s">
        <v>13</v>
      </c>
      <c r="G26" s="30" t="s">
        <v>18</v>
      </c>
      <c r="H26" s="21">
        <v>5300</v>
      </c>
      <c r="I26" s="21">
        <v>3770</v>
      </c>
      <c r="J26" s="21">
        <f t="shared" si="1"/>
        <v>19981000</v>
      </c>
      <c r="K26" s="21"/>
      <c r="L26" s="32"/>
      <c r="M26" s="32"/>
    </row>
    <row r="27" spans="3:17" x14ac:dyDescent="0.25">
      <c r="C27" s="31">
        <v>42402</v>
      </c>
      <c r="D27" s="30" t="s">
        <v>42</v>
      </c>
      <c r="E27" s="30" t="s">
        <v>43</v>
      </c>
      <c r="F27" s="30" t="s">
        <v>13</v>
      </c>
      <c r="G27" s="30" t="s">
        <v>19</v>
      </c>
      <c r="H27" s="21">
        <v>10200</v>
      </c>
      <c r="I27" s="21">
        <v>3535</v>
      </c>
      <c r="J27" s="21">
        <f t="shared" si="1"/>
        <v>36057000</v>
      </c>
      <c r="K27" s="21"/>
    </row>
    <row r="28" spans="3:17" x14ac:dyDescent="0.25">
      <c r="C28" s="31">
        <v>42403</v>
      </c>
      <c r="D28" s="30" t="s">
        <v>44</v>
      </c>
      <c r="E28" s="30" t="s">
        <v>45</v>
      </c>
      <c r="F28" s="30" t="s">
        <v>46</v>
      </c>
      <c r="G28" s="30" t="s">
        <v>18</v>
      </c>
      <c r="H28" s="21">
        <v>5000</v>
      </c>
      <c r="I28" s="21">
        <v>3770</v>
      </c>
      <c r="J28" s="21">
        <f t="shared" si="1"/>
        <v>18850000</v>
      </c>
      <c r="K28" s="21"/>
    </row>
    <row r="29" spans="3:17" x14ac:dyDescent="0.25">
      <c r="C29" s="31">
        <v>42403</v>
      </c>
      <c r="D29" s="30" t="s">
        <v>44</v>
      </c>
      <c r="E29" s="30" t="s">
        <v>45</v>
      </c>
      <c r="F29" s="30" t="s">
        <v>46</v>
      </c>
      <c r="G29" s="30" t="s">
        <v>19</v>
      </c>
      <c r="H29" s="21">
        <v>5000</v>
      </c>
      <c r="I29" s="21">
        <v>3535</v>
      </c>
      <c r="J29" s="21">
        <f t="shared" si="1"/>
        <v>17675000</v>
      </c>
      <c r="K29" s="21"/>
    </row>
    <row r="30" spans="3:17" x14ac:dyDescent="0.25">
      <c r="C30" s="31">
        <v>42404</v>
      </c>
      <c r="D30" s="30" t="s">
        <v>47</v>
      </c>
      <c r="E30" s="30" t="s">
        <v>48</v>
      </c>
      <c r="F30" s="30" t="s">
        <v>17</v>
      </c>
      <c r="G30" s="30" t="s">
        <v>18</v>
      </c>
      <c r="H30" s="21">
        <v>15800</v>
      </c>
      <c r="I30" s="21">
        <v>3770</v>
      </c>
      <c r="J30" s="21">
        <f t="shared" si="1"/>
        <v>59566000</v>
      </c>
      <c r="K30" s="21"/>
    </row>
    <row r="31" spans="3:17" x14ac:dyDescent="0.25">
      <c r="C31" s="31">
        <v>42404</v>
      </c>
      <c r="D31" s="30" t="s">
        <v>47</v>
      </c>
      <c r="E31" s="30" t="s">
        <v>48</v>
      </c>
      <c r="F31" s="30" t="s">
        <v>17</v>
      </c>
      <c r="G31" s="30" t="s">
        <v>19</v>
      </c>
      <c r="H31" s="21">
        <v>12000</v>
      </c>
      <c r="I31" s="21">
        <v>3535</v>
      </c>
      <c r="J31" s="21">
        <f t="shared" si="1"/>
        <v>42420000</v>
      </c>
      <c r="K31" s="21"/>
    </row>
    <row r="32" spans="3:17" x14ac:dyDescent="0.25">
      <c r="C32" s="31">
        <v>42404</v>
      </c>
      <c r="D32" s="30" t="s">
        <v>47</v>
      </c>
      <c r="E32" s="30" t="s">
        <v>48</v>
      </c>
      <c r="F32" s="30" t="s">
        <v>17</v>
      </c>
      <c r="G32" s="30" t="s">
        <v>49</v>
      </c>
      <c r="H32" s="21">
        <v>5900</v>
      </c>
      <c r="I32" s="21">
        <v>4330</v>
      </c>
      <c r="J32" s="21">
        <f t="shared" si="1"/>
        <v>25547000</v>
      </c>
      <c r="K32" s="21"/>
      <c r="N32" s="32"/>
      <c r="O32" s="32"/>
      <c r="Q32" s="26"/>
    </row>
    <row r="33" spans="3:14" x14ac:dyDescent="0.25">
      <c r="C33" s="31">
        <v>42404</v>
      </c>
      <c r="D33" s="30" t="s">
        <v>50</v>
      </c>
      <c r="E33" s="30" t="s">
        <v>51</v>
      </c>
      <c r="F33" s="30" t="s">
        <v>46</v>
      </c>
      <c r="G33" s="30" t="s">
        <v>18</v>
      </c>
      <c r="H33" s="21">
        <v>4300</v>
      </c>
      <c r="I33" s="21">
        <v>3770</v>
      </c>
      <c r="J33" s="21">
        <f t="shared" si="1"/>
        <v>16211000</v>
      </c>
      <c r="K33" s="21"/>
    </row>
    <row r="34" spans="3:14" x14ac:dyDescent="0.25">
      <c r="C34" s="31">
        <v>42404</v>
      </c>
      <c r="D34" s="30" t="s">
        <v>50</v>
      </c>
      <c r="E34" s="30" t="s">
        <v>51</v>
      </c>
      <c r="F34" s="30" t="s">
        <v>46</v>
      </c>
      <c r="G34" s="30" t="s">
        <v>19</v>
      </c>
      <c r="H34" s="21">
        <v>14800</v>
      </c>
      <c r="I34" s="21">
        <v>3535</v>
      </c>
      <c r="J34" s="21">
        <f t="shared" si="1"/>
        <v>52318000</v>
      </c>
      <c r="K34" s="21"/>
    </row>
    <row r="35" spans="3:14" x14ac:dyDescent="0.25">
      <c r="C35" s="31">
        <v>42404</v>
      </c>
      <c r="D35" s="30" t="s">
        <v>52</v>
      </c>
      <c r="E35" s="30" t="s">
        <v>53</v>
      </c>
      <c r="F35" s="30" t="s">
        <v>31</v>
      </c>
      <c r="G35" s="30" t="s">
        <v>19</v>
      </c>
      <c r="H35" s="21">
        <v>5000</v>
      </c>
      <c r="I35" s="21">
        <v>3535</v>
      </c>
      <c r="J35" s="21">
        <f t="shared" si="1"/>
        <v>17675000</v>
      </c>
      <c r="K35" s="21"/>
    </row>
    <row r="36" spans="3:14" x14ac:dyDescent="0.25">
      <c r="C36" s="31">
        <v>42404</v>
      </c>
      <c r="D36" s="30" t="s">
        <v>54</v>
      </c>
      <c r="E36" s="30" t="s">
        <v>55</v>
      </c>
      <c r="F36" s="30" t="s">
        <v>56</v>
      </c>
      <c r="G36" s="30" t="s">
        <v>18</v>
      </c>
      <c r="H36" s="21">
        <v>5000</v>
      </c>
      <c r="I36" s="21">
        <v>3770</v>
      </c>
      <c r="J36" s="21">
        <f t="shared" si="1"/>
        <v>18850000</v>
      </c>
      <c r="K36" s="21"/>
    </row>
    <row r="37" spans="3:14" x14ac:dyDescent="0.25">
      <c r="C37" s="31">
        <v>42404</v>
      </c>
      <c r="D37" s="30" t="s">
        <v>54</v>
      </c>
      <c r="E37" s="30" t="s">
        <v>55</v>
      </c>
      <c r="F37" s="30" t="s">
        <v>56</v>
      </c>
      <c r="G37" s="30" t="s">
        <v>19</v>
      </c>
      <c r="H37" s="21">
        <v>10000</v>
      </c>
      <c r="I37" s="21">
        <v>3535</v>
      </c>
      <c r="J37" s="21">
        <f t="shared" si="1"/>
        <v>35350000</v>
      </c>
      <c r="K37" s="21"/>
    </row>
    <row r="38" spans="3:14" x14ac:dyDescent="0.25">
      <c r="C38" s="31">
        <v>42404</v>
      </c>
      <c r="D38" s="30" t="s">
        <v>57</v>
      </c>
      <c r="E38" s="30" t="s">
        <v>58</v>
      </c>
      <c r="F38" s="30" t="s">
        <v>46</v>
      </c>
      <c r="G38" s="30" t="s">
        <v>18</v>
      </c>
      <c r="H38" s="21">
        <v>5000</v>
      </c>
      <c r="I38" s="21">
        <v>3770</v>
      </c>
      <c r="J38" s="21">
        <f t="shared" si="1"/>
        <v>18850000</v>
      </c>
      <c r="K38" s="21"/>
    </row>
    <row r="39" spans="3:14" x14ac:dyDescent="0.25">
      <c r="C39" s="31">
        <v>42404</v>
      </c>
      <c r="D39" s="30" t="s">
        <v>57</v>
      </c>
      <c r="E39" s="30" t="s">
        <v>58</v>
      </c>
      <c r="F39" s="30" t="s">
        <v>46</v>
      </c>
      <c r="G39" s="30" t="s">
        <v>19</v>
      </c>
      <c r="H39" s="21">
        <v>10000</v>
      </c>
      <c r="I39" s="21">
        <v>3535</v>
      </c>
      <c r="J39" s="21">
        <f t="shared" si="1"/>
        <v>35350000</v>
      </c>
      <c r="K39" s="21"/>
      <c r="L39" s="32"/>
      <c r="M39" s="32"/>
    </row>
    <row r="40" spans="3:14" x14ac:dyDescent="0.25">
      <c r="C40" s="31">
        <v>42404</v>
      </c>
      <c r="D40" s="30" t="s">
        <v>57</v>
      </c>
      <c r="E40" s="30" t="s">
        <v>58</v>
      </c>
      <c r="F40" s="30" t="s">
        <v>46</v>
      </c>
      <c r="G40" s="30" t="s">
        <v>24</v>
      </c>
      <c r="H40" s="21"/>
      <c r="I40" s="21"/>
      <c r="J40" s="21">
        <f t="shared" si="1"/>
        <v>0</v>
      </c>
      <c r="K40" s="21">
        <v>375000</v>
      </c>
    </row>
    <row r="41" spans="3:14" x14ac:dyDescent="0.25">
      <c r="C41" s="31">
        <v>42404</v>
      </c>
      <c r="D41" s="30" t="s">
        <v>59</v>
      </c>
      <c r="E41" s="30" t="s">
        <v>60</v>
      </c>
      <c r="F41" s="30" t="s">
        <v>22</v>
      </c>
      <c r="G41" s="30" t="s">
        <v>14</v>
      </c>
      <c r="H41" s="21">
        <v>5200</v>
      </c>
      <c r="I41" s="21">
        <v>3535</v>
      </c>
      <c r="J41" s="21">
        <f t="shared" si="1"/>
        <v>18382000</v>
      </c>
      <c r="K41" s="21"/>
      <c r="M41" s="32"/>
    </row>
    <row r="42" spans="3:14" x14ac:dyDescent="0.25">
      <c r="C42" s="31">
        <v>42404</v>
      </c>
      <c r="D42" s="30" t="s">
        <v>59</v>
      </c>
      <c r="E42" s="30" t="s">
        <v>60</v>
      </c>
      <c r="F42" s="30" t="s">
        <v>22</v>
      </c>
      <c r="G42" s="30" t="s">
        <v>19</v>
      </c>
      <c r="H42" s="21">
        <v>6200</v>
      </c>
      <c r="I42" s="21">
        <v>3535</v>
      </c>
      <c r="J42" s="21">
        <f t="shared" si="1"/>
        <v>21917000</v>
      </c>
      <c r="K42" s="21"/>
    </row>
    <row r="43" spans="3:14" x14ac:dyDescent="0.25">
      <c r="C43" s="31">
        <v>42404</v>
      </c>
      <c r="D43" s="30" t="s">
        <v>59</v>
      </c>
      <c r="E43" s="30" t="s">
        <v>60</v>
      </c>
      <c r="F43" s="30" t="s">
        <v>22</v>
      </c>
      <c r="G43" s="30" t="s">
        <v>24</v>
      </c>
      <c r="H43" s="21"/>
      <c r="I43" s="21"/>
      <c r="J43" s="21"/>
      <c r="K43" s="21">
        <v>2679000</v>
      </c>
    </row>
    <row r="44" spans="3:14" x14ac:dyDescent="0.25">
      <c r="C44" s="31">
        <v>42404</v>
      </c>
      <c r="D44" s="30" t="s">
        <v>61</v>
      </c>
      <c r="E44" s="30" t="s">
        <v>62</v>
      </c>
      <c r="F44" s="30" t="s">
        <v>22</v>
      </c>
      <c r="G44" s="30" t="s">
        <v>19</v>
      </c>
      <c r="H44" s="21">
        <v>5300</v>
      </c>
      <c r="I44" s="21">
        <v>3535</v>
      </c>
      <c r="J44" s="21">
        <f t="shared" si="1"/>
        <v>18735500</v>
      </c>
      <c r="K44" s="21"/>
      <c r="M44" s="32"/>
      <c r="N44" s="32"/>
    </row>
    <row r="45" spans="3:14" x14ac:dyDescent="0.25">
      <c r="C45" s="31">
        <v>42404</v>
      </c>
      <c r="D45" s="30" t="s">
        <v>61</v>
      </c>
      <c r="E45" s="30" t="s">
        <v>62</v>
      </c>
      <c r="F45" s="30" t="s">
        <v>22</v>
      </c>
      <c r="G45" s="30" t="s">
        <v>24</v>
      </c>
      <c r="H45" s="21"/>
      <c r="I45" s="21"/>
      <c r="J45" s="21"/>
      <c r="K45" s="21">
        <v>1245500</v>
      </c>
    </row>
    <row r="46" spans="3:14" x14ac:dyDescent="0.25">
      <c r="C46" s="31">
        <v>42404</v>
      </c>
      <c r="D46" s="30" t="s">
        <v>63</v>
      </c>
      <c r="E46" s="30" t="s">
        <v>64</v>
      </c>
      <c r="F46" s="30" t="s">
        <v>13</v>
      </c>
      <c r="G46" s="30" t="s">
        <v>18</v>
      </c>
      <c r="H46" s="21">
        <v>15500</v>
      </c>
      <c r="I46" s="21">
        <v>3770</v>
      </c>
      <c r="J46" s="21">
        <f t="shared" si="1"/>
        <v>58435000</v>
      </c>
      <c r="K46" s="21"/>
      <c r="L46" s="27" t="s">
        <v>65</v>
      </c>
    </row>
    <row r="47" spans="3:14" x14ac:dyDescent="0.25">
      <c r="C47" s="31">
        <v>42405</v>
      </c>
      <c r="D47" s="30" t="s">
        <v>66</v>
      </c>
      <c r="E47" s="30" t="s">
        <v>67</v>
      </c>
      <c r="F47" s="30" t="s">
        <v>31</v>
      </c>
      <c r="G47" s="30" t="s">
        <v>18</v>
      </c>
      <c r="H47" s="21">
        <v>15000</v>
      </c>
      <c r="I47" s="21">
        <v>3770</v>
      </c>
      <c r="J47" s="21">
        <f t="shared" si="1"/>
        <v>56550000</v>
      </c>
      <c r="K47" s="21"/>
    </row>
    <row r="48" spans="3:14" x14ac:dyDescent="0.25">
      <c r="C48" s="31">
        <v>42405</v>
      </c>
      <c r="D48" s="30" t="s">
        <v>66</v>
      </c>
      <c r="E48" s="30" t="s">
        <v>67</v>
      </c>
      <c r="F48" s="30" t="s">
        <v>31</v>
      </c>
      <c r="G48" s="30" t="s">
        <v>19</v>
      </c>
      <c r="H48" s="21">
        <v>15000</v>
      </c>
      <c r="I48" s="21">
        <v>3535</v>
      </c>
      <c r="J48" s="21">
        <f t="shared" si="1"/>
        <v>53025000</v>
      </c>
      <c r="K48" s="21"/>
    </row>
    <row r="49" spans="3:16" x14ac:dyDescent="0.25">
      <c r="C49" s="31">
        <v>42405</v>
      </c>
      <c r="D49" s="30" t="s">
        <v>68</v>
      </c>
      <c r="E49" s="30" t="s">
        <v>69</v>
      </c>
      <c r="F49" s="30" t="s">
        <v>13</v>
      </c>
      <c r="G49" s="30" t="s">
        <v>18</v>
      </c>
      <c r="H49" s="21">
        <v>6200</v>
      </c>
      <c r="I49" s="21">
        <v>3770</v>
      </c>
      <c r="J49" s="21">
        <f t="shared" si="1"/>
        <v>23374000</v>
      </c>
      <c r="K49" s="21"/>
      <c r="L49" s="32">
        <f>L50-115600</f>
        <v>15800</v>
      </c>
      <c r="M49" s="32"/>
    </row>
    <row r="50" spans="3:16" x14ac:dyDescent="0.25">
      <c r="C50" s="31">
        <v>42405</v>
      </c>
      <c r="D50" s="30" t="s">
        <v>68</v>
      </c>
      <c r="E50" s="30" t="s">
        <v>69</v>
      </c>
      <c r="F50" s="30" t="s">
        <v>13</v>
      </c>
      <c r="G50" s="25" t="s">
        <v>19</v>
      </c>
      <c r="H50" s="21">
        <v>9300</v>
      </c>
      <c r="I50" s="21">
        <v>3535</v>
      </c>
      <c r="J50" s="21">
        <f t="shared" si="1"/>
        <v>32875500</v>
      </c>
      <c r="K50" s="21"/>
      <c r="L50" s="32">
        <f>H8+H10+H15+H17+H21+H25+H26+H28+H30+H33+H36+H38+H46+H47+H49</f>
        <v>131400</v>
      </c>
      <c r="M50" s="32"/>
      <c r="N50" s="32"/>
      <c r="O50" s="32"/>
    </row>
    <row r="51" spans="3:16" x14ac:dyDescent="0.25">
      <c r="C51" s="31">
        <v>42405</v>
      </c>
      <c r="D51" s="30" t="s">
        <v>70</v>
      </c>
      <c r="E51" s="30" t="s">
        <v>71</v>
      </c>
      <c r="F51" s="30" t="s">
        <v>13</v>
      </c>
      <c r="G51" s="30" t="s">
        <v>18</v>
      </c>
      <c r="H51" s="21">
        <v>16600</v>
      </c>
      <c r="I51" s="21">
        <v>3510</v>
      </c>
      <c r="J51" s="21">
        <f t="shared" si="1"/>
        <v>58266000</v>
      </c>
      <c r="K51" s="21"/>
      <c r="P51" s="32"/>
    </row>
    <row r="52" spans="3:16" x14ac:dyDescent="0.25">
      <c r="C52" s="31">
        <v>42406</v>
      </c>
      <c r="D52" s="30" t="s">
        <v>72</v>
      </c>
      <c r="E52" s="30" t="s">
        <v>73</v>
      </c>
      <c r="F52" s="30" t="s">
        <v>17</v>
      </c>
      <c r="G52" s="30" t="s">
        <v>18</v>
      </c>
      <c r="H52" s="21">
        <v>15800</v>
      </c>
      <c r="I52" s="21">
        <v>3510</v>
      </c>
      <c r="J52" s="21">
        <f t="shared" si="1"/>
        <v>55458000</v>
      </c>
      <c r="K52" s="21"/>
    </row>
    <row r="53" spans="3:16" x14ac:dyDescent="0.25">
      <c r="C53" s="31">
        <v>42410</v>
      </c>
      <c r="D53" s="30" t="s">
        <v>74</v>
      </c>
      <c r="E53" s="30" t="s">
        <v>75</v>
      </c>
      <c r="F53" s="30" t="s">
        <v>31</v>
      </c>
      <c r="G53" s="30" t="s">
        <v>18</v>
      </c>
      <c r="H53" s="21">
        <v>10000</v>
      </c>
      <c r="I53" s="21">
        <v>3645</v>
      </c>
      <c r="J53" s="21">
        <f t="shared" si="1"/>
        <v>36450000</v>
      </c>
      <c r="K53" s="21"/>
    </row>
    <row r="54" spans="3:16" x14ac:dyDescent="0.25">
      <c r="C54" s="31">
        <v>42410</v>
      </c>
      <c r="D54" s="30" t="s">
        <v>74</v>
      </c>
      <c r="E54" s="30" t="s">
        <v>75</v>
      </c>
      <c r="F54" s="30" t="s">
        <v>31</v>
      </c>
      <c r="G54" s="30" t="s">
        <v>49</v>
      </c>
      <c r="H54" s="21">
        <v>20000</v>
      </c>
      <c r="I54" s="21">
        <v>3850</v>
      </c>
      <c r="J54" s="21">
        <f t="shared" si="1"/>
        <v>77000000</v>
      </c>
      <c r="K54" s="21"/>
    </row>
    <row r="55" spans="3:16" x14ac:dyDescent="0.25">
      <c r="C55" s="31">
        <v>42412</v>
      </c>
      <c r="D55" s="34" t="s">
        <v>76</v>
      </c>
      <c r="E55" s="30" t="s">
        <v>77</v>
      </c>
      <c r="F55" s="30" t="s">
        <v>31</v>
      </c>
      <c r="G55" s="30" t="s">
        <v>18</v>
      </c>
      <c r="H55" s="21">
        <v>10000</v>
      </c>
      <c r="I55" s="21">
        <v>3645</v>
      </c>
      <c r="J55" s="21">
        <f t="shared" si="1"/>
        <v>36450000</v>
      </c>
      <c r="K55" s="21"/>
    </row>
    <row r="56" spans="3:16" x14ac:dyDescent="0.25">
      <c r="C56" s="31">
        <v>42412</v>
      </c>
      <c r="D56" s="30" t="s">
        <v>76</v>
      </c>
      <c r="E56" s="30" t="s">
        <v>77</v>
      </c>
      <c r="F56" s="30" t="s">
        <v>31</v>
      </c>
      <c r="G56" s="30" t="s">
        <v>49</v>
      </c>
      <c r="H56" s="21">
        <v>5000</v>
      </c>
      <c r="I56" s="21">
        <v>3850</v>
      </c>
      <c r="J56" s="21">
        <f t="shared" si="1"/>
        <v>19250000</v>
      </c>
      <c r="K56" s="21"/>
    </row>
    <row r="57" spans="3:16" x14ac:dyDescent="0.25">
      <c r="C57" s="31">
        <v>42412</v>
      </c>
      <c r="D57" s="30" t="s">
        <v>76</v>
      </c>
      <c r="E57" s="30" t="s">
        <v>77</v>
      </c>
      <c r="F57" s="30" t="s">
        <v>31</v>
      </c>
      <c r="G57" s="30" t="s">
        <v>24</v>
      </c>
      <c r="H57" s="21"/>
      <c r="I57" s="21"/>
      <c r="J57" s="21"/>
      <c r="K57" s="21">
        <v>3525000</v>
      </c>
    </row>
    <row r="58" spans="3:16" x14ac:dyDescent="0.25">
      <c r="C58" s="31">
        <v>42412</v>
      </c>
      <c r="D58" s="30" t="s">
        <v>78</v>
      </c>
      <c r="E58" s="30" t="s">
        <v>79</v>
      </c>
      <c r="F58" s="30" t="s">
        <v>22</v>
      </c>
      <c r="G58" s="30" t="s">
        <v>49</v>
      </c>
      <c r="H58" s="21">
        <v>5000</v>
      </c>
      <c r="I58" s="21">
        <v>3850</v>
      </c>
      <c r="J58" s="21">
        <f t="shared" ref="J58:J157" si="2">H58*I58</f>
        <v>19250000</v>
      </c>
      <c r="K58" s="21"/>
    </row>
    <row r="59" spans="3:16" x14ac:dyDescent="0.25">
      <c r="C59" s="31">
        <v>42412</v>
      </c>
      <c r="D59" s="30" t="s">
        <v>78</v>
      </c>
      <c r="E59" s="30" t="s">
        <v>79</v>
      </c>
      <c r="F59" s="30" t="s">
        <v>22</v>
      </c>
      <c r="G59" s="30" t="s">
        <v>24</v>
      </c>
      <c r="H59" s="21"/>
      <c r="I59" s="21"/>
      <c r="J59" s="21"/>
      <c r="K59" s="21">
        <v>1175000</v>
      </c>
    </row>
    <row r="60" spans="3:16" x14ac:dyDescent="0.25">
      <c r="C60" s="31">
        <v>42412</v>
      </c>
      <c r="D60" s="30" t="s">
        <v>80</v>
      </c>
      <c r="E60" s="30" t="s">
        <v>81</v>
      </c>
      <c r="F60" s="30" t="s">
        <v>22</v>
      </c>
      <c r="G60" s="30" t="s">
        <v>49</v>
      </c>
      <c r="H60" s="21">
        <v>5000</v>
      </c>
      <c r="I60" s="21">
        <v>3850</v>
      </c>
      <c r="J60" s="21">
        <f t="shared" si="2"/>
        <v>19250000</v>
      </c>
      <c r="K60" s="21"/>
    </row>
    <row r="61" spans="3:16" x14ac:dyDescent="0.25">
      <c r="C61" s="31">
        <v>42412</v>
      </c>
      <c r="D61" s="30" t="s">
        <v>80</v>
      </c>
      <c r="E61" s="30" t="s">
        <v>81</v>
      </c>
      <c r="F61" s="30" t="s">
        <v>22</v>
      </c>
      <c r="G61" s="30" t="s">
        <v>24</v>
      </c>
      <c r="H61" s="21"/>
      <c r="I61" s="21"/>
      <c r="J61" s="21"/>
      <c r="K61" s="21">
        <v>1175000</v>
      </c>
    </row>
    <row r="62" spans="3:16" x14ac:dyDescent="0.25">
      <c r="C62" s="31">
        <v>42412</v>
      </c>
      <c r="D62" s="30" t="s">
        <v>82</v>
      </c>
      <c r="E62" s="30" t="s">
        <v>83</v>
      </c>
      <c r="F62" s="30" t="s">
        <v>22</v>
      </c>
      <c r="G62" s="30" t="s">
        <v>23</v>
      </c>
      <c r="H62" s="21">
        <v>5000</v>
      </c>
      <c r="I62" s="21">
        <v>4650</v>
      </c>
      <c r="J62" s="21">
        <f t="shared" si="2"/>
        <v>23250000</v>
      </c>
      <c r="K62" s="21"/>
    </row>
    <row r="63" spans="3:16" x14ac:dyDescent="0.25">
      <c r="C63" s="31">
        <v>42412</v>
      </c>
      <c r="D63" s="30" t="s">
        <v>82</v>
      </c>
      <c r="E63" s="30" t="s">
        <v>83</v>
      </c>
      <c r="F63" s="30" t="s">
        <v>22</v>
      </c>
      <c r="G63" s="30" t="s">
        <v>24</v>
      </c>
      <c r="H63" s="21"/>
      <c r="I63" s="21"/>
      <c r="J63" s="21"/>
      <c r="K63" s="21">
        <v>1175000</v>
      </c>
    </row>
    <row r="64" spans="3:16" x14ac:dyDescent="0.25">
      <c r="C64" s="31">
        <v>42412</v>
      </c>
      <c r="D64" s="30" t="s">
        <v>84</v>
      </c>
      <c r="E64" s="30" t="s">
        <v>85</v>
      </c>
      <c r="F64" s="30" t="s">
        <v>31</v>
      </c>
      <c r="G64" s="30" t="s">
        <v>14</v>
      </c>
      <c r="H64" s="21">
        <v>4300</v>
      </c>
      <c r="I64" s="21">
        <v>3200</v>
      </c>
      <c r="J64" s="21">
        <f t="shared" si="2"/>
        <v>13760000</v>
      </c>
      <c r="K64" s="21"/>
    </row>
    <row r="65" spans="3:15" x14ac:dyDescent="0.25">
      <c r="C65" s="31">
        <v>42412</v>
      </c>
      <c r="D65" s="30" t="s">
        <v>84</v>
      </c>
      <c r="E65" s="30" t="s">
        <v>85</v>
      </c>
      <c r="F65" s="30" t="s">
        <v>31</v>
      </c>
      <c r="G65" s="30" t="s">
        <v>49</v>
      </c>
      <c r="H65" s="21">
        <v>7200</v>
      </c>
      <c r="I65" s="21">
        <v>3850</v>
      </c>
      <c r="J65" s="21">
        <f t="shared" si="2"/>
        <v>27720000</v>
      </c>
      <c r="K65" s="21"/>
    </row>
    <row r="66" spans="3:15" x14ac:dyDescent="0.25">
      <c r="C66" s="31">
        <v>42412</v>
      </c>
      <c r="D66" s="30" t="s">
        <v>86</v>
      </c>
      <c r="E66" s="30" t="s">
        <v>87</v>
      </c>
      <c r="F66" s="30" t="s">
        <v>46</v>
      </c>
      <c r="G66" s="30" t="s">
        <v>18</v>
      </c>
      <c r="H66" s="21">
        <v>5000</v>
      </c>
      <c r="I66" s="21">
        <v>3645</v>
      </c>
      <c r="J66" s="21">
        <f t="shared" si="2"/>
        <v>18225000</v>
      </c>
      <c r="K66" s="21"/>
    </row>
    <row r="67" spans="3:15" x14ac:dyDescent="0.25">
      <c r="C67" s="31">
        <v>42412</v>
      </c>
      <c r="D67" s="30" t="s">
        <v>86</v>
      </c>
      <c r="E67" s="30" t="s">
        <v>87</v>
      </c>
      <c r="F67" s="30" t="s">
        <v>46</v>
      </c>
      <c r="G67" s="30" t="s">
        <v>14</v>
      </c>
      <c r="H67" s="21">
        <v>5000</v>
      </c>
      <c r="I67" s="21">
        <v>3200</v>
      </c>
      <c r="J67" s="21">
        <f t="shared" si="2"/>
        <v>16000000</v>
      </c>
      <c r="K67" s="21"/>
    </row>
    <row r="68" spans="3:15" x14ac:dyDescent="0.25">
      <c r="C68" s="31">
        <v>42412</v>
      </c>
      <c r="D68" s="30" t="s">
        <v>86</v>
      </c>
      <c r="E68" s="30" t="s">
        <v>87</v>
      </c>
      <c r="F68" s="30" t="s">
        <v>46</v>
      </c>
      <c r="G68" s="30" t="s">
        <v>49</v>
      </c>
      <c r="H68" s="21">
        <v>5300</v>
      </c>
      <c r="I68" s="21">
        <v>3850</v>
      </c>
      <c r="J68" s="21">
        <f t="shared" si="2"/>
        <v>20405000</v>
      </c>
      <c r="K68" s="21"/>
      <c r="L68" s="27">
        <f>H55+H66</f>
        <v>15000</v>
      </c>
      <c r="M68" s="27">
        <f>H56+H58+H60+H65+H68</f>
        <v>27500</v>
      </c>
      <c r="N68" s="27">
        <f>H62</f>
        <v>5000</v>
      </c>
      <c r="O68" s="27">
        <f>H64+H67</f>
        <v>9300</v>
      </c>
    </row>
    <row r="69" spans="3:15" x14ac:dyDescent="0.25">
      <c r="C69" s="31">
        <v>42412</v>
      </c>
      <c r="D69" s="30" t="s">
        <v>88</v>
      </c>
      <c r="E69" s="30" t="s">
        <v>89</v>
      </c>
      <c r="F69" s="30" t="s">
        <v>17</v>
      </c>
      <c r="G69" s="30" t="s">
        <v>49</v>
      </c>
      <c r="H69" s="21">
        <v>10800</v>
      </c>
      <c r="I69" s="21">
        <v>3380</v>
      </c>
      <c r="J69" s="21">
        <f t="shared" si="2"/>
        <v>36504000</v>
      </c>
      <c r="K69" s="21"/>
    </row>
    <row r="70" spans="3:15" x14ac:dyDescent="0.25">
      <c r="C70" s="31">
        <v>42716</v>
      </c>
      <c r="D70" s="30" t="s">
        <v>90</v>
      </c>
      <c r="E70" s="30" t="s">
        <v>91</v>
      </c>
      <c r="F70" s="30" t="s">
        <v>17</v>
      </c>
      <c r="G70" s="30" t="s">
        <v>49</v>
      </c>
      <c r="H70" s="21">
        <v>17900</v>
      </c>
      <c r="I70" s="21">
        <v>3380</v>
      </c>
      <c r="J70" s="21">
        <f t="shared" si="2"/>
        <v>60502000</v>
      </c>
      <c r="K70" s="21"/>
    </row>
    <row r="71" spans="3:15" x14ac:dyDescent="0.25">
      <c r="C71" s="31">
        <v>42410</v>
      </c>
      <c r="D71" s="30" t="s">
        <v>92</v>
      </c>
      <c r="E71" s="30" t="s">
        <v>93</v>
      </c>
      <c r="F71" s="30" t="s">
        <v>17</v>
      </c>
      <c r="G71" s="30" t="s">
        <v>49</v>
      </c>
      <c r="H71" s="21">
        <v>12000</v>
      </c>
      <c r="I71" s="21">
        <v>4260</v>
      </c>
      <c r="J71" s="21">
        <f t="shared" si="2"/>
        <v>51120000</v>
      </c>
      <c r="K71" s="21"/>
      <c r="L71" s="33"/>
    </row>
    <row r="72" spans="3:15" x14ac:dyDescent="0.25">
      <c r="C72" s="31">
        <v>42410</v>
      </c>
      <c r="D72" s="30" t="s">
        <v>94</v>
      </c>
      <c r="E72" s="30" t="s">
        <v>95</v>
      </c>
      <c r="F72" s="30" t="s">
        <v>17</v>
      </c>
      <c r="G72" s="30" t="s">
        <v>18</v>
      </c>
      <c r="H72" s="21">
        <v>21700</v>
      </c>
      <c r="I72" s="21">
        <v>3510</v>
      </c>
      <c r="J72" s="21">
        <f t="shared" si="2"/>
        <v>76167000</v>
      </c>
      <c r="K72" s="21"/>
    </row>
    <row r="73" spans="3:15" x14ac:dyDescent="0.25">
      <c r="C73" s="31">
        <v>42415</v>
      </c>
      <c r="D73" s="30" t="s">
        <v>96</v>
      </c>
      <c r="E73" s="30" t="s">
        <v>97</v>
      </c>
      <c r="F73" s="30" t="s">
        <v>31</v>
      </c>
      <c r="G73" s="30" t="s">
        <v>14</v>
      </c>
      <c r="H73" s="21">
        <v>5000</v>
      </c>
      <c r="I73" s="21">
        <v>3200</v>
      </c>
      <c r="J73" s="21">
        <f t="shared" si="2"/>
        <v>16000000</v>
      </c>
      <c r="K73" s="21"/>
    </row>
    <row r="74" spans="3:15" x14ac:dyDescent="0.25">
      <c r="C74" s="31">
        <v>42415</v>
      </c>
      <c r="D74" s="30" t="s">
        <v>96</v>
      </c>
      <c r="E74" s="30" t="s">
        <v>97</v>
      </c>
      <c r="F74" s="30" t="s">
        <v>31</v>
      </c>
      <c r="G74" s="30" t="s">
        <v>49</v>
      </c>
      <c r="H74" s="21">
        <v>15000</v>
      </c>
      <c r="I74" s="21">
        <v>3850</v>
      </c>
      <c r="J74" s="21">
        <f t="shared" si="2"/>
        <v>57750000</v>
      </c>
      <c r="K74" s="21"/>
    </row>
    <row r="75" spans="3:15" x14ac:dyDescent="0.25">
      <c r="C75" s="31">
        <v>42415</v>
      </c>
      <c r="D75" s="30" t="s">
        <v>96</v>
      </c>
      <c r="E75" s="30" t="s">
        <v>97</v>
      </c>
      <c r="F75" s="30" t="s">
        <v>31</v>
      </c>
      <c r="G75" s="30" t="s">
        <v>24</v>
      </c>
      <c r="H75" s="21"/>
      <c r="I75" s="21"/>
      <c r="J75" s="21"/>
      <c r="K75" s="21">
        <v>4700000</v>
      </c>
    </row>
    <row r="76" spans="3:15" x14ac:dyDescent="0.25">
      <c r="C76" s="31">
        <v>42415</v>
      </c>
      <c r="D76" s="30" t="s">
        <v>98</v>
      </c>
      <c r="E76" s="30" t="s">
        <v>99</v>
      </c>
      <c r="F76" s="30" t="s">
        <v>56</v>
      </c>
      <c r="G76" s="30" t="s">
        <v>49</v>
      </c>
      <c r="H76" s="21">
        <v>5000</v>
      </c>
      <c r="I76" s="21">
        <v>3850</v>
      </c>
      <c r="J76" s="21">
        <f t="shared" si="2"/>
        <v>19250000</v>
      </c>
      <c r="K76" s="21"/>
    </row>
    <row r="77" spans="3:15" x14ac:dyDescent="0.25">
      <c r="C77" s="31">
        <v>42415</v>
      </c>
      <c r="D77" s="30" t="s">
        <v>100</v>
      </c>
      <c r="E77" s="30" t="s">
        <v>101</v>
      </c>
      <c r="F77" s="30" t="s">
        <v>36</v>
      </c>
      <c r="G77" s="30" t="s">
        <v>18</v>
      </c>
      <c r="H77" s="21">
        <v>5000</v>
      </c>
      <c r="I77" s="21">
        <v>3990</v>
      </c>
      <c r="J77" s="21">
        <f t="shared" si="2"/>
        <v>19950000</v>
      </c>
      <c r="K77" s="21"/>
    </row>
    <row r="78" spans="3:15" x14ac:dyDescent="0.25">
      <c r="C78" s="31">
        <v>42415</v>
      </c>
      <c r="D78" s="30" t="s">
        <v>100</v>
      </c>
      <c r="E78" s="30" t="s">
        <v>101</v>
      </c>
      <c r="F78" s="30" t="s">
        <v>36</v>
      </c>
      <c r="G78" s="30" t="s">
        <v>24</v>
      </c>
      <c r="H78" s="21"/>
      <c r="I78" s="21"/>
      <c r="J78" s="21"/>
      <c r="K78" s="21">
        <v>1500000</v>
      </c>
    </row>
    <row r="79" spans="3:15" x14ac:dyDescent="0.25">
      <c r="C79" s="31">
        <v>42408</v>
      </c>
      <c r="D79" s="30" t="s">
        <v>102</v>
      </c>
      <c r="E79" s="30" t="s">
        <v>103</v>
      </c>
      <c r="F79" s="30" t="s">
        <v>17</v>
      </c>
      <c r="G79" s="30" t="s">
        <v>18</v>
      </c>
      <c r="H79" s="21">
        <v>10800</v>
      </c>
      <c r="I79" s="21">
        <v>3695</v>
      </c>
      <c r="J79" s="21">
        <f t="shared" si="2"/>
        <v>39906000</v>
      </c>
      <c r="K79" s="21"/>
    </row>
    <row r="80" spans="3:15" x14ac:dyDescent="0.25">
      <c r="C80" s="31">
        <v>42408</v>
      </c>
      <c r="D80" s="30" t="s">
        <v>102</v>
      </c>
      <c r="E80" s="30" t="s">
        <v>103</v>
      </c>
      <c r="F80" s="30" t="s">
        <v>17</v>
      </c>
      <c r="G80" s="30" t="s">
        <v>19</v>
      </c>
      <c r="H80" s="21">
        <v>22900</v>
      </c>
      <c r="I80" s="21">
        <v>3380</v>
      </c>
      <c r="J80" s="21">
        <f t="shared" si="2"/>
        <v>77402000</v>
      </c>
      <c r="K80" s="21"/>
    </row>
    <row r="81" spans="3:11" x14ac:dyDescent="0.25">
      <c r="C81" s="31">
        <v>42408</v>
      </c>
      <c r="D81" s="30" t="s">
        <v>104</v>
      </c>
      <c r="E81" s="30" t="s">
        <v>105</v>
      </c>
      <c r="F81" s="30" t="s">
        <v>46</v>
      </c>
      <c r="G81" s="30" t="s">
        <v>18</v>
      </c>
      <c r="H81" s="21">
        <v>15300</v>
      </c>
      <c r="I81" s="21">
        <v>3695</v>
      </c>
      <c r="J81" s="21">
        <f t="shared" si="2"/>
        <v>56533500</v>
      </c>
      <c r="K81" s="21"/>
    </row>
    <row r="82" spans="3:11" x14ac:dyDescent="0.25">
      <c r="C82" s="31">
        <v>42408</v>
      </c>
      <c r="D82" s="30" t="s">
        <v>106</v>
      </c>
      <c r="E82" s="30" t="s">
        <v>107</v>
      </c>
      <c r="F82" s="30" t="s">
        <v>31</v>
      </c>
      <c r="G82" s="30" t="s">
        <v>18</v>
      </c>
      <c r="H82" s="21">
        <v>5000</v>
      </c>
      <c r="I82" s="21">
        <v>3695</v>
      </c>
      <c r="J82" s="21">
        <f t="shared" si="2"/>
        <v>18475000</v>
      </c>
      <c r="K82" s="21"/>
    </row>
    <row r="83" spans="3:11" x14ac:dyDescent="0.25">
      <c r="C83" s="31">
        <v>42408</v>
      </c>
      <c r="D83" s="30" t="s">
        <v>106</v>
      </c>
      <c r="E83" s="30" t="s">
        <v>107</v>
      </c>
      <c r="F83" s="30" t="s">
        <v>31</v>
      </c>
      <c r="G83" s="30" t="s">
        <v>19</v>
      </c>
      <c r="H83" s="21">
        <v>15000</v>
      </c>
      <c r="I83" s="21">
        <v>3380</v>
      </c>
      <c r="J83" s="21">
        <f t="shared" si="2"/>
        <v>50700000</v>
      </c>
      <c r="K83" s="21"/>
    </row>
    <row r="84" spans="3:11" x14ac:dyDescent="0.25">
      <c r="C84" s="31">
        <v>42408</v>
      </c>
      <c r="D84" s="30" t="s">
        <v>106</v>
      </c>
      <c r="E84" s="30" t="s">
        <v>107</v>
      </c>
      <c r="F84" s="30" t="s">
        <v>31</v>
      </c>
      <c r="G84" s="30" t="s">
        <v>24</v>
      </c>
      <c r="H84" s="21"/>
      <c r="I84" s="21"/>
      <c r="J84" s="21"/>
      <c r="K84" s="21">
        <v>4700000</v>
      </c>
    </row>
    <row r="85" spans="3:11" x14ac:dyDescent="0.25">
      <c r="C85" s="31">
        <v>42408</v>
      </c>
      <c r="D85" s="30" t="s">
        <v>108</v>
      </c>
      <c r="E85" s="30" t="s">
        <v>109</v>
      </c>
      <c r="F85" s="30" t="s">
        <v>36</v>
      </c>
      <c r="G85" s="30" t="s">
        <v>14</v>
      </c>
      <c r="H85" s="21">
        <v>5000</v>
      </c>
      <c r="I85" s="21">
        <v>3671</v>
      </c>
      <c r="J85" s="21">
        <f t="shared" si="2"/>
        <v>18355000</v>
      </c>
      <c r="K85" s="21"/>
    </row>
    <row r="86" spans="3:11" x14ac:dyDescent="0.25">
      <c r="C86" s="31">
        <v>42408</v>
      </c>
      <c r="D86" s="30" t="s">
        <v>108</v>
      </c>
      <c r="E86" s="30" t="s">
        <v>109</v>
      </c>
      <c r="F86" s="30" t="s">
        <v>36</v>
      </c>
      <c r="G86" s="30" t="s">
        <v>24</v>
      </c>
      <c r="H86" s="21"/>
      <c r="I86" s="21"/>
      <c r="J86" s="21">
        <f t="shared" si="2"/>
        <v>0</v>
      </c>
      <c r="K86" s="21">
        <v>1500000</v>
      </c>
    </row>
    <row r="87" spans="3:11" x14ac:dyDescent="0.25">
      <c r="C87" s="31">
        <v>42408</v>
      </c>
      <c r="D87" s="30" t="s">
        <v>110</v>
      </c>
      <c r="E87" s="30" t="s">
        <v>111</v>
      </c>
      <c r="F87" s="30" t="s">
        <v>39</v>
      </c>
      <c r="G87" s="30" t="s">
        <v>19</v>
      </c>
      <c r="H87" s="21">
        <v>5000</v>
      </c>
      <c r="I87" s="21">
        <v>4738</v>
      </c>
      <c r="J87" s="21">
        <f t="shared" si="2"/>
        <v>23690000</v>
      </c>
      <c r="K87" s="21"/>
    </row>
    <row r="88" spans="3:11" x14ac:dyDescent="0.25">
      <c r="C88" s="31">
        <v>42408</v>
      </c>
      <c r="D88" s="30" t="s">
        <v>110</v>
      </c>
      <c r="E88" s="30" t="s">
        <v>111</v>
      </c>
      <c r="F88" s="30" t="s">
        <v>39</v>
      </c>
      <c r="G88" s="30" t="s">
        <v>24</v>
      </c>
      <c r="H88" s="21"/>
      <c r="I88" s="21"/>
      <c r="J88" s="21"/>
      <c r="K88" s="21">
        <v>1500000</v>
      </c>
    </row>
    <row r="89" spans="3:11" x14ac:dyDescent="0.25">
      <c r="C89" s="31">
        <v>42409</v>
      </c>
      <c r="D89" s="30" t="s">
        <v>112</v>
      </c>
      <c r="E89" s="30" t="s">
        <v>113</v>
      </c>
      <c r="F89" s="30" t="s">
        <v>46</v>
      </c>
      <c r="G89" s="30" t="s">
        <v>18</v>
      </c>
      <c r="H89" s="21">
        <v>10300</v>
      </c>
      <c r="I89" s="21">
        <v>3695</v>
      </c>
      <c r="J89" s="21">
        <f t="shared" si="2"/>
        <v>38058500</v>
      </c>
      <c r="K89" s="21"/>
    </row>
    <row r="90" spans="3:11" x14ac:dyDescent="0.25">
      <c r="C90" s="31">
        <v>42409</v>
      </c>
      <c r="D90" s="30" t="s">
        <v>114</v>
      </c>
      <c r="E90" s="30" t="s">
        <v>115</v>
      </c>
      <c r="F90" s="30" t="s">
        <v>46</v>
      </c>
      <c r="G90" s="30" t="s">
        <v>14</v>
      </c>
      <c r="H90" s="21">
        <v>5000</v>
      </c>
      <c r="I90" s="21">
        <v>3380</v>
      </c>
      <c r="J90" s="21">
        <f t="shared" si="2"/>
        <v>16900000</v>
      </c>
      <c r="K90" s="21"/>
    </row>
    <row r="91" spans="3:11" x14ac:dyDescent="0.25">
      <c r="C91" s="31">
        <v>42409</v>
      </c>
      <c r="D91" s="30" t="s">
        <v>114</v>
      </c>
      <c r="E91" s="30" t="s">
        <v>115</v>
      </c>
      <c r="F91" s="30" t="s">
        <v>46</v>
      </c>
      <c r="G91" s="30" t="s">
        <v>19</v>
      </c>
      <c r="H91" s="21">
        <v>7200</v>
      </c>
      <c r="I91" s="21">
        <v>3380</v>
      </c>
      <c r="J91" s="21">
        <f t="shared" si="2"/>
        <v>24336000</v>
      </c>
      <c r="K91" s="21"/>
    </row>
    <row r="92" spans="3:11" x14ac:dyDescent="0.25">
      <c r="C92" s="31">
        <v>42409</v>
      </c>
      <c r="D92" s="30" t="s">
        <v>116</v>
      </c>
      <c r="E92" s="30" t="s">
        <v>117</v>
      </c>
      <c r="F92" s="30" t="s">
        <v>31</v>
      </c>
      <c r="G92" s="30" t="s">
        <v>18</v>
      </c>
      <c r="H92" s="21">
        <v>4300</v>
      </c>
      <c r="I92" s="21">
        <v>3695</v>
      </c>
      <c r="J92" s="21">
        <f t="shared" si="2"/>
        <v>15888500</v>
      </c>
      <c r="K92" s="21"/>
    </row>
    <row r="93" spans="3:11" x14ac:dyDescent="0.25">
      <c r="C93" s="31">
        <v>42409</v>
      </c>
      <c r="D93" s="30" t="s">
        <v>116</v>
      </c>
      <c r="E93" s="30" t="s">
        <v>117</v>
      </c>
      <c r="F93" s="30" t="s">
        <v>31</v>
      </c>
      <c r="G93" s="30" t="s">
        <v>14</v>
      </c>
      <c r="H93" s="21">
        <v>4500</v>
      </c>
      <c r="I93" s="21">
        <v>3380</v>
      </c>
      <c r="J93" s="21">
        <f t="shared" si="2"/>
        <v>15210000</v>
      </c>
      <c r="K93" s="21"/>
    </row>
    <row r="94" spans="3:11" x14ac:dyDescent="0.25">
      <c r="C94" s="31">
        <v>42409</v>
      </c>
      <c r="D94" s="30" t="s">
        <v>118</v>
      </c>
      <c r="E94" s="30" t="s">
        <v>119</v>
      </c>
      <c r="F94" s="30" t="s">
        <v>13</v>
      </c>
      <c r="G94" s="30" t="s">
        <v>18</v>
      </c>
      <c r="H94" s="21">
        <v>15800</v>
      </c>
      <c r="I94" s="21">
        <v>3695</v>
      </c>
      <c r="J94" s="21">
        <f t="shared" si="2"/>
        <v>58381000</v>
      </c>
      <c r="K94" s="21"/>
    </row>
    <row r="95" spans="3:11" x14ac:dyDescent="0.25">
      <c r="C95" s="31">
        <v>42409</v>
      </c>
      <c r="D95" s="30" t="s">
        <v>120</v>
      </c>
      <c r="E95" s="30" t="s">
        <v>121</v>
      </c>
      <c r="F95" s="30" t="s">
        <v>13</v>
      </c>
      <c r="G95" s="30" t="s">
        <v>18</v>
      </c>
      <c r="H95" s="21">
        <v>11500</v>
      </c>
      <c r="I95" s="21">
        <v>3695</v>
      </c>
      <c r="J95" s="21">
        <f t="shared" si="2"/>
        <v>42492500</v>
      </c>
      <c r="K95" s="21"/>
    </row>
    <row r="96" spans="3:11" x14ac:dyDescent="0.25">
      <c r="C96" s="31">
        <v>42409</v>
      </c>
      <c r="D96" s="30" t="s">
        <v>120</v>
      </c>
      <c r="E96" s="30" t="s">
        <v>121</v>
      </c>
      <c r="F96" s="30" t="s">
        <v>13</v>
      </c>
      <c r="G96" s="30" t="s">
        <v>19</v>
      </c>
      <c r="H96" s="21">
        <v>4000</v>
      </c>
      <c r="I96" s="21">
        <v>3380</v>
      </c>
      <c r="J96" s="21">
        <f t="shared" si="2"/>
        <v>13520000</v>
      </c>
      <c r="K96" s="21"/>
    </row>
    <row r="97" spans="3:11" x14ac:dyDescent="0.25">
      <c r="C97" s="31">
        <v>42411</v>
      </c>
      <c r="D97" s="30" t="s">
        <v>122</v>
      </c>
      <c r="E97" s="30" t="s">
        <v>123</v>
      </c>
      <c r="F97" s="30" t="s">
        <v>13</v>
      </c>
      <c r="G97" s="30" t="s">
        <v>18</v>
      </c>
      <c r="H97" s="21">
        <v>6200</v>
      </c>
      <c r="I97" s="21">
        <v>3695</v>
      </c>
      <c r="J97" s="21">
        <f t="shared" si="2"/>
        <v>22909000</v>
      </c>
      <c r="K97" s="21"/>
    </row>
    <row r="98" spans="3:11" x14ac:dyDescent="0.25">
      <c r="C98" s="31">
        <v>42411</v>
      </c>
      <c r="D98" s="30" t="s">
        <v>122</v>
      </c>
      <c r="E98" s="30" t="s">
        <v>123</v>
      </c>
      <c r="F98" s="30" t="s">
        <v>13</v>
      </c>
      <c r="G98" s="25" t="s">
        <v>14</v>
      </c>
      <c r="H98" s="21">
        <v>4000</v>
      </c>
      <c r="I98" s="21">
        <v>3380</v>
      </c>
      <c r="J98" s="21">
        <f t="shared" si="2"/>
        <v>13520000</v>
      </c>
      <c r="K98" s="21"/>
    </row>
    <row r="99" spans="3:11" x14ac:dyDescent="0.25">
      <c r="C99" s="31">
        <v>42411</v>
      </c>
      <c r="D99" s="25" t="s">
        <v>124</v>
      </c>
      <c r="E99" s="25" t="s">
        <v>125</v>
      </c>
      <c r="F99" s="25" t="s">
        <v>13</v>
      </c>
      <c r="G99" s="25" t="s">
        <v>18</v>
      </c>
      <c r="H99" s="21">
        <v>15000</v>
      </c>
      <c r="I99" s="21">
        <v>3695</v>
      </c>
      <c r="J99" s="21">
        <f t="shared" si="2"/>
        <v>55425000</v>
      </c>
      <c r="K99" s="21"/>
    </row>
    <row r="100" spans="3:11" x14ac:dyDescent="0.25">
      <c r="C100" s="31">
        <v>42411</v>
      </c>
      <c r="D100" s="25" t="s">
        <v>124</v>
      </c>
      <c r="E100" s="25" t="s">
        <v>125</v>
      </c>
      <c r="F100" s="25" t="s">
        <v>13</v>
      </c>
      <c r="G100" s="25" t="s">
        <v>49</v>
      </c>
      <c r="H100" s="21">
        <v>10000</v>
      </c>
      <c r="I100" s="21">
        <v>4260</v>
      </c>
      <c r="J100" s="21">
        <f t="shared" si="2"/>
        <v>42600000</v>
      </c>
      <c r="K100" s="21"/>
    </row>
    <row r="101" spans="3:11" x14ac:dyDescent="0.25">
      <c r="C101" s="31">
        <v>42411</v>
      </c>
      <c r="D101" s="25" t="s">
        <v>124</v>
      </c>
      <c r="E101" s="25" t="s">
        <v>125</v>
      </c>
      <c r="F101" s="25" t="s">
        <v>13</v>
      </c>
      <c r="G101" s="25" t="s">
        <v>23</v>
      </c>
      <c r="H101" s="21">
        <v>5000</v>
      </c>
      <c r="I101" s="21">
        <v>5015</v>
      </c>
      <c r="J101" s="21">
        <f t="shared" si="2"/>
        <v>25075000</v>
      </c>
      <c r="K101" s="21"/>
    </row>
    <row r="102" spans="3:11" x14ac:dyDescent="0.25">
      <c r="C102" s="31">
        <v>42411</v>
      </c>
      <c r="D102" s="25" t="s">
        <v>124</v>
      </c>
      <c r="E102" s="25" t="s">
        <v>125</v>
      </c>
      <c r="F102" s="25" t="s">
        <v>13</v>
      </c>
      <c r="G102" s="25" t="s">
        <v>24</v>
      </c>
      <c r="H102" s="21"/>
      <c r="I102" s="21"/>
      <c r="J102" s="21"/>
      <c r="K102" s="21">
        <v>6000000</v>
      </c>
    </row>
    <row r="103" spans="3:11" x14ac:dyDescent="0.25">
      <c r="C103" s="31">
        <v>42411</v>
      </c>
      <c r="D103" s="25" t="s">
        <v>126</v>
      </c>
      <c r="E103" s="25" t="s">
        <v>127</v>
      </c>
      <c r="F103" s="25" t="s">
        <v>13</v>
      </c>
      <c r="G103" s="25" t="s">
        <v>18</v>
      </c>
      <c r="H103" s="21">
        <v>10400</v>
      </c>
      <c r="I103" s="21">
        <v>3695</v>
      </c>
      <c r="J103" s="21">
        <f t="shared" si="2"/>
        <v>38428000</v>
      </c>
      <c r="K103" s="21"/>
    </row>
    <row r="104" spans="3:11" x14ac:dyDescent="0.25">
      <c r="C104" s="31">
        <v>42411</v>
      </c>
      <c r="D104" s="25" t="s">
        <v>126</v>
      </c>
      <c r="E104" s="25" t="s">
        <v>127</v>
      </c>
      <c r="F104" s="25" t="s">
        <v>13</v>
      </c>
      <c r="G104" s="25" t="s">
        <v>49</v>
      </c>
      <c r="H104" s="21">
        <v>5400</v>
      </c>
      <c r="I104" s="21">
        <v>4260</v>
      </c>
      <c r="J104" s="21">
        <f t="shared" si="2"/>
        <v>23004000</v>
      </c>
      <c r="K104" s="21"/>
    </row>
    <row r="105" spans="3:11" x14ac:dyDescent="0.25">
      <c r="C105" s="31">
        <v>42411</v>
      </c>
      <c r="D105" s="25" t="s">
        <v>128</v>
      </c>
      <c r="E105" s="25" t="s">
        <v>129</v>
      </c>
      <c r="F105" s="25" t="s">
        <v>13</v>
      </c>
      <c r="G105" s="25" t="s">
        <v>18</v>
      </c>
      <c r="H105" s="21">
        <v>10200</v>
      </c>
      <c r="I105" s="21">
        <v>3695</v>
      </c>
      <c r="J105" s="21">
        <f t="shared" si="2"/>
        <v>37689000</v>
      </c>
      <c r="K105" s="21"/>
    </row>
    <row r="106" spans="3:11" x14ac:dyDescent="0.25">
      <c r="C106" s="31">
        <v>42411</v>
      </c>
      <c r="D106" s="25" t="s">
        <v>128</v>
      </c>
      <c r="E106" s="25" t="s">
        <v>129</v>
      </c>
      <c r="F106" s="25" t="s">
        <v>13</v>
      </c>
      <c r="G106" s="25" t="s">
        <v>14</v>
      </c>
      <c r="H106" s="21">
        <v>5300</v>
      </c>
      <c r="I106" s="21">
        <v>3380</v>
      </c>
      <c r="J106" s="21">
        <f t="shared" si="2"/>
        <v>17914000</v>
      </c>
      <c r="K106" s="21"/>
    </row>
    <row r="107" spans="3:11" x14ac:dyDescent="0.25">
      <c r="C107" s="31">
        <v>42406</v>
      </c>
      <c r="D107" s="25" t="s">
        <v>130</v>
      </c>
      <c r="E107" s="25" t="s">
        <v>131</v>
      </c>
      <c r="F107" s="25" t="s">
        <v>22</v>
      </c>
      <c r="G107" s="25" t="s">
        <v>18</v>
      </c>
      <c r="H107" s="21">
        <v>5200</v>
      </c>
      <c r="I107" s="21">
        <v>3695</v>
      </c>
      <c r="J107" s="21">
        <f t="shared" si="2"/>
        <v>19214000</v>
      </c>
      <c r="K107" s="21"/>
    </row>
    <row r="108" spans="3:11" x14ac:dyDescent="0.25">
      <c r="C108" s="31">
        <v>42406</v>
      </c>
      <c r="D108" s="25" t="s">
        <v>130</v>
      </c>
      <c r="E108" s="25" t="s">
        <v>131</v>
      </c>
      <c r="F108" s="25" t="s">
        <v>22</v>
      </c>
      <c r="G108" s="25" t="s">
        <v>19</v>
      </c>
      <c r="H108" s="21">
        <v>6200</v>
      </c>
      <c r="I108" s="21">
        <v>3380</v>
      </c>
      <c r="J108" s="21">
        <f t="shared" si="2"/>
        <v>20956000</v>
      </c>
      <c r="K108" s="21"/>
    </row>
    <row r="109" spans="3:11" x14ac:dyDescent="0.25">
      <c r="C109" s="31">
        <v>42406</v>
      </c>
      <c r="D109" s="25" t="s">
        <v>130</v>
      </c>
      <c r="E109" s="25" t="s">
        <v>131</v>
      </c>
      <c r="F109" s="25" t="s">
        <v>22</v>
      </c>
      <c r="G109" s="25" t="s">
        <v>24</v>
      </c>
      <c r="H109" s="21"/>
      <c r="I109" s="21"/>
      <c r="J109" s="21"/>
      <c r="K109" s="21">
        <v>2679000</v>
      </c>
    </row>
    <row r="110" spans="3:11" x14ac:dyDescent="0.25">
      <c r="C110" s="31">
        <v>42408</v>
      </c>
      <c r="D110" s="25" t="s">
        <v>132</v>
      </c>
      <c r="E110" s="25" t="s">
        <v>133</v>
      </c>
      <c r="F110" s="25" t="s">
        <v>22</v>
      </c>
      <c r="G110" s="25" t="s">
        <v>19</v>
      </c>
      <c r="H110" s="21">
        <v>5300</v>
      </c>
      <c r="I110" s="21">
        <v>3380</v>
      </c>
      <c r="J110" s="21">
        <f t="shared" si="2"/>
        <v>17914000</v>
      </c>
      <c r="K110" s="21"/>
    </row>
    <row r="111" spans="3:11" x14ac:dyDescent="0.25">
      <c r="C111" s="31">
        <v>42408</v>
      </c>
      <c r="D111" s="25" t="s">
        <v>132</v>
      </c>
      <c r="E111" s="25" t="s">
        <v>133</v>
      </c>
      <c r="F111" s="25" t="s">
        <v>22</v>
      </c>
      <c r="G111" s="25" t="s">
        <v>24</v>
      </c>
      <c r="H111" s="21"/>
      <c r="I111" s="21"/>
      <c r="J111" s="21"/>
      <c r="K111" s="21">
        <v>1245500</v>
      </c>
    </row>
    <row r="112" spans="3:11" x14ac:dyDescent="0.25">
      <c r="C112" s="31">
        <v>42412</v>
      </c>
      <c r="D112" s="25" t="s">
        <v>134</v>
      </c>
      <c r="E112" s="25" t="s">
        <v>135</v>
      </c>
      <c r="F112" s="25" t="s">
        <v>13</v>
      </c>
      <c r="G112" s="25" t="s">
        <v>18</v>
      </c>
      <c r="H112" s="21">
        <v>10600</v>
      </c>
      <c r="I112" s="21">
        <v>3695</v>
      </c>
      <c r="J112" s="21">
        <f t="shared" si="2"/>
        <v>39167000</v>
      </c>
      <c r="K112" s="21"/>
    </row>
    <row r="113" spans="3:16" x14ac:dyDescent="0.25">
      <c r="C113" s="31">
        <v>42412</v>
      </c>
      <c r="D113" s="25" t="s">
        <v>134</v>
      </c>
      <c r="E113" s="25" t="s">
        <v>135</v>
      </c>
      <c r="F113" s="25" t="s">
        <v>13</v>
      </c>
      <c r="G113" s="25" t="s">
        <v>49</v>
      </c>
      <c r="H113" s="21">
        <v>5200</v>
      </c>
      <c r="I113" s="21">
        <v>3900</v>
      </c>
      <c r="J113" s="21">
        <f t="shared" si="2"/>
        <v>20280000</v>
      </c>
      <c r="K113" s="21"/>
    </row>
    <row r="114" spans="3:16" x14ac:dyDescent="0.25">
      <c r="C114" s="31">
        <v>42408</v>
      </c>
      <c r="D114" s="25" t="s">
        <v>136</v>
      </c>
      <c r="E114" s="25" t="s">
        <v>137</v>
      </c>
      <c r="F114" s="25" t="s">
        <v>13</v>
      </c>
      <c r="G114" s="25" t="s">
        <v>18</v>
      </c>
      <c r="H114" s="21">
        <v>10200</v>
      </c>
      <c r="I114" s="21">
        <v>3695</v>
      </c>
      <c r="J114" s="21">
        <f t="shared" si="2"/>
        <v>37689000</v>
      </c>
      <c r="K114" s="21"/>
    </row>
    <row r="115" spans="3:16" x14ac:dyDescent="0.25">
      <c r="C115" s="31">
        <v>42408</v>
      </c>
      <c r="D115" s="25" t="s">
        <v>136</v>
      </c>
      <c r="E115" s="25" t="s">
        <v>137</v>
      </c>
      <c r="F115" s="25" t="s">
        <v>13</v>
      </c>
      <c r="G115" s="25" t="s">
        <v>14</v>
      </c>
      <c r="H115" s="21">
        <v>5300</v>
      </c>
      <c r="I115" s="21">
        <v>3380</v>
      </c>
      <c r="J115" s="21">
        <f t="shared" si="2"/>
        <v>17914000</v>
      </c>
      <c r="K115" s="21"/>
      <c r="L115" s="27" t="s">
        <v>18</v>
      </c>
      <c r="M115" s="27" t="s">
        <v>138</v>
      </c>
      <c r="N115" s="27" t="s">
        <v>139</v>
      </c>
      <c r="O115" s="27" t="s">
        <v>140</v>
      </c>
      <c r="P115" s="27" t="s">
        <v>141</v>
      </c>
    </row>
    <row r="116" spans="3:16" x14ac:dyDescent="0.25">
      <c r="C116" s="31">
        <v>42412</v>
      </c>
      <c r="D116" s="25" t="s">
        <v>142</v>
      </c>
      <c r="E116" s="25" t="s">
        <v>143</v>
      </c>
      <c r="F116" s="25" t="s">
        <v>17</v>
      </c>
      <c r="G116" s="25" t="s">
        <v>18</v>
      </c>
      <c r="H116" s="21">
        <v>5000</v>
      </c>
      <c r="I116" s="21">
        <v>3695</v>
      </c>
      <c r="J116" s="21">
        <f t="shared" si="2"/>
        <v>18475000</v>
      </c>
      <c r="K116" s="21"/>
      <c r="L116" s="32">
        <f>H79+H81+H82+H89+H92+H94+H95+H97+H99+H103+H105+H107+H112+H114+H116</f>
        <v>145800</v>
      </c>
      <c r="M116" s="32">
        <f>H80+H83+H87+H91+H96+H108+H110</f>
        <v>65600</v>
      </c>
      <c r="N116" s="32">
        <f>H85+H90+H93+H98+H106+H115</f>
        <v>29100</v>
      </c>
      <c r="O116" s="32">
        <f>H100+H104+H113</f>
        <v>20600</v>
      </c>
      <c r="P116" s="32">
        <f>H101</f>
        <v>5000</v>
      </c>
    </row>
    <row r="117" spans="3:16" x14ac:dyDescent="0.25">
      <c r="C117" s="31">
        <v>42417</v>
      </c>
      <c r="D117" s="25" t="s">
        <v>144</v>
      </c>
      <c r="E117" s="25" t="s">
        <v>145</v>
      </c>
      <c r="F117" s="25" t="s">
        <v>31</v>
      </c>
      <c r="G117" s="25" t="s">
        <v>18</v>
      </c>
      <c r="H117" s="21">
        <v>20000</v>
      </c>
      <c r="I117" s="21">
        <v>3645</v>
      </c>
      <c r="J117" s="21">
        <f t="shared" si="2"/>
        <v>72900000</v>
      </c>
      <c r="K117" s="21"/>
      <c r="L117" s="32">
        <f>161600-L116</f>
        <v>15800</v>
      </c>
      <c r="O117" s="32"/>
      <c r="P117" s="32">
        <f>L116+M116+N116+O116+P116</f>
        <v>266100</v>
      </c>
    </row>
    <row r="118" spans="3:16" x14ac:dyDescent="0.25">
      <c r="C118" s="31">
        <v>42417</v>
      </c>
      <c r="D118" s="25" t="s">
        <v>144</v>
      </c>
      <c r="E118" s="25" t="s">
        <v>145</v>
      </c>
      <c r="F118" s="25" t="s">
        <v>31</v>
      </c>
      <c r="G118" s="30" t="s">
        <v>49</v>
      </c>
      <c r="H118" s="21">
        <v>10000</v>
      </c>
      <c r="I118" s="21">
        <v>3850</v>
      </c>
      <c r="J118" s="21">
        <f t="shared" si="2"/>
        <v>38500000</v>
      </c>
      <c r="K118" s="21"/>
      <c r="L118" s="27" t="s">
        <v>146</v>
      </c>
    </row>
    <row r="119" spans="3:16" x14ac:dyDescent="0.25">
      <c r="C119" s="31">
        <v>42417</v>
      </c>
      <c r="D119" s="25" t="s">
        <v>147</v>
      </c>
      <c r="E119" s="25" t="s">
        <v>148</v>
      </c>
      <c r="F119" s="25" t="s">
        <v>46</v>
      </c>
      <c r="G119" s="30" t="s">
        <v>18</v>
      </c>
      <c r="H119" s="21">
        <v>26000</v>
      </c>
      <c r="I119" s="21">
        <v>3645</v>
      </c>
      <c r="J119" s="21">
        <f t="shared" si="2"/>
        <v>94770000</v>
      </c>
      <c r="K119" s="21"/>
    </row>
    <row r="120" spans="3:16" x14ac:dyDescent="0.25">
      <c r="C120" s="31">
        <v>42417</v>
      </c>
      <c r="D120" s="25" t="s">
        <v>147</v>
      </c>
      <c r="E120" s="25" t="s">
        <v>148</v>
      </c>
      <c r="F120" s="25" t="s">
        <v>46</v>
      </c>
      <c r="G120" s="30" t="s">
        <v>14</v>
      </c>
      <c r="H120" s="21">
        <v>5300</v>
      </c>
      <c r="I120" s="21">
        <v>3200</v>
      </c>
      <c r="J120" s="21">
        <f t="shared" si="2"/>
        <v>16960000</v>
      </c>
      <c r="K120" s="21"/>
    </row>
    <row r="121" spans="3:16" x14ac:dyDescent="0.25">
      <c r="C121" s="31">
        <v>42418</v>
      </c>
      <c r="D121" s="25" t="s">
        <v>149</v>
      </c>
      <c r="E121" s="25" t="s">
        <v>150</v>
      </c>
      <c r="F121" s="25" t="s">
        <v>22</v>
      </c>
      <c r="G121" s="30" t="s">
        <v>18</v>
      </c>
      <c r="H121" s="21">
        <v>5000</v>
      </c>
      <c r="I121" s="21">
        <v>3645</v>
      </c>
      <c r="J121" s="21">
        <f t="shared" si="2"/>
        <v>18225000</v>
      </c>
      <c r="K121" s="21"/>
    </row>
    <row r="122" spans="3:16" x14ac:dyDescent="0.25">
      <c r="C122" s="31">
        <v>42418</v>
      </c>
      <c r="D122" s="25" t="s">
        <v>149</v>
      </c>
      <c r="E122" s="25" t="s">
        <v>150</v>
      </c>
      <c r="F122" s="25" t="s">
        <v>22</v>
      </c>
      <c r="G122" s="30" t="s">
        <v>24</v>
      </c>
      <c r="H122" s="21"/>
      <c r="I122" s="21"/>
      <c r="J122" s="21">
        <f t="shared" si="2"/>
        <v>0</v>
      </c>
      <c r="K122" s="21">
        <v>1175000</v>
      </c>
    </row>
    <row r="123" spans="3:16" x14ac:dyDescent="0.25">
      <c r="C123" s="31">
        <v>42418</v>
      </c>
      <c r="D123" s="25" t="s">
        <v>151</v>
      </c>
      <c r="E123" s="25" t="s">
        <v>152</v>
      </c>
      <c r="F123" s="25" t="s">
        <v>39</v>
      </c>
      <c r="G123" s="30" t="s">
        <v>49</v>
      </c>
      <c r="H123" s="21">
        <v>5000</v>
      </c>
      <c r="I123" s="21">
        <v>4738</v>
      </c>
      <c r="J123" s="21">
        <f t="shared" si="2"/>
        <v>23690000</v>
      </c>
      <c r="K123" s="21"/>
    </row>
    <row r="124" spans="3:16" x14ac:dyDescent="0.25">
      <c r="C124" s="31">
        <v>42418</v>
      </c>
      <c r="D124" s="25" t="s">
        <v>151</v>
      </c>
      <c r="E124" s="25" t="s">
        <v>152</v>
      </c>
      <c r="F124" s="25" t="s">
        <v>39</v>
      </c>
      <c r="G124" s="30" t="s">
        <v>24</v>
      </c>
      <c r="H124" s="21"/>
      <c r="I124" s="21"/>
      <c r="J124" s="21">
        <f t="shared" si="2"/>
        <v>0</v>
      </c>
      <c r="K124" s="21">
        <v>1500000</v>
      </c>
    </row>
    <row r="125" spans="3:16" x14ac:dyDescent="0.25">
      <c r="C125" s="31">
        <v>42418</v>
      </c>
      <c r="D125" s="30" t="s">
        <v>153</v>
      </c>
      <c r="E125" s="30" t="s">
        <v>154</v>
      </c>
      <c r="F125" s="30" t="s">
        <v>46</v>
      </c>
      <c r="G125" s="30" t="s">
        <v>18</v>
      </c>
      <c r="H125" s="21">
        <v>10000</v>
      </c>
      <c r="I125" s="21">
        <v>3645</v>
      </c>
      <c r="J125" s="21">
        <f t="shared" si="2"/>
        <v>36450000</v>
      </c>
      <c r="K125" s="21"/>
    </row>
    <row r="126" spans="3:16" x14ac:dyDescent="0.25">
      <c r="C126" s="31">
        <v>42418</v>
      </c>
      <c r="D126" s="30" t="s">
        <v>153</v>
      </c>
      <c r="E126" s="30" t="s">
        <v>154</v>
      </c>
      <c r="F126" s="30" t="s">
        <v>46</v>
      </c>
      <c r="G126" s="30" t="s">
        <v>14</v>
      </c>
      <c r="H126" s="21">
        <v>5000</v>
      </c>
      <c r="I126" s="21">
        <v>3200</v>
      </c>
      <c r="J126" s="21">
        <f t="shared" si="2"/>
        <v>16000000</v>
      </c>
      <c r="K126" s="21"/>
    </row>
    <row r="127" spans="3:16" x14ac:dyDescent="0.25">
      <c r="C127" s="31">
        <v>42418</v>
      </c>
      <c r="D127" s="30" t="s">
        <v>153</v>
      </c>
      <c r="E127" s="30" t="s">
        <v>154</v>
      </c>
      <c r="F127" s="30" t="s">
        <v>46</v>
      </c>
      <c r="G127" s="30" t="s">
        <v>24</v>
      </c>
      <c r="H127" s="21"/>
      <c r="I127" s="21"/>
      <c r="J127" s="21">
        <f t="shared" si="2"/>
        <v>0</v>
      </c>
      <c r="K127" s="21">
        <v>3000000</v>
      </c>
    </row>
    <row r="128" spans="3:16" x14ac:dyDescent="0.25">
      <c r="C128" s="31">
        <v>42418</v>
      </c>
      <c r="D128" s="30" t="s">
        <v>155</v>
      </c>
      <c r="E128" s="30" t="s">
        <v>156</v>
      </c>
      <c r="F128" s="30" t="s">
        <v>31</v>
      </c>
      <c r="G128" s="30" t="s">
        <v>49</v>
      </c>
      <c r="H128" s="21">
        <v>5000</v>
      </c>
      <c r="I128" s="21">
        <v>3900</v>
      </c>
      <c r="J128" s="21">
        <f t="shared" si="2"/>
        <v>19500000</v>
      </c>
      <c r="K128" s="21"/>
    </row>
    <row r="129" spans="3:11" x14ac:dyDescent="0.25">
      <c r="C129" s="31">
        <v>42418</v>
      </c>
      <c r="D129" s="30" t="s">
        <v>155</v>
      </c>
      <c r="E129" s="30" t="s">
        <v>156</v>
      </c>
      <c r="F129" s="30" t="s">
        <v>31</v>
      </c>
      <c r="G129" s="30" t="s">
        <v>24</v>
      </c>
      <c r="H129" s="21"/>
      <c r="I129" s="21"/>
      <c r="J129" s="21">
        <f t="shared" si="2"/>
        <v>0</v>
      </c>
      <c r="K129" s="21">
        <v>1175000</v>
      </c>
    </row>
    <row r="130" spans="3:11" x14ac:dyDescent="0.25">
      <c r="C130" s="31">
        <v>42415</v>
      </c>
      <c r="D130" s="30" t="s">
        <v>157</v>
      </c>
      <c r="E130" s="30" t="s">
        <v>158</v>
      </c>
      <c r="F130" s="30" t="s">
        <v>17</v>
      </c>
      <c r="G130" s="30" t="s">
        <v>18</v>
      </c>
      <c r="H130" s="21">
        <v>10000</v>
      </c>
      <c r="I130" s="21">
        <v>3510</v>
      </c>
      <c r="J130" s="21">
        <f t="shared" si="2"/>
        <v>35100000</v>
      </c>
      <c r="K130" s="21"/>
    </row>
    <row r="131" spans="3:11" x14ac:dyDescent="0.25">
      <c r="C131" s="31">
        <v>42417</v>
      </c>
      <c r="D131" s="30" t="s">
        <v>159</v>
      </c>
      <c r="E131" s="30" t="s">
        <v>160</v>
      </c>
      <c r="F131" s="30" t="s">
        <v>13</v>
      </c>
      <c r="G131" s="30" t="s">
        <v>18</v>
      </c>
      <c r="H131" s="21">
        <v>11500</v>
      </c>
      <c r="I131" s="21">
        <v>3695</v>
      </c>
      <c r="J131" s="21">
        <f t="shared" si="2"/>
        <v>42492500</v>
      </c>
      <c r="K131" s="21"/>
    </row>
    <row r="132" spans="3:11" x14ac:dyDescent="0.25">
      <c r="C132" s="31">
        <v>42417</v>
      </c>
      <c r="D132" s="30" t="s">
        <v>159</v>
      </c>
      <c r="E132" s="30" t="s">
        <v>160</v>
      </c>
      <c r="F132" s="30" t="s">
        <v>13</v>
      </c>
      <c r="G132" s="30" t="s">
        <v>49</v>
      </c>
      <c r="H132" s="21">
        <v>4000</v>
      </c>
      <c r="I132" s="21">
        <v>3900</v>
      </c>
      <c r="J132" s="21">
        <f t="shared" si="2"/>
        <v>15600000</v>
      </c>
      <c r="K132" s="21"/>
    </row>
    <row r="133" spans="3:11" x14ac:dyDescent="0.25">
      <c r="C133" s="31">
        <v>42415</v>
      </c>
      <c r="D133" s="30" t="s">
        <v>161</v>
      </c>
      <c r="E133" s="30" t="s">
        <v>162</v>
      </c>
      <c r="F133" s="30" t="s">
        <v>17</v>
      </c>
      <c r="G133" s="30" t="s">
        <v>14</v>
      </c>
      <c r="H133" s="21">
        <v>10000</v>
      </c>
      <c r="I133" s="21">
        <v>3380</v>
      </c>
      <c r="J133" s="21">
        <f t="shared" si="2"/>
        <v>33800000</v>
      </c>
      <c r="K133" s="21"/>
    </row>
    <row r="134" spans="3:11" x14ac:dyDescent="0.25">
      <c r="C134" s="31">
        <v>42415</v>
      </c>
      <c r="D134" s="30" t="s">
        <v>163</v>
      </c>
      <c r="E134" s="30" t="s">
        <v>164</v>
      </c>
      <c r="F134" s="30" t="s">
        <v>17</v>
      </c>
      <c r="G134" s="27" t="s">
        <v>49</v>
      </c>
      <c r="H134" s="21">
        <v>15000</v>
      </c>
      <c r="I134" s="21">
        <v>3900</v>
      </c>
      <c r="J134" s="21">
        <f t="shared" si="2"/>
        <v>58500000</v>
      </c>
      <c r="K134" s="21"/>
    </row>
    <row r="135" spans="3:11" x14ac:dyDescent="0.25">
      <c r="C135" s="31">
        <v>42415</v>
      </c>
      <c r="D135" s="30" t="s">
        <v>165</v>
      </c>
      <c r="E135" s="30" t="s">
        <v>166</v>
      </c>
      <c r="F135" s="30" t="s">
        <v>13</v>
      </c>
      <c r="G135" s="27" t="s">
        <v>18</v>
      </c>
      <c r="H135" s="21">
        <v>4000</v>
      </c>
      <c r="I135" s="21">
        <v>3695</v>
      </c>
      <c r="J135" s="21">
        <f t="shared" si="2"/>
        <v>14780000</v>
      </c>
      <c r="K135" s="21"/>
    </row>
    <row r="136" spans="3:11" x14ac:dyDescent="0.25">
      <c r="C136" s="31">
        <v>42415</v>
      </c>
      <c r="D136" s="30" t="s">
        <v>165</v>
      </c>
      <c r="E136" s="30" t="s">
        <v>166</v>
      </c>
      <c r="F136" s="30" t="s">
        <v>13</v>
      </c>
      <c r="G136" s="27" t="s">
        <v>167</v>
      </c>
      <c r="H136" s="21">
        <v>5300</v>
      </c>
      <c r="I136" s="21">
        <v>4360</v>
      </c>
      <c r="J136" s="21">
        <f t="shared" si="2"/>
        <v>23108000</v>
      </c>
      <c r="K136" s="21"/>
    </row>
    <row r="137" spans="3:11" x14ac:dyDescent="0.25">
      <c r="C137" s="31">
        <v>42415</v>
      </c>
      <c r="D137" s="30" t="s">
        <v>165</v>
      </c>
      <c r="E137" s="30" t="s">
        <v>166</v>
      </c>
      <c r="F137" s="30" t="s">
        <v>13</v>
      </c>
      <c r="G137" s="27" t="s">
        <v>14</v>
      </c>
      <c r="H137" s="21">
        <v>6200</v>
      </c>
      <c r="I137" s="21">
        <v>3380</v>
      </c>
      <c r="J137" s="21">
        <f t="shared" si="2"/>
        <v>20956000</v>
      </c>
      <c r="K137" s="21"/>
    </row>
    <row r="138" spans="3:11" x14ac:dyDescent="0.25">
      <c r="C138" s="22">
        <v>42416</v>
      </c>
      <c r="D138" s="27" t="s">
        <v>168</v>
      </c>
      <c r="E138" s="27" t="s">
        <v>169</v>
      </c>
      <c r="F138" s="27" t="s">
        <v>17</v>
      </c>
      <c r="G138" s="27" t="s">
        <v>18</v>
      </c>
      <c r="H138" s="21">
        <v>5800</v>
      </c>
      <c r="I138" s="21">
        <v>3695</v>
      </c>
      <c r="J138" s="21">
        <f t="shared" si="2"/>
        <v>21431000</v>
      </c>
      <c r="K138" s="21"/>
    </row>
    <row r="139" spans="3:11" x14ac:dyDescent="0.25">
      <c r="C139" s="22">
        <v>42416</v>
      </c>
      <c r="D139" s="27" t="s">
        <v>170</v>
      </c>
      <c r="E139" s="27" t="s">
        <v>171</v>
      </c>
      <c r="F139" s="27" t="s">
        <v>17</v>
      </c>
      <c r="G139" s="27" t="s">
        <v>14</v>
      </c>
      <c r="H139" s="21">
        <v>10000</v>
      </c>
      <c r="I139" s="21">
        <v>3380</v>
      </c>
      <c r="J139" s="21">
        <f t="shared" si="2"/>
        <v>33800000</v>
      </c>
      <c r="K139" s="21"/>
    </row>
    <row r="140" spans="3:11" x14ac:dyDescent="0.25">
      <c r="C140" s="22">
        <v>42416</v>
      </c>
      <c r="D140" s="27" t="s">
        <v>172</v>
      </c>
      <c r="E140" s="27" t="s">
        <v>173</v>
      </c>
      <c r="F140" s="27" t="s">
        <v>17</v>
      </c>
      <c r="G140" s="27" t="s">
        <v>49</v>
      </c>
      <c r="H140" s="21">
        <v>17900</v>
      </c>
      <c r="I140" s="21">
        <v>3900</v>
      </c>
      <c r="J140" s="21">
        <f t="shared" si="2"/>
        <v>69810000</v>
      </c>
      <c r="K140" s="21"/>
    </row>
    <row r="141" spans="3:11" x14ac:dyDescent="0.25">
      <c r="C141" s="22">
        <v>42419</v>
      </c>
      <c r="D141" s="27" t="s">
        <v>174</v>
      </c>
      <c r="E141" s="27" t="s">
        <v>175</v>
      </c>
      <c r="F141" s="27" t="s">
        <v>36</v>
      </c>
      <c r="G141" s="27" t="s">
        <v>49</v>
      </c>
      <c r="H141" s="21">
        <v>5000</v>
      </c>
      <c r="I141" s="21">
        <v>4738</v>
      </c>
      <c r="J141" s="21">
        <f t="shared" si="2"/>
        <v>23690000</v>
      </c>
      <c r="K141" s="21"/>
    </row>
    <row r="142" spans="3:11" x14ac:dyDescent="0.25">
      <c r="C142" s="22">
        <v>42419</v>
      </c>
      <c r="D142" s="27" t="s">
        <v>174</v>
      </c>
      <c r="E142" s="27" t="s">
        <v>175</v>
      </c>
      <c r="F142" s="27" t="s">
        <v>36</v>
      </c>
      <c r="G142" s="27" t="s">
        <v>24</v>
      </c>
      <c r="H142" s="21"/>
      <c r="I142" s="21"/>
      <c r="J142" s="21">
        <f t="shared" si="2"/>
        <v>0</v>
      </c>
      <c r="K142" s="21">
        <v>1500000</v>
      </c>
    </row>
    <row r="143" spans="3:11" x14ac:dyDescent="0.25">
      <c r="C143" s="22">
        <v>42419</v>
      </c>
      <c r="D143" s="27" t="s">
        <v>176</v>
      </c>
      <c r="E143" s="27" t="s">
        <v>177</v>
      </c>
      <c r="F143" s="27" t="s">
        <v>22</v>
      </c>
      <c r="G143" s="30" t="s">
        <v>49</v>
      </c>
      <c r="H143" s="21">
        <v>5000</v>
      </c>
      <c r="I143" s="21">
        <v>3900</v>
      </c>
      <c r="J143" s="21">
        <f t="shared" si="2"/>
        <v>19500000</v>
      </c>
      <c r="K143" s="21"/>
    </row>
    <row r="144" spans="3:11" x14ac:dyDescent="0.25">
      <c r="C144" s="22">
        <v>42419</v>
      </c>
      <c r="D144" s="27" t="s">
        <v>176</v>
      </c>
      <c r="E144" s="27" t="s">
        <v>177</v>
      </c>
      <c r="F144" s="27" t="s">
        <v>22</v>
      </c>
      <c r="G144" s="27" t="s">
        <v>24</v>
      </c>
      <c r="H144" s="21"/>
      <c r="I144" s="21"/>
      <c r="J144" s="21">
        <f t="shared" si="2"/>
        <v>0</v>
      </c>
      <c r="K144" s="21">
        <v>1175000</v>
      </c>
    </row>
    <row r="145" spans="3:11" x14ac:dyDescent="0.25">
      <c r="C145" s="22">
        <v>42419</v>
      </c>
      <c r="D145" s="27" t="s">
        <v>178</v>
      </c>
      <c r="E145" s="27" t="s">
        <v>179</v>
      </c>
      <c r="F145" s="27" t="s">
        <v>22</v>
      </c>
      <c r="G145" s="27" t="s">
        <v>49</v>
      </c>
      <c r="H145" s="21">
        <v>5000</v>
      </c>
      <c r="I145" s="21">
        <v>3900</v>
      </c>
      <c r="J145" s="21">
        <f t="shared" si="2"/>
        <v>19500000</v>
      </c>
      <c r="K145" s="21"/>
    </row>
    <row r="146" spans="3:11" x14ac:dyDescent="0.25">
      <c r="C146" s="22">
        <v>42419</v>
      </c>
      <c r="D146" s="27" t="s">
        <v>178</v>
      </c>
      <c r="E146" s="27" t="s">
        <v>179</v>
      </c>
      <c r="F146" s="27" t="s">
        <v>22</v>
      </c>
      <c r="G146" s="27" t="s">
        <v>24</v>
      </c>
      <c r="H146" s="21"/>
      <c r="I146" s="21"/>
      <c r="J146" s="21">
        <f t="shared" si="2"/>
        <v>0</v>
      </c>
      <c r="K146" s="21">
        <v>1175000</v>
      </c>
    </row>
    <row r="147" spans="3:11" x14ac:dyDescent="0.25">
      <c r="C147" s="22">
        <v>42418</v>
      </c>
      <c r="D147" s="27" t="s">
        <v>180</v>
      </c>
      <c r="E147" s="27" t="s">
        <v>181</v>
      </c>
      <c r="F147" s="27" t="s">
        <v>17</v>
      </c>
      <c r="G147" s="27" t="s">
        <v>49</v>
      </c>
      <c r="H147" s="21">
        <v>15000</v>
      </c>
      <c r="I147" s="21">
        <v>3900</v>
      </c>
      <c r="J147" s="21">
        <f t="shared" si="2"/>
        <v>58500000</v>
      </c>
      <c r="K147" s="21"/>
    </row>
    <row r="148" spans="3:11" x14ac:dyDescent="0.25">
      <c r="C148" s="22">
        <v>42418</v>
      </c>
      <c r="D148" s="27" t="s">
        <v>182</v>
      </c>
      <c r="E148" s="27" t="s">
        <v>183</v>
      </c>
      <c r="F148" s="27" t="s">
        <v>17</v>
      </c>
      <c r="G148" s="27" t="s">
        <v>14</v>
      </c>
      <c r="H148" s="21">
        <v>5000</v>
      </c>
      <c r="I148" s="21">
        <v>3380</v>
      </c>
      <c r="J148" s="21">
        <f t="shared" si="2"/>
        <v>16900000</v>
      </c>
      <c r="K148" s="21"/>
    </row>
    <row r="149" spans="3:11" x14ac:dyDescent="0.25">
      <c r="C149" s="22">
        <v>42418</v>
      </c>
      <c r="D149" s="27" t="s">
        <v>182</v>
      </c>
      <c r="E149" s="27" t="s">
        <v>183</v>
      </c>
      <c r="F149" s="27" t="s">
        <v>17</v>
      </c>
      <c r="G149" s="27" t="s">
        <v>49</v>
      </c>
      <c r="H149" s="21">
        <v>15000</v>
      </c>
      <c r="I149" s="21">
        <v>3900</v>
      </c>
      <c r="J149" s="21">
        <f t="shared" si="2"/>
        <v>58500000</v>
      </c>
      <c r="K149" s="21"/>
    </row>
    <row r="150" spans="3:11" x14ac:dyDescent="0.25">
      <c r="C150" s="22">
        <v>42417</v>
      </c>
      <c r="D150" s="27" t="s">
        <v>184</v>
      </c>
      <c r="E150" s="27" t="s">
        <v>185</v>
      </c>
      <c r="F150" s="27" t="s">
        <v>13</v>
      </c>
      <c r="G150" s="35" t="s">
        <v>18</v>
      </c>
      <c r="H150" s="21">
        <v>15800</v>
      </c>
      <c r="I150" s="21">
        <v>3695</v>
      </c>
      <c r="J150" s="21">
        <f t="shared" si="2"/>
        <v>58381000</v>
      </c>
      <c r="K150" s="21"/>
    </row>
    <row r="151" spans="3:11" x14ac:dyDescent="0.25">
      <c r="C151" s="22">
        <v>42418</v>
      </c>
      <c r="D151" s="27" t="s">
        <v>186</v>
      </c>
      <c r="E151" s="27" t="s">
        <v>187</v>
      </c>
      <c r="F151" s="27" t="s">
        <v>13</v>
      </c>
      <c r="G151" s="27" t="s">
        <v>14</v>
      </c>
      <c r="H151" s="21">
        <v>5200</v>
      </c>
      <c r="I151" s="21">
        <v>3380</v>
      </c>
      <c r="J151" s="21">
        <f t="shared" si="2"/>
        <v>17576000</v>
      </c>
      <c r="K151" s="21"/>
    </row>
    <row r="152" spans="3:11" x14ac:dyDescent="0.25">
      <c r="C152" s="22">
        <v>42418</v>
      </c>
      <c r="D152" s="27" t="s">
        <v>186</v>
      </c>
      <c r="E152" s="27" t="s">
        <v>187</v>
      </c>
      <c r="F152" s="27" t="s">
        <v>13</v>
      </c>
      <c r="G152" s="27" t="s">
        <v>49</v>
      </c>
      <c r="H152" s="21">
        <v>10600</v>
      </c>
      <c r="I152" s="21">
        <v>3900</v>
      </c>
      <c r="J152" s="21">
        <f t="shared" si="2"/>
        <v>41340000</v>
      </c>
      <c r="K152" s="21"/>
    </row>
    <row r="153" spans="3:11" x14ac:dyDescent="0.25">
      <c r="C153" s="22">
        <v>42418</v>
      </c>
      <c r="D153" s="27" t="s">
        <v>188</v>
      </c>
      <c r="E153" s="27" t="s">
        <v>189</v>
      </c>
      <c r="F153" s="27" t="s">
        <v>13</v>
      </c>
      <c r="G153" s="27" t="s">
        <v>18</v>
      </c>
      <c r="H153" s="21">
        <v>5300</v>
      </c>
      <c r="I153" s="21">
        <v>3695</v>
      </c>
      <c r="J153" s="21">
        <f t="shared" si="2"/>
        <v>19583500</v>
      </c>
      <c r="K153" s="21"/>
    </row>
    <row r="154" spans="3:11" x14ac:dyDescent="0.25">
      <c r="C154" s="22">
        <v>42418</v>
      </c>
      <c r="D154" s="27" t="s">
        <v>188</v>
      </c>
      <c r="E154" s="27" t="s">
        <v>189</v>
      </c>
      <c r="F154" s="27" t="s">
        <v>13</v>
      </c>
      <c r="G154" s="27" t="s">
        <v>14</v>
      </c>
      <c r="H154" s="21">
        <v>4000</v>
      </c>
      <c r="I154" s="21">
        <v>3380</v>
      </c>
      <c r="J154" s="21">
        <f t="shared" si="2"/>
        <v>13520000</v>
      </c>
      <c r="K154" s="21"/>
    </row>
    <row r="155" spans="3:11" x14ac:dyDescent="0.25">
      <c r="C155" s="22">
        <v>42418</v>
      </c>
      <c r="D155" s="27" t="s">
        <v>188</v>
      </c>
      <c r="E155" s="27" t="s">
        <v>189</v>
      </c>
      <c r="F155" s="27" t="s">
        <v>13</v>
      </c>
      <c r="G155" s="27" t="s">
        <v>49</v>
      </c>
      <c r="H155" s="21">
        <v>6200</v>
      </c>
      <c r="I155" s="21">
        <v>3900</v>
      </c>
      <c r="J155" s="21">
        <f t="shared" si="2"/>
        <v>24180000</v>
      </c>
      <c r="K155" s="21"/>
    </row>
    <row r="156" spans="3:11" x14ac:dyDescent="0.25">
      <c r="C156" s="22">
        <v>42419</v>
      </c>
      <c r="D156" s="27" t="s">
        <v>190</v>
      </c>
      <c r="E156" s="27" t="s">
        <v>191</v>
      </c>
      <c r="F156" s="27" t="s">
        <v>17</v>
      </c>
      <c r="G156" s="27" t="s">
        <v>18</v>
      </c>
      <c r="H156" s="21">
        <v>6000</v>
      </c>
      <c r="I156" s="21">
        <v>3695</v>
      </c>
      <c r="J156" s="21">
        <f t="shared" si="2"/>
        <v>22170000</v>
      </c>
      <c r="K156" s="21"/>
    </row>
    <row r="157" spans="3:11" x14ac:dyDescent="0.25">
      <c r="C157" s="22">
        <v>42419</v>
      </c>
      <c r="D157" s="27" t="s">
        <v>190</v>
      </c>
      <c r="E157" s="27" t="s">
        <v>191</v>
      </c>
      <c r="F157" s="27" t="s">
        <v>17</v>
      </c>
      <c r="G157" s="27" t="s">
        <v>14</v>
      </c>
      <c r="H157" s="21">
        <v>6000</v>
      </c>
      <c r="I157" s="21">
        <v>3380</v>
      </c>
      <c r="J157" s="21">
        <f t="shared" si="2"/>
        <v>20280000</v>
      </c>
      <c r="K157" s="21"/>
    </row>
    <row r="158" spans="3:11" x14ac:dyDescent="0.25">
      <c r="C158" s="22">
        <v>42419</v>
      </c>
      <c r="D158" s="27" t="s">
        <v>192</v>
      </c>
      <c r="E158" s="27" t="s">
        <v>193</v>
      </c>
      <c r="F158" s="27" t="s">
        <v>46</v>
      </c>
      <c r="G158" s="27" t="s">
        <v>18</v>
      </c>
      <c r="H158" s="21">
        <v>5000</v>
      </c>
      <c r="I158" s="21">
        <v>3695</v>
      </c>
      <c r="J158" s="21">
        <f t="shared" ref="J158:J221" si="3">H158*I158</f>
        <v>18475000</v>
      </c>
      <c r="K158" s="21"/>
    </row>
    <row r="159" spans="3:11" x14ac:dyDescent="0.25">
      <c r="C159" s="22">
        <v>42419</v>
      </c>
      <c r="D159" s="27" t="s">
        <v>192</v>
      </c>
      <c r="E159" s="27" t="s">
        <v>193</v>
      </c>
      <c r="F159" s="27" t="s">
        <v>46</v>
      </c>
      <c r="G159" s="27" t="s">
        <v>24</v>
      </c>
      <c r="H159" s="21"/>
      <c r="I159" s="21"/>
      <c r="J159" s="21">
        <f t="shared" si="3"/>
        <v>0</v>
      </c>
      <c r="K159" s="21">
        <v>1000000</v>
      </c>
    </row>
    <row r="160" spans="3:11" x14ac:dyDescent="0.25">
      <c r="C160" s="22">
        <v>42419</v>
      </c>
      <c r="D160" s="27" t="s">
        <v>194</v>
      </c>
      <c r="E160" s="27" t="s">
        <v>195</v>
      </c>
      <c r="F160" s="27" t="s">
        <v>46</v>
      </c>
      <c r="G160" s="27" t="s">
        <v>49</v>
      </c>
      <c r="H160" s="21">
        <v>5000</v>
      </c>
      <c r="I160" s="21">
        <v>3900</v>
      </c>
      <c r="J160" s="21">
        <f t="shared" si="3"/>
        <v>19500000</v>
      </c>
      <c r="K160" s="21"/>
    </row>
    <row r="161" spans="3:11" x14ac:dyDescent="0.25">
      <c r="C161" s="22">
        <v>42419</v>
      </c>
      <c r="D161" s="27" t="s">
        <v>194</v>
      </c>
      <c r="E161" s="27" t="s">
        <v>195</v>
      </c>
      <c r="F161" s="27" t="s">
        <v>46</v>
      </c>
      <c r="G161" s="27" t="s">
        <v>24</v>
      </c>
      <c r="H161" s="21"/>
      <c r="I161" s="21"/>
      <c r="J161" s="21">
        <f t="shared" si="3"/>
        <v>0</v>
      </c>
      <c r="K161" s="21">
        <v>1000000</v>
      </c>
    </row>
    <row r="162" spans="3:11" x14ac:dyDescent="0.25">
      <c r="C162" s="22">
        <v>42419</v>
      </c>
      <c r="D162" s="27" t="s">
        <v>196</v>
      </c>
      <c r="E162" s="27" t="s">
        <v>197</v>
      </c>
      <c r="F162" s="27" t="s">
        <v>31</v>
      </c>
      <c r="G162" s="23" t="s">
        <v>18</v>
      </c>
      <c r="H162" s="21">
        <v>5900</v>
      </c>
      <c r="I162" s="21">
        <v>3695</v>
      </c>
      <c r="J162" s="21">
        <f t="shared" si="3"/>
        <v>21800500</v>
      </c>
      <c r="K162" s="21"/>
    </row>
    <row r="163" spans="3:11" x14ac:dyDescent="0.25">
      <c r="C163" s="22">
        <v>42419</v>
      </c>
      <c r="D163" s="27" t="s">
        <v>196</v>
      </c>
      <c r="E163" s="27" t="s">
        <v>197</v>
      </c>
      <c r="F163" s="27" t="s">
        <v>31</v>
      </c>
      <c r="G163" s="23" t="s">
        <v>49</v>
      </c>
      <c r="H163" s="21">
        <v>5800</v>
      </c>
      <c r="I163" s="21">
        <v>3900</v>
      </c>
      <c r="J163" s="21">
        <f t="shared" si="3"/>
        <v>22620000</v>
      </c>
      <c r="K163" s="21"/>
    </row>
    <row r="164" spans="3:11" x14ac:dyDescent="0.25">
      <c r="C164" s="22">
        <v>42419</v>
      </c>
      <c r="D164" s="27" t="s">
        <v>196</v>
      </c>
      <c r="E164" s="27" t="s">
        <v>197</v>
      </c>
      <c r="F164" s="27" t="s">
        <v>31</v>
      </c>
      <c r="G164" s="23" t="s">
        <v>24</v>
      </c>
      <c r="H164" s="21"/>
      <c r="I164" s="21"/>
      <c r="J164" s="21">
        <f t="shared" si="3"/>
        <v>0</v>
      </c>
      <c r="K164" s="21">
        <v>2340000</v>
      </c>
    </row>
    <row r="165" spans="3:11" x14ac:dyDescent="0.25">
      <c r="C165" s="22">
        <v>42419</v>
      </c>
      <c r="D165" s="23" t="s">
        <v>198</v>
      </c>
      <c r="E165" s="23" t="s">
        <v>199</v>
      </c>
      <c r="F165" s="23" t="s">
        <v>31</v>
      </c>
      <c r="G165" s="23" t="s">
        <v>18</v>
      </c>
      <c r="H165" s="21">
        <v>10000</v>
      </c>
      <c r="I165" s="21">
        <v>3695</v>
      </c>
      <c r="J165" s="21">
        <f t="shared" si="3"/>
        <v>36950000</v>
      </c>
      <c r="K165" s="21"/>
    </row>
    <row r="166" spans="3:11" x14ac:dyDescent="0.25">
      <c r="C166" s="22">
        <v>42419</v>
      </c>
      <c r="D166" s="23" t="s">
        <v>198</v>
      </c>
      <c r="E166" s="23" t="s">
        <v>199</v>
      </c>
      <c r="F166" s="23" t="s">
        <v>31</v>
      </c>
      <c r="G166" s="23" t="s">
        <v>49</v>
      </c>
      <c r="H166" s="21">
        <v>5000</v>
      </c>
      <c r="I166" s="21">
        <v>3900</v>
      </c>
      <c r="J166" s="21">
        <f t="shared" si="3"/>
        <v>19500000</v>
      </c>
      <c r="K166" s="21"/>
    </row>
    <row r="167" spans="3:11" x14ac:dyDescent="0.25">
      <c r="C167" s="22">
        <v>42419</v>
      </c>
      <c r="D167" s="23" t="s">
        <v>198</v>
      </c>
      <c r="E167" s="23" t="s">
        <v>199</v>
      </c>
      <c r="F167" s="23" t="s">
        <v>31</v>
      </c>
      <c r="G167" s="23" t="s">
        <v>24</v>
      </c>
      <c r="H167" s="21"/>
      <c r="I167" s="21"/>
      <c r="J167" s="21">
        <f t="shared" si="3"/>
        <v>0</v>
      </c>
      <c r="K167" s="21">
        <v>3525000</v>
      </c>
    </row>
    <row r="168" spans="3:11" x14ac:dyDescent="0.25">
      <c r="C168" s="22">
        <v>42419</v>
      </c>
      <c r="D168" s="23" t="s">
        <v>200</v>
      </c>
      <c r="E168" s="23" t="s">
        <v>201</v>
      </c>
      <c r="F168" s="23" t="s">
        <v>13</v>
      </c>
      <c r="G168" s="23" t="s">
        <v>18</v>
      </c>
      <c r="H168" s="21">
        <v>5200</v>
      </c>
      <c r="I168" s="21">
        <v>3595</v>
      </c>
      <c r="J168" s="21">
        <f t="shared" si="3"/>
        <v>18694000</v>
      </c>
      <c r="K168" s="21"/>
    </row>
    <row r="169" spans="3:11" x14ac:dyDescent="0.25">
      <c r="C169" s="22">
        <v>42419</v>
      </c>
      <c r="D169" s="23" t="s">
        <v>200</v>
      </c>
      <c r="E169" s="23" t="s">
        <v>201</v>
      </c>
      <c r="F169" s="23" t="s">
        <v>13</v>
      </c>
      <c r="G169" s="23" t="s">
        <v>167</v>
      </c>
      <c r="H169" s="21">
        <v>5200</v>
      </c>
      <c r="I169" s="21">
        <v>4360</v>
      </c>
      <c r="J169" s="21">
        <f t="shared" si="3"/>
        <v>22672000</v>
      </c>
      <c r="K169" s="21"/>
    </row>
    <row r="170" spans="3:11" x14ac:dyDescent="0.25">
      <c r="C170" s="22">
        <v>42419</v>
      </c>
      <c r="D170" s="23" t="s">
        <v>200</v>
      </c>
      <c r="E170" s="23" t="s">
        <v>201</v>
      </c>
      <c r="F170" s="23" t="s">
        <v>13</v>
      </c>
      <c r="G170" s="23" t="s">
        <v>49</v>
      </c>
      <c r="H170" s="21">
        <v>5400</v>
      </c>
      <c r="I170" s="21">
        <v>3885</v>
      </c>
      <c r="J170" s="21">
        <f t="shared" si="3"/>
        <v>20979000</v>
      </c>
      <c r="K170" s="21"/>
    </row>
    <row r="171" spans="3:11" x14ac:dyDescent="0.25">
      <c r="C171" s="22">
        <v>42419</v>
      </c>
      <c r="D171" s="23" t="s">
        <v>202</v>
      </c>
      <c r="E171" s="23" t="s">
        <v>203</v>
      </c>
      <c r="F171" s="23" t="s">
        <v>13</v>
      </c>
      <c r="G171" s="23" t="s">
        <v>18</v>
      </c>
      <c r="H171" s="21">
        <v>10200</v>
      </c>
      <c r="I171" s="21">
        <v>3595</v>
      </c>
      <c r="J171" s="21">
        <f t="shared" si="3"/>
        <v>36669000</v>
      </c>
      <c r="K171" s="21"/>
    </row>
    <row r="172" spans="3:11" x14ac:dyDescent="0.25">
      <c r="C172" s="22">
        <v>42419</v>
      </c>
      <c r="D172" s="23" t="s">
        <v>202</v>
      </c>
      <c r="E172" s="23" t="s">
        <v>203</v>
      </c>
      <c r="F172" s="23" t="s">
        <v>13</v>
      </c>
      <c r="G172" s="23" t="s">
        <v>14</v>
      </c>
      <c r="H172" s="21">
        <v>5300</v>
      </c>
      <c r="I172" s="21">
        <v>3380</v>
      </c>
      <c r="J172" s="21">
        <f t="shared" si="3"/>
        <v>17914000</v>
      </c>
      <c r="K172" s="21"/>
    </row>
    <row r="173" spans="3:11" x14ac:dyDescent="0.25">
      <c r="C173" s="22">
        <v>42422</v>
      </c>
      <c r="D173" s="23" t="s">
        <v>204</v>
      </c>
      <c r="E173" s="23" t="s">
        <v>205</v>
      </c>
      <c r="F173" s="23" t="s">
        <v>17</v>
      </c>
      <c r="G173" s="23" t="s">
        <v>18</v>
      </c>
      <c r="H173" s="21">
        <v>20000</v>
      </c>
      <c r="I173" s="21">
        <v>3410</v>
      </c>
      <c r="J173" s="21">
        <f t="shared" si="3"/>
        <v>68200000</v>
      </c>
      <c r="K173" s="21"/>
    </row>
    <row r="174" spans="3:11" x14ac:dyDescent="0.25">
      <c r="C174" s="22">
        <v>42424</v>
      </c>
      <c r="D174" s="23" t="s">
        <v>206</v>
      </c>
      <c r="E174" s="23" t="s">
        <v>207</v>
      </c>
      <c r="F174" s="23" t="s">
        <v>17</v>
      </c>
      <c r="G174" s="23" t="s">
        <v>18</v>
      </c>
      <c r="H174" s="21">
        <v>15800</v>
      </c>
      <c r="I174" s="21">
        <v>3410</v>
      </c>
      <c r="J174" s="21">
        <f t="shared" si="3"/>
        <v>53878000</v>
      </c>
      <c r="K174" s="21"/>
    </row>
    <row r="175" spans="3:11" x14ac:dyDescent="0.25">
      <c r="C175" s="22">
        <v>42424</v>
      </c>
      <c r="D175" s="23" t="s">
        <v>208</v>
      </c>
      <c r="E175" s="23" t="s">
        <v>209</v>
      </c>
      <c r="F175" s="23" t="s">
        <v>17</v>
      </c>
      <c r="G175" s="23" t="s">
        <v>18</v>
      </c>
      <c r="H175" s="21">
        <v>10000</v>
      </c>
      <c r="I175" s="21">
        <v>3410</v>
      </c>
      <c r="J175" s="21">
        <f t="shared" si="3"/>
        <v>34100000</v>
      </c>
      <c r="K175" s="21"/>
    </row>
    <row r="176" spans="3:11" x14ac:dyDescent="0.25">
      <c r="C176" s="22">
        <v>42426</v>
      </c>
      <c r="D176" s="23" t="s">
        <v>210</v>
      </c>
      <c r="E176" s="23" t="s">
        <v>211</v>
      </c>
      <c r="F176" s="23" t="s">
        <v>17</v>
      </c>
      <c r="G176" s="27" t="s">
        <v>18</v>
      </c>
      <c r="H176" s="21">
        <v>5000</v>
      </c>
      <c r="I176" s="21">
        <v>3410</v>
      </c>
      <c r="J176" s="21">
        <f t="shared" si="3"/>
        <v>17050000</v>
      </c>
      <c r="K176" s="21"/>
    </row>
    <row r="177" spans="3:11" x14ac:dyDescent="0.25">
      <c r="C177" s="22">
        <v>42422</v>
      </c>
      <c r="D177" s="27" t="s">
        <v>212</v>
      </c>
      <c r="E177" s="27" t="s">
        <v>213</v>
      </c>
      <c r="F177" s="27" t="s">
        <v>22</v>
      </c>
      <c r="G177" s="27" t="s">
        <v>214</v>
      </c>
      <c r="H177" s="21">
        <v>15000</v>
      </c>
      <c r="I177" s="21">
        <v>3595</v>
      </c>
      <c r="J177" s="21">
        <f t="shared" si="3"/>
        <v>53925000</v>
      </c>
      <c r="K177" s="21"/>
    </row>
    <row r="178" spans="3:11" x14ac:dyDescent="0.25">
      <c r="C178" s="22">
        <v>42422</v>
      </c>
      <c r="D178" s="27" t="s">
        <v>212</v>
      </c>
      <c r="E178" s="27" t="s">
        <v>213</v>
      </c>
      <c r="F178" s="27" t="s">
        <v>22</v>
      </c>
      <c r="G178" s="27" t="s">
        <v>24</v>
      </c>
      <c r="H178" s="21"/>
      <c r="I178" s="21"/>
      <c r="J178" s="21">
        <f t="shared" si="3"/>
        <v>0</v>
      </c>
      <c r="K178" s="21">
        <v>375000</v>
      </c>
    </row>
    <row r="179" spans="3:11" x14ac:dyDescent="0.25">
      <c r="C179" s="22">
        <v>42422</v>
      </c>
      <c r="D179" s="27" t="s">
        <v>215</v>
      </c>
      <c r="E179" s="27" t="s">
        <v>216</v>
      </c>
      <c r="F179" s="27" t="s">
        <v>56</v>
      </c>
      <c r="G179" s="27" t="s">
        <v>214</v>
      </c>
      <c r="H179" s="21">
        <v>15000</v>
      </c>
      <c r="I179" s="21">
        <v>3595</v>
      </c>
      <c r="J179" s="21">
        <f t="shared" si="3"/>
        <v>53925000</v>
      </c>
      <c r="K179" s="21"/>
    </row>
    <row r="180" spans="3:11" x14ac:dyDescent="0.25">
      <c r="C180" s="22">
        <v>42422</v>
      </c>
      <c r="D180" s="27" t="s">
        <v>217</v>
      </c>
      <c r="E180" s="27" t="s">
        <v>218</v>
      </c>
      <c r="F180" s="27" t="s">
        <v>17</v>
      </c>
      <c r="G180" s="27" t="s">
        <v>14</v>
      </c>
      <c r="H180" s="21">
        <v>15000</v>
      </c>
      <c r="I180" s="21">
        <v>3380</v>
      </c>
      <c r="J180" s="21">
        <f t="shared" si="3"/>
        <v>50700000</v>
      </c>
      <c r="K180" s="21"/>
    </row>
    <row r="181" spans="3:11" x14ac:dyDescent="0.25">
      <c r="C181" s="22">
        <v>42422</v>
      </c>
      <c r="D181" s="27" t="s">
        <v>219</v>
      </c>
      <c r="E181" s="27" t="s">
        <v>220</v>
      </c>
      <c r="F181" s="27" t="s">
        <v>22</v>
      </c>
      <c r="G181" s="27" t="s">
        <v>18</v>
      </c>
      <c r="H181" s="21">
        <v>10000</v>
      </c>
      <c r="I181" s="21">
        <v>3595</v>
      </c>
      <c r="J181" s="21">
        <f t="shared" si="3"/>
        <v>35950000</v>
      </c>
      <c r="K181" s="21"/>
    </row>
    <row r="182" spans="3:11" x14ac:dyDescent="0.25">
      <c r="C182" s="22">
        <v>42422</v>
      </c>
      <c r="D182" s="27" t="s">
        <v>219</v>
      </c>
      <c r="E182" s="27" t="s">
        <v>220</v>
      </c>
      <c r="F182" s="27" t="s">
        <v>22</v>
      </c>
      <c r="G182" s="27" t="s">
        <v>49</v>
      </c>
      <c r="H182" s="21">
        <v>5300</v>
      </c>
      <c r="I182" s="21">
        <v>3885</v>
      </c>
      <c r="J182" s="21">
        <f t="shared" si="3"/>
        <v>20590500</v>
      </c>
      <c r="K182" s="21"/>
    </row>
    <row r="183" spans="3:11" x14ac:dyDescent="0.25">
      <c r="C183" s="22">
        <v>42422</v>
      </c>
      <c r="D183" s="27" t="s">
        <v>219</v>
      </c>
      <c r="E183" s="27" t="s">
        <v>220</v>
      </c>
      <c r="F183" s="27" t="s">
        <v>22</v>
      </c>
      <c r="G183" s="27" t="s">
        <v>24</v>
      </c>
      <c r="H183" s="21"/>
      <c r="I183" s="21"/>
      <c r="J183" s="21">
        <f t="shared" si="3"/>
        <v>0</v>
      </c>
      <c r="K183" s="21">
        <v>3595500</v>
      </c>
    </row>
    <row r="184" spans="3:11" x14ac:dyDescent="0.25">
      <c r="C184" s="22">
        <v>42422</v>
      </c>
      <c r="D184" s="27" t="s">
        <v>221</v>
      </c>
      <c r="E184" s="27" t="s">
        <v>222</v>
      </c>
      <c r="F184" s="27" t="s">
        <v>46</v>
      </c>
      <c r="G184" s="27" t="s">
        <v>14</v>
      </c>
      <c r="H184" s="21">
        <v>4500</v>
      </c>
      <c r="I184" s="21">
        <v>3380</v>
      </c>
      <c r="J184" s="21">
        <f t="shared" si="3"/>
        <v>15210000</v>
      </c>
      <c r="K184" s="21"/>
    </row>
    <row r="185" spans="3:11" x14ac:dyDescent="0.25">
      <c r="C185" s="22">
        <v>42422</v>
      </c>
      <c r="D185" s="27" t="s">
        <v>223</v>
      </c>
      <c r="E185" s="27" t="s">
        <v>224</v>
      </c>
      <c r="F185" s="27" t="s">
        <v>46</v>
      </c>
      <c r="G185" s="27" t="s">
        <v>14</v>
      </c>
      <c r="H185" s="21">
        <v>4300</v>
      </c>
      <c r="I185" s="21">
        <v>3380</v>
      </c>
      <c r="J185" s="21">
        <f t="shared" si="3"/>
        <v>14534000</v>
      </c>
      <c r="K185" s="21"/>
    </row>
    <row r="186" spans="3:11" x14ac:dyDescent="0.25">
      <c r="C186" s="22">
        <v>42422</v>
      </c>
      <c r="D186" s="27" t="s">
        <v>225</v>
      </c>
      <c r="E186" s="27" t="s">
        <v>226</v>
      </c>
      <c r="F186" s="27" t="s">
        <v>31</v>
      </c>
      <c r="G186" s="27" t="s">
        <v>49</v>
      </c>
      <c r="H186" s="21">
        <v>7200</v>
      </c>
      <c r="I186" s="21">
        <v>3885</v>
      </c>
      <c r="J186" s="21">
        <f t="shared" si="3"/>
        <v>27972000</v>
      </c>
      <c r="K186" s="21"/>
    </row>
    <row r="187" spans="3:11" x14ac:dyDescent="0.25">
      <c r="C187" s="22">
        <v>42422</v>
      </c>
      <c r="D187" s="27" t="s">
        <v>227</v>
      </c>
      <c r="E187" s="27" t="s">
        <v>228</v>
      </c>
      <c r="F187" s="27" t="s">
        <v>31</v>
      </c>
      <c r="G187" s="23" t="s">
        <v>18</v>
      </c>
      <c r="H187" s="21">
        <v>15000</v>
      </c>
      <c r="I187" s="21">
        <v>3595</v>
      </c>
      <c r="J187" s="21">
        <f t="shared" si="3"/>
        <v>53925000</v>
      </c>
      <c r="K187" s="21"/>
    </row>
    <row r="188" spans="3:11" x14ac:dyDescent="0.25">
      <c r="C188" s="22">
        <v>42422</v>
      </c>
      <c r="D188" s="27" t="s">
        <v>227</v>
      </c>
      <c r="E188" s="27" t="s">
        <v>228</v>
      </c>
      <c r="F188" s="27" t="s">
        <v>31</v>
      </c>
      <c r="G188" s="23" t="s">
        <v>49</v>
      </c>
      <c r="H188" s="21">
        <v>15000</v>
      </c>
      <c r="I188" s="21">
        <v>3885</v>
      </c>
      <c r="J188" s="21">
        <f t="shared" si="3"/>
        <v>58275000</v>
      </c>
      <c r="K188" s="21"/>
    </row>
    <row r="189" spans="3:11" x14ac:dyDescent="0.25">
      <c r="C189" s="22">
        <v>42422</v>
      </c>
      <c r="D189" s="27" t="s">
        <v>229</v>
      </c>
      <c r="E189" s="27" t="s">
        <v>230</v>
      </c>
      <c r="F189" s="27" t="s">
        <v>13</v>
      </c>
      <c r="G189" s="23" t="s">
        <v>18</v>
      </c>
      <c r="H189" s="21">
        <v>10600</v>
      </c>
      <c r="I189" s="21">
        <v>3595</v>
      </c>
      <c r="J189" s="21">
        <f t="shared" si="3"/>
        <v>38107000</v>
      </c>
      <c r="K189" s="21"/>
    </row>
    <row r="190" spans="3:11" x14ac:dyDescent="0.25">
      <c r="C190" s="22">
        <v>42422</v>
      </c>
      <c r="D190" s="27" t="s">
        <v>231</v>
      </c>
      <c r="E190" s="27" t="s">
        <v>232</v>
      </c>
      <c r="F190" s="27" t="s">
        <v>13</v>
      </c>
      <c r="G190" s="23" t="s">
        <v>18</v>
      </c>
      <c r="H190" s="21">
        <v>17000</v>
      </c>
      <c r="I190" s="21">
        <v>3595</v>
      </c>
      <c r="J190" s="21">
        <f t="shared" si="3"/>
        <v>61115000</v>
      </c>
      <c r="K190" s="21"/>
    </row>
    <row r="191" spans="3:11" x14ac:dyDescent="0.25">
      <c r="C191" s="22">
        <v>42422</v>
      </c>
      <c r="D191" s="27" t="s">
        <v>231</v>
      </c>
      <c r="E191" s="27" t="s">
        <v>232</v>
      </c>
      <c r="F191" s="27" t="s">
        <v>13</v>
      </c>
      <c r="G191" s="23" t="s">
        <v>49</v>
      </c>
      <c r="H191" s="21">
        <v>16700</v>
      </c>
      <c r="I191" s="21">
        <v>3885</v>
      </c>
      <c r="J191" s="21">
        <f t="shared" si="3"/>
        <v>64879500</v>
      </c>
      <c r="K191" s="21"/>
    </row>
    <row r="192" spans="3:11" x14ac:dyDescent="0.25">
      <c r="C192" s="22">
        <v>42422</v>
      </c>
      <c r="D192" s="27" t="s">
        <v>231</v>
      </c>
      <c r="E192" s="27" t="s">
        <v>232</v>
      </c>
      <c r="F192" s="27" t="s">
        <v>13</v>
      </c>
      <c r="G192" s="23" t="s">
        <v>24</v>
      </c>
      <c r="H192" s="21"/>
      <c r="I192" s="21"/>
      <c r="J192" s="21">
        <f t="shared" si="3"/>
        <v>0</v>
      </c>
      <c r="K192" s="21">
        <v>3897000</v>
      </c>
    </row>
    <row r="193" spans="3:11" x14ac:dyDescent="0.25">
      <c r="C193" s="22">
        <v>42423</v>
      </c>
      <c r="D193" s="27" t="s">
        <v>233</v>
      </c>
      <c r="E193" s="23" t="s">
        <v>234</v>
      </c>
      <c r="F193" s="23" t="s">
        <v>13</v>
      </c>
      <c r="G193" s="25" t="s">
        <v>18</v>
      </c>
      <c r="H193" s="21">
        <v>10400</v>
      </c>
      <c r="I193" s="21">
        <v>3595</v>
      </c>
      <c r="J193" s="21">
        <f t="shared" si="3"/>
        <v>37388000</v>
      </c>
      <c r="K193" s="21"/>
    </row>
    <row r="194" spans="3:11" x14ac:dyDescent="0.25">
      <c r="C194" s="22">
        <v>42423</v>
      </c>
      <c r="D194" s="27" t="s">
        <v>233</v>
      </c>
      <c r="E194" s="23" t="s">
        <v>234</v>
      </c>
      <c r="F194" s="23" t="s">
        <v>13</v>
      </c>
      <c r="G194" s="25" t="s">
        <v>49</v>
      </c>
      <c r="H194" s="21">
        <v>5400</v>
      </c>
      <c r="I194" s="21">
        <v>3885</v>
      </c>
      <c r="J194" s="21">
        <f t="shared" si="3"/>
        <v>20979000</v>
      </c>
      <c r="K194" s="21"/>
    </row>
    <row r="195" spans="3:11" x14ac:dyDescent="0.25">
      <c r="C195" s="22">
        <v>42423</v>
      </c>
      <c r="D195" s="23" t="s">
        <v>235</v>
      </c>
      <c r="E195" s="23" t="s">
        <v>236</v>
      </c>
      <c r="F195" s="23" t="s">
        <v>13</v>
      </c>
      <c r="G195" s="23" t="s">
        <v>18</v>
      </c>
      <c r="H195" s="21">
        <v>4000</v>
      </c>
      <c r="I195" s="21">
        <v>3595</v>
      </c>
      <c r="J195" s="21">
        <f t="shared" si="3"/>
        <v>14380000</v>
      </c>
      <c r="K195" s="21"/>
    </row>
    <row r="196" spans="3:11" x14ac:dyDescent="0.25">
      <c r="C196" s="22">
        <v>42423</v>
      </c>
      <c r="D196" s="23" t="s">
        <v>235</v>
      </c>
      <c r="E196" s="23" t="s">
        <v>236</v>
      </c>
      <c r="F196" s="23" t="s">
        <v>13</v>
      </c>
      <c r="G196" s="23" t="s">
        <v>49</v>
      </c>
      <c r="H196" s="21">
        <v>11500</v>
      </c>
      <c r="I196" s="21">
        <v>3885</v>
      </c>
      <c r="J196" s="21">
        <f t="shared" si="3"/>
        <v>44677500</v>
      </c>
      <c r="K196" s="21"/>
    </row>
    <row r="197" spans="3:11" x14ac:dyDescent="0.25">
      <c r="C197" s="22">
        <v>42424</v>
      </c>
      <c r="D197" s="23" t="s">
        <v>237</v>
      </c>
      <c r="E197" s="23" t="s">
        <v>238</v>
      </c>
      <c r="F197" s="23" t="s">
        <v>17</v>
      </c>
      <c r="G197" s="23" t="s">
        <v>18</v>
      </c>
      <c r="H197" s="21">
        <v>5800</v>
      </c>
      <c r="I197" s="21">
        <v>3595</v>
      </c>
      <c r="J197" s="21">
        <f t="shared" si="3"/>
        <v>20851000</v>
      </c>
      <c r="K197" s="21"/>
    </row>
    <row r="198" spans="3:11" x14ac:dyDescent="0.25">
      <c r="C198" s="22">
        <v>42424</v>
      </c>
      <c r="D198" s="23" t="s">
        <v>237</v>
      </c>
      <c r="E198" s="23" t="s">
        <v>238</v>
      </c>
      <c r="F198" s="23" t="s">
        <v>17</v>
      </c>
      <c r="G198" s="23" t="s">
        <v>14</v>
      </c>
      <c r="H198" s="21">
        <v>12000</v>
      </c>
      <c r="I198" s="21">
        <v>3380</v>
      </c>
      <c r="J198" s="21">
        <f t="shared" si="3"/>
        <v>40560000</v>
      </c>
      <c r="K198" s="21"/>
    </row>
    <row r="199" spans="3:11" x14ac:dyDescent="0.25">
      <c r="C199" s="22">
        <v>42424</v>
      </c>
      <c r="D199" s="23" t="s">
        <v>237</v>
      </c>
      <c r="E199" s="23" t="s">
        <v>238</v>
      </c>
      <c r="F199" s="23" t="s">
        <v>17</v>
      </c>
      <c r="G199" s="23" t="s">
        <v>49</v>
      </c>
      <c r="H199" s="21">
        <v>5900</v>
      </c>
      <c r="I199" s="21">
        <v>3885</v>
      </c>
      <c r="J199" s="21">
        <f t="shared" si="3"/>
        <v>22921500</v>
      </c>
      <c r="K199" s="21"/>
    </row>
    <row r="200" spans="3:11" x14ac:dyDescent="0.25">
      <c r="C200" s="22">
        <v>42424</v>
      </c>
      <c r="D200" s="23" t="s">
        <v>239</v>
      </c>
      <c r="E200" s="23" t="s">
        <v>240</v>
      </c>
      <c r="F200" s="23" t="s">
        <v>46</v>
      </c>
      <c r="G200" s="23" t="s">
        <v>14</v>
      </c>
      <c r="H200" s="21">
        <v>15300</v>
      </c>
      <c r="I200" s="21">
        <v>3380</v>
      </c>
      <c r="J200" s="21">
        <f t="shared" si="3"/>
        <v>51714000</v>
      </c>
      <c r="K200" s="21"/>
    </row>
    <row r="201" spans="3:11" x14ac:dyDescent="0.25">
      <c r="C201" s="22">
        <v>42424</v>
      </c>
      <c r="D201" s="23" t="s">
        <v>241</v>
      </c>
      <c r="E201" s="23" t="s">
        <v>242</v>
      </c>
      <c r="F201" s="23" t="s">
        <v>13</v>
      </c>
      <c r="G201" s="23" t="s">
        <v>18</v>
      </c>
      <c r="H201" s="21">
        <v>4000</v>
      </c>
      <c r="I201" s="21">
        <v>3595</v>
      </c>
      <c r="J201" s="21">
        <f t="shared" si="3"/>
        <v>14380000</v>
      </c>
      <c r="K201" s="21"/>
    </row>
    <row r="202" spans="3:11" x14ac:dyDescent="0.25">
      <c r="C202" s="22">
        <v>42424</v>
      </c>
      <c r="D202" s="23" t="s">
        <v>241</v>
      </c>
      <c r="E202" s="23" t="s">
        <v>242</v>
      </c>
      <c r="F202" s="23" t="s">
        <v>13</v>
      </c>
      <c r="G202" s="23" t="s">
        <v>14</v>
      </c>
      <c r="H202" s="21">
        <v>5300</v>
      </c>
      <c r="I202" s="21">
        <v>3380</v>
      </c>
      <c r="J202" s="21">
        <f>H202*I202</f>
        <v>17914000</v>
      </c>
      <c r="K202" s="21"/>
    </row>
    <row r="203" spans="3:11" x14ac:dyDescent="0.25">
      <c r="C203" s="22">
        <v>42424</v>
      </c>
      <c r="D203" s="23" t="s">
        <v>241</v>
      </c>
      <c r="E203" s="23" t="s">
        <v>242</v>
      </c>
      <c r="F203" s="23" t="s">
        <v>13</v>
      </c>
      <c r="G203" s="23" t="s">
        <v>49</v>
      </c>
      <c r="H203" s="21">
        <v>6200</v>
      </c>
      <c r="I203" s="21">
        <v>3885</v>
      </c>
      <c r="J203" s="21">
        <f t="shared" si="3"/>
        <v>24087000</v>
      </c>
      <c r="K203" s="21"/>
    </row>
    <row r="204" spans="3:11" x14ac:dyDescent="0.25">
      <c r="C204" s="22">
        <v>42425</v>
      </c>
      <c r="D204" s="23" t="s">
        <v>243</v>
      </c>
      <c r="E204" s="23" t="s">
        <v>244</v>
      </c>
      <c r="F204" s="23" t="s">
        <v>31</v>
      </c>
      <c r="G204" s="23" t="s">
        <v>49</v>
      </c>
      <c r="H204" s="21">
        <v>15000</v>
      </c>
      <c r="I204" s="21">
        <v>3885</v>
      </c>
      <c r="J204" s="21">
        <f t="shared" si="3"/>
        <v>58275000</v>
      </c>
      <c r="K204" s="21"/>
    </row>
    <row r="205" spans="3:11" x14ac:dyDescent="0.25">
      <c r="C205" s="22">
        <v>42425</v>
      </c>
      <c r="D205" s="23" t="s">
        <v>243</v>
      </c>
      <c r="E205" s="23" t="s">
        <v>244</v>
      </c>
      <c r="F205" s="23" t="s">
        <v>31</v>
      </c>
      <c r="G205" s="23" t="s">
        <v>24</v>
      </c>
      <c r="H205" s="21"/>
      <c r="I205" s="21"/>
      <c r="J205" s="21">
        <f t="shared" si="3"/>
        <v>0</v>
      </c>
      <c r="K205" s="21">
        <v>3525000</v>
      </c>
    </row>
    <row r="206" spans="3:11" x14ac:dyDescent="0.25">
      <c r="C206" s="22">
        <v>42425</v>
      </c>
      <c r="D206" s="23" t="s">
        <v>245</v>
      </c>
      <c r="E206" s="36" t="s">
        <v>246</v>
      </c>
      <c r="F206" s="23" t="s">
        <v>56</v>
      </c>
      <c r="G206" s="23" t="s">
        <v>49</v>
      </c>
      <c r="H206" s="21">
        <v>5000</v>
      </c>
      <c r="I206" s="21">
        <v>3885</v>
      </c>
      <c r="J206" s="21">
        <f t="shared" si="3"/>
        <v>19425000</v>
      </c>
      <c r="K206" s="21"/>
    </row>
    <row r="207" spans="3:11" x14ac:dyDescent="0.25">
      <c r="C207" s="22">
        <v>42425</v>
      </c>
      <c r="D207" s="23" t="s">
        <v>247</v>
      </c>
      <c r="E207" s="23" t="s">
        <v>248</v>
      </c>
      <c r="F207" s="23" t="s">
        <v>39</v>
      </c>
      <c r="G207" s="23" t="s">
        <v>49</v>
      </c>
      <c r="H207" s="21">
        <v>5000</v>
      </c>
      <c r="I207" s="21">
        <v>4738</v>
      </c>
      <c r="J207" s="21">
        <f t="shared" si="3"/>
        <v>23690000</v>
      </c>
      <c r="K207" s="21"/>
    </row>
    <row r="208" spans="3:11" x14ac:dyDescent="0.25">
      <c r="C208" s="22">
        <v>42425</v>
      </c>
      <c r="D208" s="23" t="s">
        <v>247</v>
      </c>
      <c r="E208" s="23" t="s">
        <v>248</v>
      </c>
      <c r="F208" s="23" t="s">
        <v>39</v>
      </c>
      <c r="G208" s="23" t="s">
        <v>24</v>
      </c>
      <c r="H208" s="21"/>
      <c r="I208" s="21"/>
      <c r="J208" s="21">
        <f t="shared" si="3"/>
        <v>0</v>
      </c>
      <c r="K208" s="21">
        <v>1500000</v>
      </c>
    </row>
    <row r="209" spans="3:11" x14ac:dyDescent="0.25">
      <c r="C209" s="22">
        <v>42425</v>
      </c>
      <c r="D209" s="23" t="s">
        <v>249</v>
      </c>
      <c r="E209" s="23" t="s">
        <v>250</v>
      </c>
      <c r="F209" s="23" t="s">
        <v>46</v>
      </c>
      <c r="G209" s="23" t="s">
        <v>18</v>
      </c>
      <c r="H209" s="21">
        <v>15300</v>
      </c>
      <c r="I209" s="21">
        <v>3595</v>
      </c>
      <c r="J209" s="21">
        <f t="shared" si="3"/>
        <v>55003500</v>
      </c>
      <c r="K209" s="21"/>
    </row>
    <row r="210" spans="3:11" x14ac:dyDescent="0.25">
      <c r="C210" s="22">
        <v>42425</v>
      </c>
      <c r="D210" s="23" t="s">
        <v>251</v>
      </c>
      <c r="E210" s="23" t="s">
        <v>252</v>
      </c>
      <c r="F210" s="23" t="s">
        <v>13</v>
      </c>
      <c r="G210" s="23" t="s">
        <v>18</v>
      </c>
      <c r="H210" s="21">
        <v>5200</v>
      </c>
      <c r="I210" s="21">
        <v>3595</v>
      </c>
      <c r="J210" s="21">
        <f t="shared" si="3"/>
        <v>18694000</v>
      </c>
      <c r="K210" s="21"/>
    </row>
    <row r="211" spans="3:11" x14ac:dyDescent="0.25">
      <c r="C211" s="22">
        <v>42425</v>
      </c>
      <c r="D211" s="23" t="s">
        <v>251</v>
      </c>
      <c r="E211" s="23" t="s">
        <v>252</v>
      </c>
      <c r="F211" s="23" t="s">
        <v>13</v>
      </c>
      <c r="G211" s="23" t="s">
        <v>14</v>
      </c>
      <c r="H211" s="21">
        <v>10600</v>
      </c>
      <c r="I211" s="21">
        <v>3380</v>
      </c>
      <c r="J211" s="21">
        <f t="shared" si="3"/>
        <v>35828000</v>
      </c>
      <c r="K211" s="21"/>
    </row>
    <row r="212" spans="3:11" x14ac:dyDescent="0.25">
      <c r="C212" s="22">
        <v>42426</v>
      </c>
      <c r="D212" s="23" t="s">
        <v>253</v>
      </c>
      <c r="E212" s="23" t="s">
        <v>254</v>
      </c>
      <c r="F212" s="23" t="s">
        <v>17</v>
      </c>
      <c r="G212" s="23" t="s">
        <v>18</v>
      </c>
      <c r="H212" s="21">
        <v>10000</v>
      </c>
      <c r="I212" s="21">
        <v>3595</v>
      </c>
      <c r="J212" s="21">
        <f t="shared" si="3"/>
        <v>35950000</v>
      </c>
      <c r="K212" s="21"/>
    </row>
    <row r="213" spans="3:11" x14ac:dyDescent="0.25">
      <c r="C213" s="22">
        <v>42426</v>
      </c>
      <c r="D213" s="23" t="s">
        <v>255</v>
      </c>
      <c r="E213" s="23" t="s">
        <v>256</v>
      </c>
      <c r="F213" s="23" t="s">
        <v>17</v>
      </c>
      <c r="G213" s="23" t="s">
        <v>14</v>
      </c>
      <c r="H213" s="21">
        <v>20000</v>
      </c>
      <c r="I213" s="21">
        <v>3380</v>
      </c>
      <c r="J213" s="21">
        <f t="shared" si="3"/>
        <v>67600000</v>
      </c>
      <c r="K213" s="21"/>
    </row>
    <row r="214" spans="3:11" x14ac:dyDescent="0.25">
      <c r="C214" s="18">
        <v>42426</v>
      </c>
      <c r="D214" s="19" t="s">
        <v>257</v>
      </c>
      <c r="E214" s="19" t="s">
        <v>258</v>
      </c>
      <c r="F214" s="19" t="s">
        <v>31</v>
      </c>
      <c r="G214" s="19" t="s">
        <v>49</v>
      </c>
      <c r="H214" s="21">
        <v>4500</v>
      </c>
      <c r="I214" s="21">
        <v>3885</v>
      </c>
      <c r="J214" s="21">
        <f t="shared" si="3"/>
        <v>17482500</v>
      </c>
      <c r="K214" s="21"/>
    </row>
    <row r="215" spans="3:11" x14ac:dyDescent="0.25">
      <c r="C215" s="18">
        <v>42426</v>
      </c>
      <c r="D215" s="19" t="s">
        <v>259</v>
      </c>
      <c r="E215" s="19" t="s">
        <v>260</v>
      </c>
      <c r="F215" s="19" t="s">
        <v>46</v>
      </c>
      <c r="G215" s="19" t="s">
        <v>18</v>
      </c>
      <c r="H215" s="21">
        <v>5000</v>
      </c>
      <c r="I215" s="21">
        <v>3595</v>
      </c>
      <c r="J215" s="21">
        <f t="shared" si="3"/>
        <v>17975000</v>
      </c>
      <c r="K215" s="21"/>
    </row>
    <row r="216" spans="3:11" x14ac:dyDescent="0.25">
      <c r="C216" s="18">
        <v>42426</v>
      </c>
      <c r="D216" s="19" t="s">
        <v>259</v>
      </c>
      <c r="E216" s="19" t="s">
        <v>260</v>
      </c>
      <c r="F216" s="19" t="s">
        <v>46</v>
      </c>
      <c r="G216" s="19" t="s">
        <v>49</v>
      </c>
      <c r="H216" s="21">
        <v>10300</v>
      </c>
      <c r="I216" s="21">
        <v>3885</v>
      </c>
      <c r="J216" s="21">
        <f t="shared" si="3"/>
        <v>40015500</v>
      </c>
      <c r="K216" s="21"/>
    </row>
    <row r="217" spans="3:11" x14ac:dyDescent="0.25">
      <c r="C217" s="18">
        <v>42426</v>
      </c>
      <c r="D217" s="19" t="s">
        <v>261</v>
      </c>
      <c r="E217" s="19" t="s">
        <v>262</v>
      </c>
      <c r="F217" s="19" t="s">
        <v>46</v>
      </c>
      <c r="G217" s="19" t="s">
        <v>167</v>
      </c>
      <c r="H217" s="21">
        <v>4300</v>
      </c>
      <c r="I217" s="21">
        <v>4050</v>
      </c>
      <c r="J217" s="21">
        <f t="shared" si="3"/>
        <v>17415000</v>
      </c>
      <c r="K217" s="21"/>
    </row>
    <row r="218" spans="3:11" x14ac:dyDescent="0.25">
      <c r="C218" s="18">
        <v>42426</v>
      </c>
      <c r="D218" s="19" t="s">
        <v>261</v>
      </c>
      <c r="E218" s="19" t="s">
        <v>262</v>
      </c>
      <c r="F218" s="19" t="s">
        <v>46</v>
      </c>
      <c r="G218" s="19" t="s">
        <v>49</v>
      </c>
      <c r="H218" s="21">
        <v>7200</v>
      </c>
      <c r="I218" s="21">
        <v>3885</v>
      </c>
      <c r="J218" s="21">
        <f t="shared" si="3"/>
        <v>27972000</v>
      </c>
      <c r="K218" s="21"/>
    </row>
    <row r="219" spans="3:11" x14ac:dyDescent="0.25">
      <c r="C219" s="18">
        <v>42426</v>
      </c>
      <c r="D219" s="23" t="s">
        <v>263</v>
      </c>
      <c r="E219" s="23" t="s">
        <v>264</v>
      </c>
      <c r="F219" s="23" t="s">
        <v>13</v>
      </c>
      <c r="G219" s="23" t="s">
        <v>18</v>
      </c>
      <c r="H219" s="21">
        <v>10500</v>
      </c>
      <c r="I219" s="21">
        <v>3595</v>
      </c>
      <c r="J219" s="21">
        <f t="shared" si="3"/>
        <v>37747500</v>
      </c>
      <c r="K219" s="21"/>
    </row>
    <row r="220" spans="3:11" x14ac:dyDescent="0.25">
      <c r="C220" s="18">
        <v>42426</v>
      </c>
      <c r="D220" s="23" t="s">
        <v>263</v>
      </c>
      <c r="E220" s="23" t="s">
        <v>264</v>
      </c>
      <c r="F220" s="23" t="s">
        <v>13</v>
      </c>
      <c r="G220" s="23" t="s">
        <v>23</v>
      </c>
      <c r="H220" s="21">
        <v>6200</v>
      </c>
      <c r="I220" s="21">
        <v>4715</v>
      </c>
      <c r="J220" s="21">
        <f t="shared" si="3"/>
        <v>29233000</v>
      </c>
      <c r="K220" s="21"/>
    </row>
    <row r="221" spans="3:11" x14ac:dyDescent="0.25">
      <c r="C221" s="18">
        <v>42427</v>
      </c>
      <c r="D221" s="23" t="s">
        <v>265</v>
      </c>
      <c r="E221" s="23" t="s">
        <v>266</v>
      </c>
      <c r="F221" s="23" t="s">
        <v>13</v>
      </c>
      <c r="G221" s="23" t="s">
        <v>18</v>
      </c>
      <c r="H221" s="21">
        <v>10600</v>
      </c>
      <c r="I221" s="21">
        <v>3595</v>
      </c>
      <c r="J221" s="21">
        <f t="shared" si="3"/>
        <v>38107000</v>
      </c>
      <c r="K221" s="21"/>
    </row>
    <row r="222" spans="3:11" x14ac:dyDescent="0.25">
      <c r="C222" s="18">
        <v>42427</v>
      </c>
      <c r="D222" s="23" t="s">
        <v>265</v>
      </c>
      <c r="E222" s="23" t="s">
        <v>266</v>
      </c>
      <c r="F222" s="23" t="s">
        <v>13</v>
      </c>
      <c r="G222" s="23" t="s">
        <v>49</v>
      </c>
      <c r="H222" s="21">
        <v>5200</v>
      </c>
      <c r="I222" s="21">
        <v>3885</v>
      </c>
      <c r="J222" s="21">
        <f t="shared" ref="J222:J337" si="4">H222*I222</f>
        <v>20202000</v>
      </c>
      <c r="K222" s="21"/>
    </row>
    <row r="223" spans="3:11" x14ac:dyDescent="0.25">
      <c r="C223" s="18"/>
      <c r="D223" s="19"/>
      <c r="E223" s="19"/>
      <c r="F223" s="19"/>
      <c r="G223" s="19"/>
      <c r="H223" s="21">
        <f>SUM(H7:H222)</f>
        <v>1612100</v>
      </c>
      <c r="I223" s="21">
        <f>SUM(I7:I222)</f>
        <v>669407</v>
      </c>
      <c r="J223" s="21">
        <f>SUM(J7:J222)</f>
        <v>5941742800</v>
      </c>
      <c r="K223" s="21">
        <f>SUM(K7:K222)</f>
        <v>75906000</v>
      </c>
    </row>
    <row r="224" spans="3:11" x14ac:dyDescent="0.25">
      <c r="C224" s="18"/>
      <c r="D224" s="19"/>
      <c r="E224" s="19"/>
      <c r="F224" s="19"/>
      <c r="G224" s="19"/>
      <c r="H224" s="20"/>
      <c r="I224" s="21"/>
      <c r="J224" s="21"/>
      <c r="K224" s="21"/>
    </row>
    <row r="225" spans="3:11" x14ac:dyDescent="0.25">
      <c r="C225" s="18"/>
      <c r="D225" s="19"/>
      <c r="E225" s="19"/>
      <c r="F225" s="19"/>
      <c r="G225" s="19"/>
      <c r="H225" s="20"/>
      <c r="I225" s="21"/>
      <c r="J225" s="21"/>
      <c r="K225" s="21"/>
    </row>
    <row r="226" spans="3:11" x14ac:dyDescent="0.25">
      <c r="C226" s="18"/>
      <c r="D226" s="19"/>
      <c r="E226" s="19"/>
      <c r="F226" s="19"/>
      <c r="G226" s="19"/>
      <c r="H226" s="20"/>
      <c r="I226" s="21"/>
      <c r="J226" s="21"/>
      <c r="K226" s="21"/>
    </row>
    <row r="227" spans="3:11" x14ac:dyDescent="0.25">
      <c r="C227" s="18"/>
      <c r="D227" s="19"/>
      <c r="E227" s="19"/>
      <c r="F227" s="19"/>
      <c r="G227" s="19"/>
      <c r="H227" s="20"/>
      <c r="I227" s="21"/>
      <c r="J227" s="21"/>
      <c r="K227" s="21"/>
    </row>
    <row r="228" spans="3:11" x14ac:dyDescent="0.25">
      <c r="C228" s="18"/>
      <c r="D228" s="19"/>
      <c r="E228" s="19"/>
      <c r="F228" s="19"/>
      <c r="G228" s="19"/>
      <c r="H228" s="20"/>
      <c r="I228" s="21"/>
      <c r="J228" s="21"/>
      <c r="K228" s="21"/>
    </row>
    <row r="229" spans="3:11" x14ac:dyDescent="0.25">
      <c r="C229" s="18"/>
      <c r="D229" s="19"/>
      <c r="E229" s="19"/>
      <c r="F229" s="19"/>
      <c r="G229" s="19"/>
      <c r="H229" s="20"/>
      <c r="I229" s="21"/>
      <c r="J229" s="21"/>
      <c r="K229" s="21"/>
    </row>
    <row r="230" spans="3:11" x14ac:dyDescent="0.25">
      <c r="C230" s="18"/>
      <c r="D230" s="19"/>
      <c r="E230" s="19"/>
      <c r="F230" s="19"/>
      <c r="G230" s="19"/>
      <c r="H230" s="20"/>
      <c r="I230" s="21"/>
      <c r="J230" s="21"/>
      <c r="K230" s="21"/>
    </row>
    <row r="231" spans="3:11" x14ac:dyDescent="0.25">
      <c r="C231" s="18"/>
      <c r="D231" s="19"/>
      <c r="E231" s="19"/>
      <c r="F231" s="19"/>
      <c r="G231" s="19"/>
      <c r="H231" s="20"/>
      <c r="I231" s="21"/>
      <c r="J231" s="21"/>
      <c r="K231" s="21"/>
    </row>
    <row r="232" spans="3:11" x14ac:dyDescent="0.25">
      <c r="C232" s="18"/>
      <c r="D232" s="19"/>
      <c r="E232" s="19"/>
      <c r="F232" s="19"/>
      <c r="G232" s="19"/>
      <c r="H232" s="20"/>
      <c r="I232" s="21"/>
      <c r="J232" s="21"/>
      <c r="K232" s="21"/>
    </row>
    <row r="233" spans="3:11" x14ac:dyDescent="0.25">
      <c r="C233" s="18"/>
      <c r="D233" s="19"/>
      <c r="E233" s="19"/>
      <c r="F233" s="19"/>
      <c r="G233" s="19"/>
      <c r="H233" s="20"/>
      <c r="I233" s="21"/>
      <c r="J233" s="21"/>
      <c r="K233" s="21"/>
    </row>
    <row r="234" spans="3:11" x14ac:dyDescent="0.25">
      <c r="C234" s="18"/>
      <c r="D234" s="19"/>
      <c r="E234" s="19"/>
      <c r="F234" s="19"/>
      <c r="G234" s="19"/>
      <c r="H234" s="20"/>
      <c r="I234" s="21"/>
      <c r="J234" s="21"/>
      <c r="K234" s="21"/>
    </row>
    <row r="235" spans="3:11" x14ac:dyDescent="0.25">
      <c r="C235" s="18"/>
      <c r="D235" s="19"/>
      <c r="E235" s="19"/>
      <c r="F235" s="19"/>
      <c r="G235" s="19"/>
      <c r="H235" s="20"/>
      <c r="I235" s="21"/>
      <c r="J235" s="21"/>
      <c r="K235" s="21"/>
    </row>
    <row r="236" spans="3:11" x14ac:dyDescent="0.25">
      <c r="C236" s="18"/>
      <c r="D236" s="19"/>
      <c r="E236" s="19"/>
      <c r="F236" s="19"/>
      <c r="G236" s="19"/>
      <c r="H236" s="20"/>
      <c r="I236" s="21"/>
      <c r="J236" s="21"/>
      <c r="K236" s="21"/>
    </row>
    <row r="237" spans="3:11" x14ac:dyDescent="0.25">
      <c r="C237" s="18"/>
      <c r="D237" s="19"/>
      <c r="E237" s="19"/>
      <c r="F237" s="19"/>
      <c r="G237" s="19"/>
      <c r="H237" s="20"/>
      <c r="I237" s="21"/>
      <c r="J237" s="21"/>
      <c r="K237" s="21"/>
    </row>
    <row r="238" spans="3:11" x14ac:dyDescent="0.25">
      <c r="C238" s="18"/>
      <c r="D238" s="19"/>
      <c r="E238" s="19"/>
      <c r="F238" s="19"/>
      <c r="G238" s="19"/>
      <c r="H238" s="20"/>
      <c r="I238" s="21"/>
      <c r="J238" s="21"/>
      <c r="K238" s="21"/>
    </row>
    <row r="239" spans="3:11" x14ac:dyDescent="0.25">
      <c r="C239" s="18"/>
      <c r="D239" s="19"/>
      <c r="E239" s="19"/>
      <c r="F239" s="19"/>
      <c r="G239" s="19"/>
      <c r="H239" s="20"/>
      <c r="I239" s="21"/>
      <c r="J239" s="21"/>
      <c r="K239" s="21"/>
    </row>
    <row r="240" spans="3:11" x14ac:dyDescent="0.25">
      <c r="C240" s="18"/>
      <c r="D240" s="19"/>
      <c r="E240" s="19"/>
      <c r="F240" s="19"/>
      <c r="G240" s="19"/>
      <c r="H240" s="20"/>
      <c r="I240" s="21"/>
      <c r="J240" s="21"/>
      <c r="K240" s="21"/>
    </row>
    <row r="241" spans="3:11" x14ac:dyDescent="0.25">
      <c r="C241" s="18"/>
      <c r="D241" s="19"/>
      <c r="E241" s="19"/>
      <c r="F241" s="19"/>
      <c r="G241" s="19"/>
      <c r="H241" s="20"/>
      <c r="I241" s="21"/>
      <c r="J241" s="21"/>
      <c r="K241" s="21"/>
    </row>
    <row r="242" spans="3:11" x14ac:dyDescent="0.25">
      <c r="C242" s="18"/>
      <c r="D242" s="19"/>
      <c r="E242" s="19"/>
      <c r="F242" s="19"/>
      <c r="G242" s="19"/>
      <c r="H242" s="20"/>
      <c r="I242" s="21"/>
      <c r="J242" s="21"/>
      <c r="K242" s="21"/>
    </row>
    <row r="243" spans="3:11" x14ac:dyDescent="0.25">
      <c r="C243" s="18"/>
      <c r="D243" s="19"/>
      <c r="E243" s="19"/>
      <c r="F243" s="19"/>
      <c r="G243" s="19"/>
      <c r="H243" s="20"/>
      <c r="I243" s="21"/>
      <c r="J243" s="21"/>
      <c r="K243" s="21"/>
    </row>
    <row r="244" spans="3:11" x14ac:dyDescent="0.25">
      <c r="C244" s="18"/>
      <c r="D244" s="19"/>
      <c r="E244" s="19"/>
      <c r="F244" s="19"/>
      <c r="G244" s="19"/>
      <c r="H244" s="20"/>
      <c r="I244" s="21"/>
      <c r="J244" s="21"/>
      <c r="K244" s="21"/>
    </row>
    <row r="245" spans="3:11" x14ac:dyDescent="0.25">
      <c r="C245" s="18"/>
      <c r="D245" s="19"/>
      <c r="E245" s="19"/>
      <c r="F245" s="19"/>
      <c r="G245" s="19"/>
      <c r="H245" s="20"/>
      <c r="I245" s="21"/>
      <c r="J245" s="21"/>
      <c r="K245" s="21"/>
    </row>
    <row r="246" spans="3:11" x14ac:dyDescent="0.25">
      <c r="C246" s="18"/>
      <c r="D246" s="19"/>
      <c r="E246" s="19"/>
      <c r="F246" s="19"/>
      <c r="G246" s="19"/>
      <c r="H246" s="20"/>
      <c r="I246" s="21"/>
      <c r="J246" s="21"/>
      <c r="K246" s="21"/>
    </row>
    <row r="247" spans="3:11" x14ac:dyDescent="0.25">
      <c r="C247" s="18"/>
      <c r="D247" s="19"/>
      <c r="E247" s="19"/>
      <c r="F247" s="19"/>
      <c r="G247" s="19"/>
      <c r="H247" s="20"/>
      <c r="I247" s="21"/>
      <c r="J247" s="21"/>
      <c r="K247" s="21"/>
    </row>
    <row r="248" spans="3:11" x14ac:dyDescent="0.25">
      <c r="C248" s="18"/>
      <c r="D248" s="19"/>
      <c r="E248" s="19"/>
      <c r="F248" s="19"/>
      <c r="G248" s="19"/>
      <c r="H248" s="20"/>
      <c r="I248" s="21"/>
      <c r="J248" s="21"/>
      <c r="K248" s="21"/>
    </row>
    <row r="249" spans="3:11" x14ac:dyDescent="0.25">
      <c r="C249" s="18"/>
      <c r="D249" s="19"/>
      <c r="E249" s="19"/>
      <c r="F249" s="19"/>
      <c r="G249" s="19"/>
      <c r="H249" s="20"/>
      <c r="I249" s="21"/>
      <c r="J249" s="21"/>
      <c r="K249" s="21"/>
    </row>
    <row r="250" spans="3:11" x14ac:dyDescent="0.25">
      <c r="C250" s="18"/>
      <c r="D250" s="19"/>
      <c r="E250" s="19"/>
      <c r="F250" s="19"/>
      <c r="G250" s="19"/>
      <c r="H250" s="20"/>
      <c r="I250" s="21"/>
      <c r="J250" s="21"/>
      <c r="K250" s="21"/>
    </row>
    <row r="251" spans="3:11" x14ac:dyDescent="0.25">
      <c r="C251" s="18"/>
      <c r="D251" s="19"/>
      <c r="E251" s="19"/>
      <c r="F251" s="19"/>
      <c r="G251" s="19"/>
      <c r="H251" s="20"/>
      <c r="I251" s="21"/>
      <c r="J251" s="21"/>
      <c r="K251" s="21"/>
    </row>
    <row r="252" spans="3:11" x14ac:dyDescent="0.25">
      <c r="C252" s="18"/>
      <c r="D252" s="19"/>
      <c r="E252" s="19"/>
      <c r="F252" s="19"/>
      <c r="G252" s="19"/>
      <c r="H252" s="20"/>
      <c r="I252" s="21"/>
      <c r="J252" s="21"/>
      <c r="K252" s="21"/>
    </row>
    <row r="253" spans="3:11" x14ac:dyDescent="0.25">
      <c r="C253" s="18"/>
      <c r="D253" s="19"/>
      <c r="E253" s="19"/>
      <c r="F253" s="19"/>
      <c r="G253" s="19"/>
      <c r="H253" s="20"/>
      <c r="I253" s="21"/>
      <c r="J253" s="21"/>
      <c r="K253" s="21"/>
    </row>
    <row r="254" spans="3:11" x14ac:dyDescent="0.25">
      <c r="C254" s="18"/>
      <c r="D254" s="19"/>
      <c r="E254" s="19"/>
      <c r="F254" s="19"/>
      <c r="G254" s="19"/>
      <c r="H254" s="20"/>
      <c r="I254" s="21"/>
      <c r="J254" s="21"/>
      <c r="K254" s="21"/>
    </row>
    <row r="255" spans="3:11" x14ac:dyDescent="0.25">
      <c r="C255" s="18"/>
      <c r="D255" s="19"/>
      <c r="E255" s="19"/>
      <c r="F255" s="19"/>
      <c r="G255" s="19"/>
      <c r="H255" s="20"/>
      <c r="I255" s="21"/>
      <c r="J255" s="21"/>
      <c r="K255" s="21"/>
    </row>
    <row r="256" spans="3:11" x14ac:dyDescent="0.25">
      <c r="C256" s="18"/>
      <c r="D256" s="19"/>
      <c r="E256" s="19"/>
      <c r="F256" s="19"/>
      <c r="G256" s="19"/>
      <c r="H256" s="20"/>
      <c r="I256" s="21"/>
      <c r="J256" s="21"/>
      <c r="K256" s="21"/>
    </row>
    <row r="257" spans="3:11" x14ac:dyDescent="0.25">
      <c r="C257" s="18"/>
      <c r="D257" s="19"/>
      <c r="E257" s="19"/>
      <c r="F257" s="19"/>
      <c r="G257" s="19"/>
      <c r="H257" s="20"/>
      <c r="I257" s="21"/>
      <c r="J257" s="21"/>
      <c r="K257" s="21"/>
    </row>
    <row r="258" spans="3:11" x14ac:dyDescent="0.25">
      <c r="C258" s="18"/>
      <c r="D258" s="19"/>
      <c r="E258" s="19"/>
      <c r="F258" s="19"/>
      <c r="G258" s="19"/>
      <c r="H258" s="20"/>
      <c r="I258" s="21"/>
      <c r="J258" s="21"/>
      <c r="K258" s="21"/>
    </row>
    <row r="259" spans="3:11" x14ac:dyDescent="0.25">
      <c r="C259" s="18"/>
      <c r="D259" s="19"/>
      <c r="E259" s="19"/>
      <c r="F259" s="19"/>
      <c r="G259" s="19"/>
      <c r="H259" s="20"/>
      <c r="I259" s="21"/>
      <c r="J259" s="21"/>
      <c r="K259" s="21"/>
    </row>
    <row r="260" spans="3:11" x14ac:dyDescent="0.25">
      <c r="C260" s="18"/>
      <c r="D260" s="19"/>
      <c r="E260" s="19"/>
      <c r="F260" s="19"/>
      <c r="G260" s="19"/>
      <c r="H260" s="20"/>
      <c r="I260" s="21"/>
      <c r="J260" s="21"/>
      <c r="K260" s="21"/>
    </row>
    <row r="261" spans="3:11" x14ac:dyDescent="0.25">
      <c r="C261" s="18"/>
      <c r="D261" s="19"/>
      <c r="E261" s="19"/>
      <c r="F261" s="19"/>
      <c r="G261" s="19"/>
      <c r="H261" s="20"/>
      <c r="I261" s="21"/>
      <c r="J261" s="21"/>
      <c r="K261" s="21"/>
    </row>
    <row r="262" spans="3:11" x14ac:dyDescent="0.25">
      <c r="C262" s="18"/>
      <c r="D262" s="19"/>
      <c r="E262" s="19"/>
      <c r="F262" s="19"/>
      <c r="G262" s="19"/>
      <c r="H262" s="20"/>
      <c r="I262" s="21"/>
      <c r="J262" s="21"/>
      <c r="K262" s="21"/>
    </row>
    <row r="263" spans="3:11" x14ac:dyDescent="0.25">
      <c r="C263" s="18"/>
      <c r="D263" s="19"/>
      <c r="E263" s="19"/>
      <c r="F263" s="19"/>
      <c r="G263" s="19"/>
      <c r="H263" s="20"/>
      <c r="I263" s="21"/>
      <c r="J263" s="21"/>
      <c r="K263" s="21"/>
    </row>
    <row r="264" spans="3:11" x14ac:dyDescent="0.25">
      <c r="C264" s="18"/>
      <c r="D264" s="19"/>
      <c r="E264" s="19"/>
      <c r="F264" s="19"/>
      <c r="G264" s="19"/>
      <c r="H264" s="20"/>
      <c r="I264" s="21"/>
      <c r="J264" s="21"/>
      <c r="K264" s="21"/>
    </row>
    <row r="265" spans="3:11" x14ac:dyDescent="0.25">
      <c r="C265" s="18"/>
      <c r="D265" s="19"/>
      <c r="E265" s="19"/>
      <c r="F265" s="19"/>
      <c r="G265" s="19"/>
      <c r="H265" s="20"/>
      <c r="I265" s="21"/>
      <c r="J265" s="21"/>
      <c r="K265" s="21"/>
    </row>
    <row r="266" spans="3:11" x14ac:dyDescent="0.25">
      <c r="C266" s="18"/>
      <c r="D266" s="19"/>
      <c r="E266" s="19"/>
      <c r="F266" s="19"/>
      <c r="G266" s="19"/>
      <c r="H266" s="20"/>
      <c r="I266" s="21"/>
      <c r="J266" s="21"/>
      <c r="K266" s="21"/>
    </row>
    <row r="267" spans="3:11" x14ac:dyDescent="0.25">
      <c r="C267" s="18"/>
      <c r="D267" s="19"/>
      <c r="E267" s="19"/>
      <c r="F267" s="19"/>
      <c r="G267" s="19"/>
      <c r="H267" s="20"/>
      <c r="I267" s="21"/>
      <c r="J267" s="21"/>
      <c r="K267" s="21"/>
    </row>
    <row r="268" spans="3:11" x14ac:dyDescent="0.25">
      <c r="C268" s="18"/>
      <c r="D268" s="19"/>
      <c r="E268" s="19"/>
      <c r="F268" s="19"/>
      <c r="G268" s="19"/>
      <c r="H268" s="20"/>
      <c r="I268" s="21"/>
      <c r="J268" s="21"/>
      <c r="K268" s="21"/>
    </row>
    <row r="269" spans="3:11" x14ac:dyDescent="0.25">
      <c r="C269" s="18"/>
      <c r="D269" s="19"/>
      <c r="E269" s="19"/>
      <c r="F269" s="19"/>
      <c r="G269" s="19"/>
      <c r="H269" s="20"/>
      <c r="I269" s="21"/>
      <c r="J269" s="21"/>
      <c r="K269" s="21"/>
    </row>
    <row r="270" spans="3:11" x14ac:dyDescent="0.25">
      <c r="C270" s="18"/>
      <c r="D270" s="19"/>
      <c r="E270" s="19"/>
      <c r="F270" s="19"/>
      <c r="G270" s="19"/>
      <c r="H270" s="20"/>
      <c r="I270" s="21"/>
      <c r="J270" s="21"/>
      <c r="K270" s="21"/>
    </row>
    <row r="271" spans="3:11" x14ac:dyDescent="0.25">
      <c r="C271" s="18"/>
      <c r="D271" s="19"/>
      <c r="E271" s="19"/>
      <c r="F271" s="19"/>
      <c r="G271" s="19"/>
      <c r="H271" s="20"/>
      <c r="I271" s="21"/>
      <c r="J271" s="21"/>
      <c r="K271" s="21"/>
    </row>
    <row r="272" spans="3:11" x14ac:dyDescent="0.25">
      <c r="C272" s="18"/>
      <c r="D272" s="19"/>
      <c r="E272" s="19"/>
      <c r="F272" s="19"/>
      <c r="G272" s="19"/>
      <c r="H272" s="20"/>
      <c r="I272" s="21"/>
      <c r="J272" s="21"/>
      <c r="K272" s="21"/>
    </row>
    <row r="273" spans="3:11" x14ac:dyDescent="0.25">
      <c r="C273" s="18"/>
      <c r="D273" s="19"/>
      <c r="E273" s="19"/>
      <c r="F273" s="19"/>
      <c r="G273" s="19"/>
      <c r="H273" s="20"/>
      <c r="I273" s="21"/>
      <c r="J273" s="21"/>
      <c r="K273" s="21"/>
    </row>
    <row r="274" spans="3:11" x14ac:dyDescent="0.25">
      <c r="C274" s="18"/>
      <c r="D274" s="19"/>
      <c r="E274" s="19"/>
      <c r="F274" s="19"/>
      <c r="G274" s="19"/>
      <c r="H274" s="20"/>
      <c r="I274" s="21"/>
      <c r="J274" s="21"/>
      <c r="K274" s="21"/>
    </row>
    <row r="275" spans="3:11" x14ac:dyDescent="0.25">
      <c r="C275" s="18"/>
      <c r="D275" s="19"/>
      <c r="E275" s="19"/>
      <c r="F275" s="19"/>
      <c r="G275" s="19"/>
      <c r="H275" s="20"/>
      <c r="I275" s="21"/>
      <c r="J275" s="21"/>
      <c r="K275" s="21"/>
    </row>
    <row r="276" spans="3:11" x14ac:dyDescent="0.25">
      <c r="C276" s="18"/>
      <c r="D276" s="19"/>
      <c r="E276" s="19"/>
      <c r="F276" s="19"/>
      <c r="G276" s="19"/>
      <c r="H276" s="20"/>
      <c r="I276" s="21"/>
      <c r="J276" s="21"/>
      <c r="K276" s="21"/>
    </row>
    <row r="277" spans="3:11" x14ac:dyDescent="0.25">
      <c r="C277" s="18"/>
      <c r="D277" s="19"/>
      <c r="E277" s="19"/>
      <c r="F277" s="19"/>
      <c r="G277" s="19"/>
      <c r="H277" s="20"/>
      <c r="I277" s="21"/>
      <c r="J277" s="21"/>
      <c r="K277" s="21"/>
    </row>
    <row r="278" spans="3:11" x14ac:dyDescent="0.25">
      <c r="C278" s="18"/>
      <c r="D278" s="19"/>
      <c r="E278" s="19"/>
      <c r="F278" s="19"/>
      <c r="G278" s="19"/>
      <c r="H278" s="20"/>
      <c r="I278" s="21"/>
      <c r="J278" s="21"/>
      <c r="K278" s="21"/>
    </row>
    <row r="279" spans="3:11" x14ac:dyDescent="0.25">
      <c r="C279" s="18"/>
      <c r="D279" s="19"/>
      <c r="E279" s="19"/>
      <c r="F279" s="19"/>
      <c r="G279" s="19"/>
      <c r="H279" s="20"/>
      <c r="I279" s="21"/>
      <c r="J279" s="21"/>
      <c r="K279" s="21"/>
    </row>
    <row r="280" spans="3:11" x14ac:dyDescent="0.25">
      <c r="C280" s="18"/>
      <c r="D280" s="19"/>
      <c r="E280" s="19"/>
      <c r="F280" s="19"/>
      <c r="G280" s="19"/>
      <c r="H280" s="20"/>
      <c r="I280" s="21"/>
      <c r="J280" s="21"/>
      <c r="K280" s="21"/>
    </row>
    <row r="281" spans="3:11" x14ac:dyDescent="0.25">
      <c r="C281" s="18"/>
      <c r="D281" s="19"/>
      <c r="E281" s="19"/>
      <c r="F281" s="19"/>
      <c r="G281" s="19"/>
      <c r="H281" s="20"/>
      <c r="I281" s="21"/>
      <c r="J281" s="21"/>
      <c r="K281" s="21"/>
    </row>
    <row r="282" spans="3:11" x14ac:dyDescent="0.25">
      <c r="C282" s="18"/>
      <c r="D282" s="19"/>
      <c r="E282" s="19"/>
      <c r="F282" s="19"/>
      <c r="G282" s="19"/>
      <c r="H282" s="20"/>
      <c r="I282" s="21"/>
      <c r="J282" s="21"/>
      <c r="K282" s="21"/>
    </row>
    <row r="283" spans="3:11" x14ac:dyDescent="0.25">
      <c r="C283" s="18"/>
      <c r="D283" s="19"/>
      <c r="E283" s="19"/>
      <c r="F283" s="19"/>
      <c r="G283" s="19"/>
      <c r="H283" s="20"/>
      <c r="I283" s="21"/>
      <c r="J283" s="21"/>
      <c r="K283" s="21"/>
    </row>
    <row r="284" spans="3:11" x14ac:dyDescent="0.25">
      <c r="C284" s="18"/>
      <c r="D284" s="19"/>
      <c r="E284" s="19"/>
      <c r="F284" s="19"/>
      <c r="G284" s="19"/>
      <c r="H284" s="20"/>
      <c r="I284" s="21"/>
      <c r="J284" s="21"/>
      <c r="K284" s="21"/>
    </row>
    <row r="285" spans="3:11" x14ac:dyDescent="0.25">
      <c r="C285" s="18"/>
      <c r="D285" s="19"/>
      <c r="E285" s="19"/>
      <c r="F285" s="19"/>
      <c r="G285" s="19"/>
      <c r="H285" s="20"/>
      <c r="I285" s="21"/>
      <c r="J285" s="21"/>
      <c r="K285" s="21"/>
    </row>
    <row r="286" spans="3:11" x14ac:dyDescent="0.25">
      <c r="C286" s="18"/>
      <c r="D286" s="19"/>
      <c r="E286" s="19"/>
      <c r="F286" s="19"/>
      <c r="G286" s="19"/>
      <c r="H286" s="20"/>
      <c r="I286" s="21"/>
      <c r="J286" s="21"/>
      <c r="K286" s="21"/>
    </row>
    <row r="287" spans="3:11" x14ac:dyDescent="0.25">
      <c r="C287" s="18"/>
      <c r="D287" s="19"/>
      <c r="E287" s="19"/>
      <c r="F287" s="19"/>
      <c r="G287" s="19"/>
      <c r="H287" s="20"/>
      <c r="I287" s="21"/>
      <c r="J287" s="21"/>
      <c r="K287" s="21"/>
    </row>
    <row r="288" spans="3:11" x14ac:dyDescent="0.25">
      <c r="C288" s="18"/>
      <c r="D288" s="19"/>
      <c r="E288" s="19"/>
      <c r="F288" s="19"/>
      <c r="G288" s="19"/>
      <c r="H288" s="20"/>
      <c r="I288" s="21"/>
      <c r="J288" s="21"/>
      <c r="K288" s="21"/>
    </row>
    <row r="289" spans="3:11" x14ac:dyDescent="0.25">
      <c r="C289" s="18"/>
      <c r="D289" s="19"/>
      <c r="E289" s="19"/>
      <c r="F289" s="19"/>
      <c r="G289" s="19"/>
      <c r="H289" s="20"/>
      <c r="I289" s="21"/>
      <c r="J289" s="21"/>
      <c r="K289" s="21"/>
    </row>
    <row r="290" spans="3:11" x14ac:dyDescent="0.25">
      <c r="C290" s="18"/>
      <c r="D290" s="19"/>
      <c r="E290" s="19"/>
      <c r="F290" s="19"/>
      <c r="G290" s="19"/>
      <c r="H290" s="20"/>
      <c r="I290" s="21"/>
      <c r="J290" s="21"/>
      <c r="K290" s="21"/>
    </row>
    <row r="291" spans="3:11" x14ac:dyDescent="0.25">
      <c r="C291" s="18"/>
      <c r="D291" s="19"/>
      <c r="E291" s="19"/>
      <c r="F291" s="19"/>
      <c r="G291" s="19"/>
      <c r="H291" s="20"/>
      <c r="I291" s="21"/>
      <c r="J291" s="21"/>
      <c r="K291" s="21"/>
    </row>
    <row r="292" spans="3:11" x14ac:dyDescent="0.25">
      <c r="C292" s="18"/>
      <c r="D292" s="19"/>
      <c r="E292" s="19"/>
      <c r="F292" s="19"/>
      <c r="G292" s="19"/>
      <c r="H292" s="20"/>
      <c r="I292" s="21"/>
      <c r="J292" s="21"/>
      <c r="K292" s="21"/>
    </row>
    <row r="293" spans="3:11" x14ac:dyDescent="0.25">
      <c r="C293" s="18"/>
      <c r="D293" s="19"/>
      <c r="E293" s="19"/>
      <c r="F293" s="19"/>
      <c r="G293" s="19"/>
      <c r="H293" s="20"/>
      <c r="I293" s="21"/>
      <c r="J293" s="21"/>
      <c r="K293" s="21"/>
    </row>
    <row r="294" spans="3:11" x14ac:dyDescent="0.25">
      <c r="C294" s="18"/>
      <c r="D294" s="19"/>
      <c r="E294" s="19"/>
      <c r="F294" s="19"/>
      <c r="G294" s="19"/>
      <c r="H294" s="20"/>
      <c r="I294" s="21"/>
      <c r="J294" s="21"/>
      <c r="K294" s="21"/>
    </row>
    <row r="295" spans="3:11" x14ac:dyDescent="0.25">
      <c r="C295" s="18"/>
      <c r="D295" s="19"/>
      <c r="E295" s="19"/>
      <c r="F295" s="19"/>
      <c r="G295" s="19"/>
      <c r="H295" s="20"/>
      <c r="I295" s="21"/>
      <c r="J295" s="21"/>
      <c r="K295" s="21"/>
    </row>
    <row r="296" spans="3:11" x14ac:dyDescent="0.25">
      <c r="C296" s="22"/>
      <c r="D296" s="23"/>
      <c r="E296" s="23"/>
      <c r="F296" s="23"/>
      <c r="G296" s="23"/>
      <c r="H296" s="24"/>
      <c r="I296" s="21"/>
      <c r="J296" s="21"/>
      <c r="K296" s="21"/>
    </row>
    <row r="297" spans="3:11" x14ac:dyDescent="0.25">
      <c r="C297" s="22"/>
      <c r="D297" s="23"/>
      <c r="E297" s="23"/>
      <c r="F297" s="23"/>
      <c r="G297" s="23"/>
      <c r="H297" s="24"/>
      <c r="I297" s="21"/>
      <c r="J297" s="21"/>
      <c r="K297" s="21"/>
    </row>
    <row r="298" spans="3:11" x14ac:dyDescent="0.25">
      <c r="C298" s="22"/>
      <c r="D298" s="23"/>
      <c r="E298" s="23"/>
      <c r="F298" s="23"/>
      <c r="G298" s="23"/>
      <c r="H298" s="24"/>
      <c r="I298" s="21"/>
      <c r="J298" s="21"/>
      <c r="K298" s="21"/>
    </row>
    <row r="299" spans="3:11" x14ac:dyDescent="0.25">
      <c r="C299" s="22"/>
      <c r="D299" s="23"/>
      <c r="E299" s="23"/>
      <c r="F299" s="23"/>
      <c r="G299" s="23"/>
      <c r="H299" s="24"/>
      <c r="I299" s="21"/>
      <c r="J299" s="21"/>
      <c r="K299" s="21"/>
    </row>
    <row r="300" spans="3:11" x14ac:dyDescent="0.25">
      <c r="C300" s="22"/>
      <c r="D300" s="23"/>
      <c r="E300" s="23"/>
      <c r="F300" s="23"/>
      <c r="G300" s="23"/>
      <c r="H300" s="24"/>
      <c r="I300" s="21"/>
      <c r="J300" s="21"/>
      <c r="K300" s="21"/>
    </row>
    <row r="301" spans="3:11" x14ac:dyDescent="0.25">
      <c r="C301" s="22"/>
      <c r="D301" s="23"/>
      <c r="E301" s="23"/>
      <c r="F301" s="23"/>
      <c r="G301" s="23"/>
      <c r="H301" s="24"/>
      <c r="I301" s="21"/>
      <c r="J301" s="21"/>
      <c r="K301" s="21"/>
    </row>
    <row r="302" spans="3:11" x14ac:dyDescent="0.25">
      <c r="C302" s="22"/>
      <c r="D302" s="23"/>
      <c r="E302" s="23"/>
      <c r="F302" s="23"/>
      <c r="G302" s="23"/>
      <c r="H302" s="24"/>
      <c r="I302" s="21"/>
      <c r="J302" s="21"/>
      <c r="K302" s="21"/>
    </row>
    <row r="303" spans="3:11" x14ac:dyDescent="0.25">
      <c r="C303" s="22"/>
      <c r="D303" s="23"/>
      <c r="E303" s="23"/>
      <c r="F303" s="23"/>
      <c r="G303" s="23"/>
      <c r="H303" s="24"/>
      <c r="I303" s="21"/>
      <c r="J303" s="21"/>
      <c r="K303" s="21"/>
    </row>
    <row r="304" spans="3:11" x14ac:dyDescent="0.25">
      <c r="C304" s="22"/>
      <c r="D304" s="23"/>
      <c r="E304" s="23"/>
      <c r="F304" s="23"/>
      <c r="G304" s="23"/>
      <c r="H304" s="24"/>
      <c r="I304" s="21"/>
      <c r="J304" s="21"/>
      <c r="K304" s="21"/>
    </row>
    <row r="305" spans="3:11" x14ac:dyDescent="0.25">
      <c r="C305" s="22"/>
      <c r="D305" s="23"/>
      <c r="E305" s="23"/>
      <c r="F305" s="23"/>
      <c r="G305" s="23"/>
      <c r="H305" s="24"/>
      <c r="I305" s="21"/>
      <c r="J305" s="21"/>
      <c r="K305" s="21"/>
    </row>
    <row r="306" spans="3:11" x14ac:dyDescent="0.25">
      <c r="C306" s="22"/>
      <c r="D306" s="23"/>
      <c r="E306" s="23"/>
      <c r="F306" s="23"/>
      <c r="G306" s="23"/>
      <c r="H306" s="24"/>
      <c r="I306" s="23"/>
      <c r="J306" s="23"/>
      <c r="K306" s="21"/>
    </row>
    <row r="307" spans="3:11" x14ac:dyDescent="0.25">
      <c r="C307" s="22"/>
      <c r="D307" s="23"/>
      <c r="E307" s="23"/>
      <c r="F307" s="23"/>
      <c r="G307" s="23"/>
      <c r="H307" s="24"/>
      <c r="I307" s="23"/>
      <c r="J307" s="23"/>
      <c r="K307" s="21"/>
    </row>
    <row r="308" spans="3:11" x14ac:dyDescent="0.25">
      <c r="C308" s="22"/>
      <c r="D308" s="23"/>
      <c r="E308" s="23"/>
      <c r="F308" s="23"/>
      <c r="G308" s="23"/>
      <c r="H308" s="24"/>
      <c r="I308" s="23"/>
      <c r="J308" s="23"/>
      <c r="K308" s="21"/>
    </row>
    <row r="309" spans="3:11" x14ac:dyDescent="0.25">
      <c r="C309" s="22"/>
      <c r="D309" s="23"/>
      <c r="E309" s="23"/>
      <c r="F309" s="23"/>
      <c r="G309" s="23"/>
      <c r="H309" s="24"/>
      <c r="I309" s="23"/>
      <c r="J309" s="23"/>
      <c r="K309" s="21"/>
    </row>
    <row r="310" spans="3:11" x14ac:dyDescent="0.25">
      <c r="C310" s="22"/>
      <c r="D310" s="23"/>
      <c r="E310" s="23"/>
      <c r="F310" s="23"/>
      <c r="G310" s="23"/>
      <c r="H310" s="24"/>
      <c r="I310" s="23"/>
      <c r="J310" s="23"/>
      <c r="K310" s="21"/>
    </row>
    <row r="311" spans="3:11" x14ac:dyDescent="0.25">
      <c r="C311" s="22"/>
      <c r="D311" s="23"/>
      <c r="E311" s="23"/>
      <c r="F311" s="23"/>
      <c r="G311" s="23"/>
      <c r="H311" s="24"/>
      <c r="I311" s="23"/>
      <c r="J311" s="23"/>
      <c r="K311" s="21"/>
    </row>
    <row r="312" spans="3:11" x14ac:dyDescent="0.25">
      <c r="C312" s="22"/>
      <c r="D312" s="23"/>
      <c r="E312" s="23"/>
      <c r="F312" s="23"/>
      <c r="G312" s="23"/>
      <c r="H312" s="24"/>
      <c r="I312" s="23"/>
      <c r="J312" s="23"/>
      <c r="K312" s="21"/>
    </row>
    <row r="313" spans="3:11" x14ac:dyDescent="0.25">
      <c r="C313" s="22"/>
      <c r="D313" s="23"/>
      <c r="E313" s="23"/>
      <c r="F313" s="23"/>
      <c r="G313" s="23"/>
      <c r="H313" s="24"/>
      <c r="I313" s="23"/>
      <c r="J313" s="23"/>
      <c r="K313" s="21"/>
    </row>
    <row r="314" spans="3:11" x14ac:dyDescent="0.25">
      <c r="C314" s="22"/>
      <c r="D314" s="23"/>
      <c r="E314" s="23"/>
      <c r="F314" s="23"/>
      <c r="G314" s="23"/>
      <c r="H314" s="24"/>
      <c r="I314" s="23"/>
      <c r="J314" s="23"/>
      <c r="K314" s="21"/>
    </row>
    <row r="315" spans="3:11" x14ac:dyDescent="0.25">
      <c r="C315" s="22"/>
      <c r="D315" s="23"/>
      <c r="E315" s="23"/>
      <c r="F315" s="23"/>
      <c r="G315" s="23"/>
      <c r="H315" s="24"/>
      <c r="I315" s="23"/>
      <c r="J315" s="23"/>
      <c r="K315" s="21"/>
    </row>
    <row r="316" spans="3:11" x14ac:dyDescent="0.25">
      <c r="C316" s="22"/>
      <c r="D316" s="23"/>
      <c r="E316" s="23"/>
      <c r="F316" s="23"/>
      <c r="G316" s="23"/>
      <c r="H316" s="24"/>
      <c r="I316" s="23"/>
      <c r="J316" s="23"/>
      <c r="K316" s="21"/>
    </row>
    <row r="317" spans="3:11" x14ac:dyDescent="0.25">
      <c r="C317" s="22"/>
      <c r="D317" s="23"/>
      <c r="E317" s="23"/>
      <c r="F317" s="23"/>
      <c r="G317" s="23"/>
      <c r="H317" s="24"/>
      <c r="I317" s="23"/>
      <c r="J317" s="23"/>
      <c r="K317" s="21"/>
    </row>
    <row r="318" spans="3:11" x14ac:dyDescent="0.25">
      <c r="C318" s="22"/>
      <c r="D318" s="23"/>
      <c r="E318" s="23"/>
      <c r="F318" s="23"/>
      <c r="G318" s="23"/>
      <c r="H318" s="24"/>
      <c r="I318" s="23"/>
      <c r="J318" s="23"/>
      <c r="K318" s="21"/>
    </row>
    <row r="319" spans="3:11" x14ac:dyDescent="0.25">
      <c r="C319" s="22"/>
      <c r="D319" s="23"/>
      <c r="E319" s="23"/>
      <c r="F319" s="23"/>
      <c r="G319" s="23"/>
      <c r="H319" s="24"/>
      <c r="I319" s="23"/>
      <c r="J319" s="23"/>
      <c r="K319" s="21"/>
    </row>
    <row r="320" spans="3:11" x14ac:dyDescent="0.25">
      <c r="C320" s="22"/>
      <c r="D320" s="23"/>
      <c r="E320" s="23"/>
      <c r="F320" s="23"/>
      <c r="G320" s="23"/>
      <c r="H320" s="24"/>
      <c r="I320" s="23"/>
      <c r="J320" s="23"/>
      <c r="K320" s="21"/>
    </row>
    <row r="321" spans="3:14" x14ac:dyDescent="0.25">
      <c r="C321" s="22"/>
      <c r="D321" s="23"/>
      <c r="E321" s="23"/>
      <c r="F321" s="23"/>
      <c r="G321" s="23"/>
      <c r="H321" s="24"/>
      <c r="I321" s="23"/>
      <c r="J321" s="23"/>
      <c r="K321" s="21"/>
    </row>
    <row r="322" spans="3:14" x14ac:dyDescent="0.25">
      <c r="C322" s="22"/>
      <c r="D322" s="23"/>
      <c r="E322" s="23"/>
      <c r="F322" s="23"/>
      <c r="G322" s="23"/>
      <c r="H322" s="24"/>
      <c r="I322" s="23"/>
      <c r="J322" s="23"/>
      <c r="K322" s="21"/>
    </row>
    <row r="323" spans="3:14" x14ac:dyDescent="0.25">
      <c r="C323" s="22"/>
      <c r="D323" s="23"/>
      <c r="E323" s="23"/>
      <c r="F323" s="23"/>
      <c r="G323" s="23"/>
      <c r="H323" s="24"/>
      <c r="I323" s="23"/>
      <c r="J323" s="23"/>
      <c r="K323" s="21"/>
    </row>
    <row r="324" spans="3:14" x14ac:dyDescent="0.25">
      <c r="C324" s="22"/>
      <c r="D324" s="23"/>
      <c r="E324" s="23"/>
      <c r="F324" s="23"/>
      <c r="G324" s="23"/>
      <c r="H324" s="24"/>
      <c r="I324" s="23"/>
      <c r="J324" s="23"/>
      <c r="K324" s="21"/>
    </row>
    <row r="325" spans="3:14" x14ac:dyDescent="0.25">
      <c r="C325" s="22"/>
      <c r="D325" s="23"/>
      <c r="E325" s="23"/>
      <c r="F325" s="23"/>
      <c r="G325" s="23"/>
      <c r="H325" s="24"/>
      <c r="I325" s="23"/>
      <c r="J325" s="23"/>
      <c r="K325" s="21"/>
    </row>
    <row r="326" spans="3:14" x14ac:dyDescent="0.25">
      <c r="C326" s="22"/>
      <c r="D326" s="23"/>
      <c r="E326" s="23"/>
      <c r="F326" s="23"/>
      <c r="G326" s="23"/>
      <c r="H326" s="24"/>
      <c r="I326" s="23"/>
      <c r="J326" s="23"/>
      <c r="K326" s="21"/>
    </row>
    <row r="327" spans="3:14" x14ac:dyDescent="0.25">
      <c r="C327" s="22"/>
      <c r="D327" s="23"/>
      <c r="E327" s="23"/>
      <c r="F327" s="23"/>
      <c r="G327" s="23"/>
      <c r="H327" s="24"/>
      <c r="I327" s="23"/>
      <c r="J327" s="23"/>
      <c r="K327" s="21"/>
    </row>
    <row r="328" spans="3:14" x14ac:dyDescent="0.25">
      <c r="C328" s="22"/>
      <c r="D328" s="23"/>
      <c r="E328" s="23"/>
      <c r="F328" s="23"/>
      <c r="G328" s="25"/>
      <c r="H328" s="24"/>
      <c r="I328" s="23"/>
      <c r="J328" s="23"/>
      <c r="K328" s="21"/>
    </row>
    <row r="329" spans="3:14" x14ac:dyDescent="0.25">
      <c r="C329" s="22"/>
      <c r="D329" s="23"/>
      <c r="E329" s="23"/>
      <c r="F329" s="23"/>
      <c r="G329" s="23"/>
      <c r="H329" s="24"/>
      <c r="I329" s="23"/>
      <c r="J329" s="23"/>
      <c r="K329" s="21"/>
    </row>
    <row r="330" spans="3:14" x14ac:dyDescent="0.25">
      <c r="C330" s="22"/>
      <c r="D330" s="23"/>
      <c r="E330" s="23"/>
      <c r="F330" s="23"/>
      <c r="G330" s="23"/>
      <c r="H330" s="24"/>
      <c r="I330" s="23"/>
      <c r="J330" s="23"/>
      <c r="K330" s="21"/>
    </row>
    <row r="331" spans="3:14" x14ac:dyDescent="0.25">
      <c r="C331" s="22"/>
      <c r="D331" s="23"/>
      <c r="E331" s="23"/>
      <c r="F331" s="23"/>
      <c r="G331" s="23"/>
      <c r="H331" s="24"/>
      <c r="I331" s="23"/>
      <c r="J331" s="23"/>
      <c r="K331" s="21"/>
    </row>
    <row r="332" spans="3:14" x14ac:dyDescent="0.25">
      <c r="C332" s="22"/>
      <c r="D332" s="23"/>
      <c r="E332" s="23"/>
      <c r="F332" s="23"/>
      <c r="G332" s="23"/>
      <c r="H332" s="24"/>
      <c r="I332" s="23"/>
      <c r="J332" s="23"/>
      <c r="K332" s="26"/>
    </row>
    <row r="333" spans="3:14" x14ac:dyDescent="0.25">
      <c r="C333" s="22"/>
      <c r="D333" s="23"/>
      <c r="E333" s="23"/>
      <c r="F333" s="23"/>
      <c r="G333" s="23"/>
      <c r="H333" s="24"/>
      <c r="I333" s="23"/>
      <c r="J333" s="23"/>
      <c r="K333" s="26"/>
    </row>
    <row r="334" spans="3:14" x14ac:dyDescent="0.25">
      <c r="C334" s="22"/>
      <c r="D334" s="23"/>
      <c r="E334" s="23"/>
      <c r="F334" s="23"/>
      <c r="G334" s="23"/>
      <c r="H334" s="24"/>
      <c r="I334" s="23"/>
      <c r="J334" s="23"/>
      <c r="K334" s="26"/>
      <c r="L334" s="26"/>
      <c r="M334" s="26"/>
      <c r="N334" s="26"/>
    </row>
    <row r="335" spans="3:14" x14ac:dyDescent="0.25">
      <c r="C335" s="22"/>
      <c r="D335" s="23"/>
      <c r="E335" s="23"/>
      <c r="F335" s="23"/>
      <c r="G335" s="23"/>
      <c r="H335" s="24"/>
      <c r="I335" s="23"/>
      <c r="J335" s="23"/>
      <c r="K335" s="26"/>
      <c r="L335" s="32"/>
      <c r="M335" s="32"/>
    </row>
    <row r="336" spans="3:14" x14ac:dyDescent="0.25">
      <c r="C336" s="22"/>
      <c r="D336" s="23"/>
      <c r="E336" s="23"/>
      <c r="F336" s="23"/>
      <c r="G336" s="23"/>
      <c r="H336" s="24"/>
      <c r="I336" s="23"/>
      <c r="J336" s="23"/>
      <c r="K336" s="26"/>
    </row>
    <row r="337" spans="3:11" x14ac:dyDescent="0.25">
      <c r="C337" s="22"/>
      <c r="D337" s="23"/>
      <c r="E337" s="23"/>
      <c r="F337" s="23"/>
      <c r="G337" s="23"/>
      <c r="H337" s="24"/>
      <c r="I337" s="23"/>
      <c r="J337" s="23"/>
      <c r="K337" s="26"/>
    </row>
  </sheetData>
  <mergeCells count="1">
    <mergeCell ref="H5:I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48"/>
  <sheetViews>
    <sheetView tabSelected="1" topLeftCell="A27" workbookViewId="0">
      <selection activeCell="L38" sqref="L38"/>
    </sheetView>
  </sheetViews>
  <sheetFormatPr baseColWidth="10" defaultRowHeight="15" x14ac:dyDescent="0.25"/>
  <cols>
    <col min="6" max="6" width="11.85546875" bestFit="1" customWidth="1"/>
    <col min="7" max="7" width="21.5703125" bestFit="1" customWidth="1"/>
    <col min="8" max="8" width="21.85546875" bestFit="1" customWidth="1"/>
    <col min="11" max="11" width="14.140625" bestFit="1" customWidth="1"/>
  </cols>
  <sheetData>
    <row r="5" spans="4:11" x14ac:dyDescent="0.25">
      <c r="I5" s="13" t="s">
        <v>1</v>
      </c>
      <c r="J5" s="13"/>
    </row>
    <row r="6" spans="4:11" x14ac:dyDescent="0.25">
      <c r="D6" s="1" t="s">
        <v>2</v>
      </c>
      <c r="E6" s="1" t="s">
        <v>3</v>
      </c>
      <c r="F6" s="1" t="s">
        <v>4</v>
      </c>
      <c r="G6" s="1" t="s">
        <v>267</v>
      </c>
      <c r="H6" s="1" t="s">
        <v>6</v>
      </c>
      <c r="I6" s="1" t="s">
        <v>7</v>
      </c>
      <c r="J6" s="1" t="s">
        <v>8</v>
      </c>
      <c r="K6" s="1" t="s">
        <v>9</v>
      </c>
    </row>
    <row r="7" spans="4:11" x14ac:dyDescent="0.25">
      <c r="D7" s="2">
        <v>42403</v>
      </c>
      <c r="E7" s="3" t="s">
        <v>268</v>
      </c>
      <c r="F7" s="1"/>
      <c r="G7" s="1" t="s">
        <v>269</v>
      </c>
      <c r="H7" s="8" t="s">
        <v>270</v>
      </c>
      <c r="I7" s="4">
        <v>15822</v>
      </c>
      <c r="J7" s="4">
        <v>3530.97</v>
      </c>
      <c r="K7" s="4">
        <f>I7*J7</f>
        <v>55867007.339999996</v>
      </c>
    </row>
    <row r="8" spans="4:11" x14ac:dyDescent="0.25">
      <c r="D8" s="2">
        <v>42406</v>
      </c>
      <c r="E8" s="1" t="s">
        <v>271</v>
      </c>
      <c r="F8" s="1"/>
      <c r="G8" s="1" t="s">
        <v>272</v>
      </c>
      <c r="H8" s="8" t="s">
        <v>273</v>
      </c>
      <c r="I8" s="4">
        <v>165700</v>
      </c>
      <c r="J8" s="4">
        <v>3180</v>
      </c>
      <c r="K8" s="4">
        <f t="shared" ref="K8:K47" si="0">I8*J8</f>
        <v>526926000</v>
      </c>
    </row>
    <row r="9" spans="4:11" x14ac:dyDescent="0.25">
      <c r="D9" s="2">
        <v>42406</v>
      </c>
      <c r="E9" s="1" t="s">
        <v>271</v>
      </c>
      <c r="F9" s="1"/>
      <c r="G9" s="1" t="s">
        <v>272</v>
      </c>
      <c r="H9" s="8" t="s">
        <v>274</v>
      </c>
      <c r="I9" s="4">
        <v>5200</v>
      </c>
      <c r="J9" s="4">
        <v>3180</v>
      </c>
      <c r="K9" s="4">
        <f t="shared" si="0"/>
        <v>16536000</v>
      </c>
    </row>
    <row r="10" spans="4:11" x14ac:dyDescent="0.25">
      <c r="D10" s="2">
        <v>42406</v>
      </c>
      <c r="E10" s="1" t="s">
        <v>271</v>
      </c>
      <c r="F10" s="1"/>
      <c r="G10" s="1" t="s">
        <v>272</v>
      </c>
      <c r="H10" s="8" t="s">
        <v>275</v>
      </c>
      <c r="I10" s="4">
        <v>5900</v>
      </c>
      <c r="J10" s="4">
        <v>4060</v>
      </c>
      <c r="K10" s="4">
        <f t="shared" si="0"/>
        <v>23954000</v>
      </c>
    </row>
    <row r="11" spans="4:11" x14ac:dyDescent="0.25">
      <c r="D11" s="2">
        <v>42406</v>
      </c>
      <c r="E11" s="1" t="s">
        <v>271</v>
      </c>
      <c r="F11" s="1"/>
      <c r="G11" s="1" t="s">
        <v>272</v>
      </c>
      <c r="H11" s="8" t="s">
        <v>276</v>
      </c>
      <c r="I11" s="4">
        <v>5200</v>
      </c>
      <c r="J11" s="4">
        <v>4815</v>
      </c>
      <c r="K11" s="4">
        <f t="shared" si="0"/>
        <v>25038000</v>
      </c>
    </row>
    <row r="12" spans="4:11" x14ac:dyDescent="0.25">
      <c r="D12" s="2">
        <v>42406</v>
      </c>
      <c r="E12" s="1" t="s">
        <v>271</v>
      </c>
      <c r="F12" s="1"/>
      <c r="G12" s="1" t="s">
        <v>272</v>
      </c>
      <c r="H12" s="8" t="s">
        <v>18</v>
      </c>
      <c r="I12" s="4">
        <v>115600</v>
      </c>
      <c r="J12" s="4">
        <v>3640</v>
      </c>
      <c r="K12" s="4">
        <f t="shared" si="0"/>
        <v>420784000</v>
      </c>
    </row>
    <row r="13" spans="4:11" x14ac:dyDescent="0.25">
      <c r="D13" s="2">
        <v>42406</v>
      </c>
      <c r="E13" s="1" t="s">
        <v>277</v>
      </c>
      <c r="F13" s="1"/>
      <c r="G13" s="1" t="s">
        <v>272</v>
      </c>
      <c r="H13" s="8" t="s">
        <v>18</v>
      </c>
      <c r="I13" s="4">
        <v>32400</v>
      </c>
      <c r="J13" s="4">
        <v>3455</v>
      </c>
      <c r="K13" s="4">
        <f t="shared" si="0"/>
        <v>111942000</v>
      </c>
    </row>
    <row r="14" spans="4:11" x14ac:dyDescent="0.25">
      <c r="D14" s="2">
        <v>42410</v>
      </c>
      <c r="E14" s="1" t="s">
        <v>278</v>
      </c>
      <c r="F14" s="1"/>
      <c r="G14" s="1" t="s">
        <v>279</v>
      </c>
      <c r="H14" s="8" t="s">
        <v>280</v>
      </c>
      <c r="I14" s="4">
        <v>10000</v>
      </c>
      <c r="J14" s="4">
        <v>4470</v>
      </c>
      <c r="K14" s="4">
        <f t="shared" si="0"/>
        <v>44700000</v>
      </c>
    </row>
    <row r="15" spans="4:11" x14ac:dyDescent="0.25">
      <c r="D15" s="2">
        <v>42410</v>
      </c>
      <c r="E15" s="1" t="s">
        <v>278</v>
      </c>
      <c r="F15" s="1"/>
      <c r="G15" s="1" t="s">
        <v>279</v>
      </c>
      <c r="H15" s="8" t="s">
        <v>281</v>
      </c>
      <c r="I15" s="4">
        <v>20000</v>
      </c>
      <c r="J15" s="4">
        <v>4280</v>
      </c>
      <c r="K15" s="4">
        <f t="shared" si="0"/>
        <v>85600000</v>
      </c>
    </row>
    <row r="16" spans="4:11" x14ac:dyDescent="0.25">
      <c r="D16" s="2">
        <v>42412</v>
      </c>
      <c r="E16" s="1" t="s">
        <v>282</v>
      </c>
      <c r="F16" s="1"/>
      <c r="G16" s="1" t="s">
        <v>279</v>
      </c>
      <c r="H16" s="8" t="s">
        <v>280</v>
      </c>
      <c r="I16" s="4">
        <v>15000</v>
      </c>
      <c r="J16" s="4">
        <v>4470</v>
      </c>
      <c r="K16" s="4">
        <f t="shared" si="0"/>
        <v>67050000</v>
      </c>
    </row>
    <row r="17" spans="4:11" x14ac:dyDescent="0.25">
      <c r="D17" s="2">
        <v>42412</v>
      </c>
      <c r="E17" s="1" t="s">
        <v>282</v>
      </c>
      <c r="F17" s="1"/>
      <c r="G17" s="1" t="s">
        <v>279</v>
      </c>
      <c r="H17" s="8" t="s">
        <v>283</v>
      </c>
      <c r="I17" s="4">
        <v>5000</v>
      </c>
      <c r="J17" s="4">
        <v>5150</v>
      </c>
      <c r="K17" s="4">
        <f t="shared" si="0"/>
        <v>25750000</v>
      </c>
    </row>
    <row r="18" spans="4:11" x14ac:dyDescent="0.25">
      <c r="D18" s="2">
        <v>42412</v>
      </c>
      <c r="E18" s="1" t="s">
        <v>282</v>
      </c>
      <c r="F18" s="1"/>
      <c r="G18" s="1" t="s">
        <v>279</v>
      </c>
      <c r="H18" s="8" t="s">
        <v>281</v>
      </c>
      <c r="I18" s="4">
        <v>27500</v>
      </c>
      <c r="J18" s="4">
        <v>4280</v>
      </c>
      <c r="K18" s="4">
        <f t="shared" si="0"/>
        <v>117700000</v>
      </c>
    </row>
    <row r="19" spans="4:11" x14ac:dyDescent="0.25">
      <c r="D19" s="2">
        <v>42412</v>
      </c>
      <c r="E19" s="1" t="s">
        <v>282</v>
      </c>
      <c r="F19" s="1"/>
      <c r="G19" s="1" t="s">
        <v>279</v>
      </c>
      <c r="H19" s="8" t="s">
        <v>284</v>
      </c>
      <c r="I19" s="4">
        <v>9300</v>
      </c>
      <c r="J19" s="4">
        <v>3445</v>
      </c>
      <c r="K19" s="4">
        <f t="shared" si="0"/>
        <v>32038500</v>
      </c>
    </row>
    <row r="20" spans="4:11" x14ac:dyDescent="0.25">
      <c r="D20" s="2">
        <v>42415</v>
      </c>
      <c r="E20" s="1" t="s">
        <v>285</v>
      </c>
      <c r="F20" s="1"/>
      <c r="G20" s="1" t="s">
        <v>272</v>
      </c>
      <c r="H20" s="8" t="s">
        <v>275</v>
      </c>
      <c r="I20" s="4">
        <v>40700</v>
      </c>
      <c r="J20" s="4">
        <v>3180</v>
      </c>
      <c r="K20" s="4">
        <f t="shared" si="0"/>
        <v>129426000</v>
      </c>
    </row>
    <row r="21" spans="4:11" x14ac:dyDescent="0.25">
      <c r="D21" s="2">
        <v>42415</v>
      </c>
      <c r="E21" s="1" t="s">
        <v>286</v>
      </c>
      <c r="F21" s="1"/>
      <c r="G21" s="1" t="s">
        <v>272</v>
      </c>
      <c r="H21" s="8" t="s">
        <v>18</v>
      </c>
      <c r="I21" s="4">
        <v>21700</v>
      </c>
      <c r="J21" s="4">
        <v>3455</v>
      </c>
      <c r="K21" s="4">
        <f t="shared" si="0"/>
        <v>74973500</v>
      </c>
    </row>
    <row r="22" spans="4:11" x14ac:dyDescent="0.25">
      <c r="D22" s="2">
        <v>42415</v>
      </c>
      <c r="E22" s="1" t="s">
        <v>287</v>
      </c>
      <c r="F22" s="1"/>
      <c r="G22" s="1" t="s">
        <v>279</v>
      </c>
      <c r="H22" s="8" t="s">
        <v>281</v>
      </c>
      <c r="I22" s="4">
        <v>20000</v>
      </c>
      <c r="J22" s="4">
        <v>4280</v>
      </c>
      <c r="K22" s="4">
        <f t="shared" si="0"/>
        <v>85600000</v>
      </c>
    </row>
    <row r="23" spans="4:11" x14ac:dyDescent="0.25">
      <c r="D23" s="2">
        <v>42415</v>
      </c>
      <c r="E23" s="1" t="s">
        <v>287</v>
      </c>
      <c r="F23" s="1"/>
      <c r="G23" s="1" t="s">
        <v>279</v>
      </c>
      <c r="H23" s="8" t="s">
        <v>280</v>
      </c>
      <c r="I23" s="4">
        <v>5000</v>
      </c>
      <c r="J23" s="4">
        <v>4470</v>
      </c>
      <c r="K23" s="4">
        <f t="shared" si="0"/>
        <v>22350000</v>
      </c>
    </row>
    <row r="24" spans="4:11" x14ac:dyDescent="0.25">
      <c r="D24" s="2">
        <v>42415</v>
      </c>
      <c r="E24" s="1" t="s">
        <v>287</v>
      </c>
      <c r="F24" s="1"/>
      <c r="G24" s="1" t="s">
        <v>279</v>
      </c>
      <c r="H24" s="8" t="s">
        <v>284</v>
      </c>
      <c r="I24" s="4">
        <v>5000</v>
      </c>
      <c r="J24" s="4">
        <v>3445</v>
      </c>
      <c r="K24" s="4">
        <f t="shared" si="0"/>
        <v>17225000</v>
      </c>
    </row>
    <row r="25" spans="4:11" x14ac:dyDescent="0.25">
      <c r="D25" s="2">
        <v>42415</v>
      </c>
      <c r="E25" s="1" t="s">
        <v>288</v>
      </c>
      <c r="F25" s="1"/>
      <c r="G25" s="1" t="s">
        <v>272</v>
      </c>
      <c r="H25" s="9" t="s">
        <v>274</v>
      </c>
      <c r="I25" s="10">
        <v>65600</v>
      </c>
      <c r="J25" s="10">
        <v>3180</v>
      </c>
      <c r="K25" s="10">
        <f t="shared" si="0"/>
        <v>208608000</v>
      </c>
    </row>
    <row r="26" spans="4:11" x14ac:dyDescent="0.25">
      <c r="D26" s="2">
        <v>42415</v>
      </c>
      <c r="E26" s="1" t="s">
        <v>288</v>
      </c>
      <c r="F26" s="1"/>
      <c r="G26" s="1" t="s">
        <v>272</v>
      </c>
      <c r="H26" s="9" t="s">
        <v>274</v>
      </c>
      <c r="I26" s="10">
        <v>29100</v>
      </c>
      <c r="J26" s="10">
        <v>3180</v>
      </c>
      <c r="K26" s="10">
        <f t="shared" si="0"/>
        <v>92538000</v>
      </c>
    </row>
    <row r="27" spans="4:11" x14ac:dyDescent="0.25">
      <c r="D27" s="2">
        <v>42415</v>
      </c>
      <c r="E27" s="1" t="s">
        <v>288</v>
      </c>
      <c r="F27" s="1"/>
      <c r="G27" s="1" t="s">
        <v>272</v>
      </c>
      <c r="H27" s="9" t="s">
        <v>275</v>
      </c>
      <c r="I27" s="10">
        <v>20600</v>
      </c>
      <c r="J27" s="10">
        <v>4060</v>
      </c>
      <c r="K27" s="10">
        <f t="shared" si="0"/>
        <v>83636000</v>
      </c>
    </row>
    <row r="28" spans="4:11" x14ac:dyDescent="0.25">
      <c r="D28" s="2">
        <v>42415</v>
      </c>
      <c r="E28" s="1" t="s">
        <v>288</v>
      </c>
      <c r="F28" s="1"/>
      <c r="G28" s="1" t="s">
        <v>272</v>
      </c>
      <c r="H28" s="9" t="s">
        <v>276</v>
      </c>
      <c r="I28" s="10">
        <v>5000</v>
      </c>
      <c r="J28" s="10">
        <v>4815</v>
      </c>
      <c r="K28" s="10">
        <f t="shared" si="0"/>
        <v>24075000</v>
      </c>
    </row>
    <row r="29" spans="4:11" x14ac:dyDescent="0.25">
      <c r="D29" s="2">
        <v>42415</v>
      </c>
      <c r="E29" s="1" t="s">
        <v>288</v>
      </c>
      <c r="F29" s="1"/>
      <c r="G29" s="1" t="s">
        <v>272</v>
      </c>
      <c r="H29" s="9" t="s">
        <v>18</v>
      </c>
      <c r="I29" s="10">
        <v>161600</v>
      </c>
      <c r="J29" s="10">
        <v>3640</v>
      </c>
      <c r="K29" s="10">
        <f t="shared" si="0"/>
        <v>588224000</v>
      </c>
    </row>
    <row r="30" spans="4:11" x14ac:dyDescent="0.25">
      <c r="D30" s="2">
        <v>42417</v>
      </c>
      <c r="E30" s="1" t="s">
        <v>289</v>
      </c>
      <c r="F30" s="1"/>
      <c r="G30" s="1" t="s">
        <v>279</v>
      </c>
      <c r="H30" s="9" t="s">
        <v>280</v>
      </c>
      <c r="I30" s="4">
        <v>46000</v>
      </c>
      <c r="J30" s="4">
        <v>4470</v>
      </c>
      <c r="K30" s="4">
        <f t="shared" si="0"/>
        <v>205620000</v>
      </c>
    </row>
    <row r="31" spans="4:11" x14ac:dyDescent="0.25">
      <c r="D31" s="2">
        <v>42417</v>
      </c>
      <c r="E31" s="1" t="s">
        <v>289</v>
      </c>
      <c r="F31" s="1"/>
      <c r="G31" s="1" t="s">
        <v>279</v>
      </c>
      <c r="H31" s="9" t="s">
        <v>281</v>
      </c>
      <c r="I31" s="4">
        <v>10000</v>
      </c>
      <c r="J31" s="4">
        <v>4280</v>
      </c>
      <c r="K31" s="4">
        <f t="shared" si="0"/>
        <v>42800000</v>
      </c>
    </row>
    <row r="32" spans="4:11" x14ac:dyDescent="0.25">
      <c r="D32" s="2">
        <v>42417</v>
      </c>
      <c r="E32" s="1" t="s">
        <v>289</v>
      </c>
      <c r="F32" s="1"/>
      <c r="G32" s="1" t="s">
        <v>279</v>
      </c>
      <c r="H32" s="8" t="s">
        <v>284</v>
      </c>
      <c r="I32" s="4">
        <v>5300</v>
      </c>
      <c r="J32" s="4">
        <v>3445</v>
      </c>
      <c r="K32" s="4">
        <f t="shared" si="0"/>
        <v>18258500</v>
      </c>
    </row>
    <row r="33" spans="4:11" x14ac:dyDescent="0.25">
      <c r="D33" s="2">
        <v>42418</v>
      </c>
      <c r="E33" s="7" t="s">
        <v>290</v>
      </c>
      <c r="F33" s="7"/>
      <c r="G33" s="7" t="s">
        <v>279</v>
      </c>
      <c r="H33" s="8" t="s">
        <v>280</v>
      </c>
      <c r="I33" s="4">
        <v>15000</v>
      </c>
      <c r="J33" s="4">
        <v>4470</v>
      </c>
      <c r="K33" s="4">
        <f t="shared" si="0"/>
        <v>67050000</v>
      </c>
    </row>
    <row r="34" spans="4:11" x14ac:dyDescent="0.25">
      <c r="D34" s="2">
        <v>42418</v>
      </c>
      <c r="E34" s="7" t="s">
        <v>290</v>
      </c>
      <c r="F34" s="7"/>
      <c r="G34" s="7" t="s">
        <v>279</v>
      </c>
      <c r="H34" s="8" t="s">
        <v>281</v>
      </c>
      <c r="I34" s="4">
        <v>10000</v>
      </c>
      <c r="J34" s="4">
        <v>4280</v>
      </c>
      <c r="K34" s="4">
        <f t="shared" si="0"/>
        <v>42800000</v>
      </c>
    </row>
    <row r="35" spans="4:11" x14ac:dyDescent="0.25">
      <c r="D35" s="2">
        <v>42418</v>
      </c>
      <c r="E35" s="7" t="s">
        <v>290</v>
      </c>
      <c r="F35" s="7"/>
      <c r="G35" s="7" t="s">
        <v>279</v>
      </c>
      <c r="H35" s="8" t="s">
        <v>284</v>
      </c>
      <c r="I35" s="4">
        <v>5000</v>
      </c>
      <c r="J35" s="4">
        <v>3445</v>
      </c>
      <c r="K35" s="4">
        <f t="shared" si="0"/>
        <v>17225000</v>
      </c>
    </row>
    <row r="36" spans="4:11" x14ac:dyDescent="0.25">
      <c r="D36" s="2">
        <v>42422</v>
      </c>
      <c r="E36" s="7" t="s">
        <v>291</v>
      </c>
      <c r="F36" s="7"/>
      <c r="G36" s="7" t="s">
        <v>272</v>
      </c>
      <c r="H36" s="8" t="s">
        <v>292</v>
      </c>
      <c r="I36" s="4">
        <v>10000</v>
      </c>
      <c r="J36" s="4">
        <v>3455</v>
      </c>
      <c r="K36" s="4">
        <f t="shared" si="0"/>
        <v>34550000</v>
      </c>
    </row>
    <row r="37" spans="4:11" x14ac:dyDescent="0.25">
      <c r="D37" s="2">
        <v>42422</v>
      </c>
      <c r="E37" s="7" t="s">
        <v>293</v>
      </c>
      <c r="F37" s="7"/>
      <c r="G37" s="7" t="s">
        <v>272</v>
      </c>
      <c r="H37" s="8" t="s">
        <v>274</v>
      </c>
      <c r="I37" s="4">
        <v>51700</v>
      </c>
      <c r="J37" s="4">
        <v>3180</v>
      </c>
      <c r="K37" s="4">
        <f t="shared" si="0"/>
        <v>164406000</v>
      </c>
    </row>
    <row r="38" spans="4:11" x14ac:dyDescent="0.25">
      <c r="D38" s="2">
        <v>42422</v>
      </c>
      <c r="E38" s="7" t="s">
        <v>293</v>
      </c>
      <c r="F38" s="7"/>
      <c r="G38" s="7" t="s">
        <v>272</v>
      </c>
      <c r="H38" s="8" t="s">
        <v>275</v>
      </c>
      <c r="I38" s="4">
        <v>119900</v>
      </c>
      <c r="J38" s="4">
        <v>3700</v>
      </c>
      <c r="K38" s="4">
        <f t="shared" si="0"/>
        <v>443630000</v>
      </c>
    </row>
    <row r="39" spans="4:11" x14ac:dyDescent="0.25">
      <c r="D39" s="2">
        <v>42422</v>
      </c>
      <c r="E39" s="7" t="s">
        <v>293</v>
      </c>
      <c r="F39" s="7"/>
      <c r="G39" s="7" t="s">
        <v>272</v>
      </c>
      <c r="H39" s="8" t="s">
        <v>294</v>
      </c>
      <c r="I39" s="4">
        <v>84700</v>
      </c>
      <c r="J39" s="4">
        <v>3640</v>
      </c>
      <c r="K39" s="4">
        <f t="shared" si="0"/>
        <v>308308000</v>
      </c>
    </row>
    <row r="40" spans="4:11" x14ac:dyDescent="0.25">
      <c r="D40" s="2">
        <v>42422</v>
      </c>
      <c r="E40" s="7" t="s">
        <v>293</v>
      </c>
      <c r="F40" s="7"/>
      <c r="G40" s="7" t="s">
        <v>272</v>
      </c>
      <c r="H40" s="8" t="s">
        <v>295</v>
      </c>
      <c r="I40" s="4">
        <v>10500</v>
      </c>
      <c r="J40" s="4">
        <v>4160</v>
      </c>
      <c r="K40" s="4">
        <f t="shared" si="0"/>
        <v>43680000</v>
      </c>
    </row>
    <row r="41" spans="4:11" x14ac:dyDescent="0.25">
      <c r="D41" s="2">
        <v>42426</v>
      </c>
      <c r="E41" s="5" t="s">
        <v>296</v>
      </c>
      <c r="F41" s="1"/>
      <c r="G41" s="1" t="s">
        <v>272</v>
      </c>
      <c r="H41" s="8" t="s">
        <v>292</v>
      </c>
      <c r="I41" s="4">
        <v>50800</v>
      </c>
      <c r="J41" s="4">
        <v>3455</v>
      </c>
      <c r="K41" s="4">
        <f t="shared" si="0"/>
        <v>175514000</v>
      </c>
    </row>
    <row r="42" spans="4:11" x14ac:dyDescent="0.25">
      <c r="D42" s="2">
        <v>42422</v>
      </c>
      <c r="E42" s="5" t="s">
        <v>297</v>
      </c>
      <c r="F42" s="1"/>
      <c r="G42" s="1" t="s">
        <v>269</v>
      </c>
      <c r="H42" s="8" t="s">
        <v>298</v>
      </c>
      <c r="I42" s="4">
        <v>30000</v>
      </c>
      <c r="J42" s="4">
        <v>3796.46</v>
      </c>
      <c r="K42" s="4">
        <f t="shared" si="0"/>
        <v>113893800</v>
      </c>
    </row>
    <row r="43" spans="4:11" x14ac:dyDescent="0.25">
      <c r="D43" s="2">
        <v>42426</v>
      </c>
      <c r="E43" s="1" t="s">
        <v>299</v>
      </c>
      <c r="F43" s="1"/>
      <c r="G43" s="1" t="s">
        <v>272</v>
      </c>
      <c r="H43" s="8" t="s">
        <v>300</v>
      </c>
      <c r="I43" s="4">
        <v>87000</v>
      </c>
      <c r="J43" s="4">
        <v>3180</v>
      </c>
      <c r="K43" s="4">
        <f t="shared" si="0"/>
        <v>276660000</v>
      </c>
    </row>
    <row r="44" spans="4:11" x14ac:dyDescent="0.25">
      <c r="D44" s="2">
        <v>42426</v>
      </c>
      <c r="E44" s="1" t="s">
        <v>299</v>
      </c>
      <c r="F44" s="1"/>
      <c r="G44" s="1" t="s">
        <v>272</v>
      </c>
      <c r="H44" s="8" t="s">
        <v>275</v>
      </c>
      <c r="I44" s="4">
        <v>125400</v>
      </c>
      <c r="J44" s="4">
        <v>3685</v>
      </c>
      <c r="K44" s="4">
        <f t="shared" si="0"/>
        <v>462099000</v>
      </c>
    </row>
    <row r="45" spans="4:11" x14ac:dyDescent="0.25">
      <c r="D45" s="2">
        <v>42426</v>
      </c>
      <c r="E45" s="1" t="s">
        <v>299</v>
      </c>
      <c r="F45" s="1"/>
      <c r="G45" s="1" t="s">
        <v>272</v>
      </c>
      <c r="H45" s="8" t="s">
        <v>301</v>
      </c>
      <c r="I45" s="4">
        <v>6200</v>
      </c>
      <c r="J45" s="4">
        <v>4515</v>
      </c>
      <c r="K45" s="4">
        <f t="shared" si="0"/>
        <v>27993000</v>
      </c>
    </row>
    <row r="46" spans="4:11" x14ac:dyDescent="0.25">
      <c r="D46" s="2">
        <v>42426</v>
      </c>
      <c r="E46" s="1" t="s">
        <v>299</v>
      </c>
      <c r="F46" s="1"/>
      <c r="G46" s="1" t="s">
        <v>272</v>
      </c>
      <c r="H46" s="8" t="s">
        <v>302</v>
      </c>
      <c r="I46" s="4">
        <v>133400</v>
      </c>
      <c r="J46" s="4">
        <v>3540</v>
      </c>
      <c r="K46" s="4">
        <f t="shared" si="0"/>
        <v>472236000</v>
      </c>
    </row>
    <row r="47" spans="4:11" x14ac:dyDescent="0.25">
      <c r="D47" s="2">
        <v>42426</v>
      </c>
      <c r="E47" s="1" t="s">
        <v>299</v>
      </c>
      <c r="F47" s="1"/>
      <c r="G47" s="1" t="s">
        <v>272</v>
      </c>
      <c r="H47" s="8" t="s">
        <v>303</v>
      </c>
      <c r="I47" s="4">
        <v>4300</v>
      </c>
      <c r="J47" s="4">
        <v>3850</v>
      </c>
      <c r="K47" s="4">
        <f t="shared" si="0"/>
        <v>16555000</v>
      </c>
    </row>
    <row r="48" spans="4:11" x14ac:dyDescent="0.25">
      <c r="I48" s="6">
        <f>SUM(I7:I47)</f>
        <v>1612122</v>
      </c>
      <c r="J48" s="6">
        <f>SUM(J7:J47)</f>
        <v>158207.43</v>
      </c>
      <c r="K48" s="6">
        <f>SUM(K7:K47)</f>
        <v>5813819307.3400002</v>
      </c>
    </row>
  </sheetData>
  <mergeCells count="1"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3"/>
  <sheetViews>
    <sheetView zoomScale="80" zoomScaleNormal="80" workbookViewId="0">
      <selection activeCell="L10" sqref="L10"/>
    </sheetView>
  </sheetViews>
  <sheetFormatPr baseColWidth="10" defaultRowHeight="15" x14ac:dyDescent="0.25"/>
  <cols>
    <col min="3" max="3" width="24.42578125" bestFit="1" customWidth="1"/>
    <col min="4" max="4" width="22.42578125" bestFit="1" customWidth="1"/>
    <col min="5" max="5" width="17.140625" bestFit="1" customWidth="1"/>
    <col min="6" max="6" width="13.85546875" customWidth="1"/>
    <col min="7" max="7" width="17.140625" customWidth="1"/>
    <col min="8" max="8" width="13.85546875" bestFit="1" customWidth="1"/>
    <col min="9" max="9" width="17.140625" bestFit="1" customWidth="1"/>
    <col min="10" max="10" width="18.85546875" bestFit="1" customWidth="1"/>
    <col min="11" max="11" width="22.140625" bestFit="1" customWidth="1"/>
  </cols>
  <sheetData>
    <row r="4" spans="3:11" ht="15.75" thickBot="1" x14ac:dyDescent="0.3"/>
    <row r="5" spans="3:11" x14ac:dyDescent="0.25">
      <c r="D5" s="11" t="s">
        <v>306</v>
      </c>
      <c r="J5" s="15"/>
      <c r="K5" s="15"/>
    </row>
    <row r="6" spans="3:11" x14ac:dyDescent="0.25">
      <c r="D6" t="s">
        <v>279</v>
      </c>
      <c r="F6" t="s">
        <v>269</v>
      </c>
      <c r="H6" t="s">
        <v>272</v>
      </c>
      <c r="J6" s="16" t="s">
        <v>308</v>
      </c>
      <c r="K6" s="16" t="s">
        <v>309</v>
      </c>
    </row>
    <row r="7" spans="3:11" ht="15.75" thickBot="1" x14ac:dyDescent="0.3">
      <c r="C7" s="11" t="s">
        <v>304</v>
      </c>
      <c r="D7" t="s">
        <v>307</v>
      </c>
      <c r="E7" t="s">
        <v>310</v>
      </c>
      <c r="F7" t="s">
        <v>307</v>
      </c>
      <c r="G7" t="s">
        <v>310</v>
      </c>
      <c r="H7" t="s">
        <v>307</v>
      </c>
      <c r="I7" t="s">
        <v>310</v>
      </c>
      <c r="J7" s="17"/>
      <c r="K7" s="17"/>
    </row>
    <row r="8" spans="3:11" x14ac:dyDescent="0.25">
      <c r="C8" s="12" t="s">
        <v>295</v>
      </c>
      <c r="D8" s="14"/>
      <c r="E8" s="14"/>
      <c r="F8" s="14"/>
      <c r="G8" s="14"/>
      <c r="H8" s="14">
        <v>14800</v>
      </c>
      <c r="I8" s="14">
        <v>60235000</v>
      </c>
      <c r="J8" s="14">
        <v>14800</v>
      </c>
      <c r="K8" s="14">
        <v>60235000</v>
      </c>
    </row>
    <row r="9" spans="3:11" x14ac:dyDescent="0.25">
      <c r="C9" s="12" t="s">
        <v>18</v>
      </c>
      <c r="D9" s="14"/>
      <c r="E9" s="14"/>
      <c r="F9" s="14"/>
      <c r="G9" s="14"/>
      <c r="H9" s="14">
        <v>331300</v>
      </c>
      <c r="I9" s="14">
        <v>1195923500</v>
      </c>
      <c r="J9" s="14">
        <v>331300</v>
      </c>
      <c r="K9" s="14">
        <v>1195923500</v>
      </c>
    </row>
    <row r="10" spans="3:11" x14ac:dyDescent="0.25">
      <c r="C10" s="12" t="s">
        <v>280</v>
      </c>
      <c r="D10" s="14">
        <v>91000</v>
      </c>
      <c r="E10" s="14">
        <v>406770000</v>
      </c>
      <c r="F10" s="14"/>
      <c r="G10" s="14"/>
      <c r="H10" s="14"/>
      <c r="I10" s="14"/>
      <c r="J10" s="14">
        <v>91000</v>
      </c>
      <c r="K10" s="14">
        <v>406770000</v>
      </c>
    </row>
    <row r="11" spans="3:11" x14ac:dyDescent="0.25">
      <c r="C11" s="12" t="s">
        <v>292</v>
      </c>
      <c r="D11" s="14"/>
      <c r="E11" s="14"/>
      <c r="F11" s="14"/>
      <c r="G11" s="14"/>
      <c r="H11" s="14">
        <v>278900</v>
      </c>
      <c r="I11" s="14">
        <v>990608000</v>
      </c>
      <c r="J11" s="14">
        <v>278900</v>
      </c>
      <c r="K11" s="14">
        <v>990608000</v>
      </c>
    </row>
    <row r="12" spans="3:11" x14ac:dyDescent="0.25">
      <c r="C12" s="12" t="s">
        <v>298</v>
      </c>
      <c r="D12" s="14"/>
      <c r="E12" s="14"/>
      <c r="F12" s="14">
        <v>30000</v>
      </c>
      <c r="G12" s="14">
        <v>113893800</v>
      </c>
      <c r="H12" s="14"/>
      <c r="I12" s="14"/>
      <c r="J12" s="14">
        <v>30000</v>
      </c>
      <c r="K12" s="14">
        <v>113893800</v>
      </c>
    </row>
    <row r="13" spans="3:11" x14ac:dyDescent="0.25">
      <c r="C13" s="12" t="s">
        <v>273</v>
      </c>
      <c r="D13" s="14"/>
      <c r="E13" s="14"/>
      <c r="F13" s="14"/>
      <c r="G13" s="14"/>
      <c r="H13" s="14">
        <v>165700</v>
      </c>
      <c r="I13" s="14">
        <v>526926000</v>
      </c>
      <c r="J13" s="14">
        <v>165700</v>
      </c>
      <c r="K13" s="14">
        <v>526926000</v>
      </c>
    </row>
    <row r="14" spans="3:11" x14ac:dyDescent="0.25">
      <c r="C14" s="12" t="s">
        <v>270</v>
      </c>
      <c r="D14" s="14"/>
      <c r="E14" s="14"/>
      <c r="F14" s="14">
        <v>15822</v>
      </c>
      <c r="G14" s="14">
        <v>55867007.339999996</v>
      </c>
      <c r="H14" s="14"/>
      <c r="I14" s="14"/>
      <c r="J14" s="14">
        <v>15822</v>
      </c>
      <c r="K14" s="14">
        <v>55867007.339999996</v>
      </c>
    </row>
    <row r="15" spans="3:11" x14ac:dyDescent="0.25">
      <c r="C15" s="12" t="s">
        <v>284</v>
      </c>
      <c r="D15" s="14">
        <v>24600</v>
      </c>
      <c r="E15" s="14">
        <v>84747000</v>
      </c>
      <c r="F15" s="14"/>
      <c r="G15" s="14"/>
      <c r="H15" s="14"/>
      <c r="I15" s="14"/>
      <c r="J15" s="14">
        <v>24600</v>
      </c>
      <c r="K15" s="14">
        <v>84747000</v>
      </c>
    </row>
    <row r="16" spans="3:11" x14ac:dyDescent="0.25">
      <c r="C16" s="12" t="s">
        <v>274</v>
      </c>
      <c r="D16" s="14"/>
      <c r="E16" s="14"/>
      <c r="F16" s="14"/>
      <c r="G16" s="14"/>
      <c r="H16" s="14">
        <v>151600</v>
      </c>
      <c r="I16" s="14">
        <v>482088000</v>
      </c>
      <c r="J16" s="14">
        <v>151600</v>
      </c>
      <c r="K16" s="14">
        <v>482088000</v>
      </c>
    </row>
    <row r="17" spans="3:11" x14ac:dyDescent="0.25">
      <c r="C17" s="12" t="s">
        <v>300</v>
      </c>
      <c r="D17" s="14"/>
      <c r="E17" s="14"/>
      <c r="F17" s="14"/>
      <c r="G17" s="14"/>
      <c r="H17" s="14">
        <v>87000</v>
      </c>
      <c r="I17" s="14">
        <v>276660000</v>
      </c>
      <c r="J17" s="14">
        <v>87000</v>
      </c>
      <c r="K17" s="14">
        <v>276660000</v>
      </c>
    </row>
    <row r="18" spans="3:11" x14ac:dyDescent="0.25">
      <c r="C18" s="12" t="s">
        <v>281</v>
      </c>
      <c r="D18" s="14">
        <v>87500</v>
      </c>
      <c r="E18" s="14">
        <v>374500000</v>
      </c>
      <c r="F18" s="14"/>
      <c r="G18" s="14"/>
      <c r="H18" s="14"/>
      <c r="I18" s="14"/>
      <c r="J18" s="14">
        <v>87500</v>
      </c>
      <c r="K18" s="14">
        <v>374500000</v>
      </c>
    </row>
    <row r="19" spans="3:11" x14ac:dyDescent="0.25">
      <c r="C19" s="12" t="s">
        <v>275</v>
      </c>
      <c r="D19" s="14"/>
      <c r="E19" s="14"/>
      <c r="F19" s="14"/>
      <c r="G19" s="14"/>
      <c r="H19" s="14">
        <v>312500</v>
      </c>
      <c r="I19" s="14">
        <v>1142745000</v>
      </c>
      <c r="J19" s="14">
        <v>312500</v>
      </c>
      <c r="K19" s="14">
        <v>1142745000</v>
      </c>
    </row>
    <row r="20" spans="3:11" x14ac:dyDescent="0.25">
      <c r="C20" s="12" t="s">
        <v>283</v>
      </c>
      <c r="D20" s="14">
        <v>5000</v>
      </c>
      <c r="E20" s="14">
        <v>25750000</v>
      </c>
      <c r="F20" s="14"/>
      <c r="G20" s="14"/>
      <c r="H20" s="14"/>
      <c r="I20" s="14"/>
      <c r="J20" s="14">
        <v>5000</v>
      </c>
      <c r="K20" s="14">
        <v>25750000</v>
      </c>
    </row>
    <row r="21" spans="3:11" x14ac:dyDescent="0.25">
      <c r="C21" s="12" t="s">
        <v>276</v>
      </c>
      <c r="D21" s="14"/>
      <c r="E21" s="14"/>
      <c r="F21" s="14"/>
      <c r="G21" s="14"/>
      <c r="H21" s="14">
        <v>10200</v>
      </c>
      <c r="I21" s="14">
        <v>49113000</v>
      </c>
      <c r="J21" s="14">
        <v>10200</v>
      </c>
      <c r="K21" s="14">
        <v>49113000</v>
      </c>
    </row>
    <row r="22" spans="3:11" x14ac:dyDescent="0.25">
      <c r="C22" s="12" t="s">
        <v>301</v>
      </c>
      <c r="D22" s="14"/>
      <c r="E22" s="14"/>
      <c r="F22" s="14"/>
      <c r="G22" s="14"/>
      <c r="H22" s="14">
        <v>6200</v>
      </c>
      <c r="I22" s="14">
        <v>27993000</v>
      </c>
      <c r="J22" s="14">
        <v>6200</v>
      </c>
      <c r="K22" s="14">
        <v>27993000</v>
      </c>
    </row>
    <row r="23" spans="3:11" x14ac:dyDescent="0.25">
      <c r="C23" s="12" t="s">
        <v>305</v>
      </c>
      <c r="D23" s="14">
        <v>208100</v>
      </c>
      <c r="E23" s="14">
        <v>891767000</v>
      </c>
      <c r="F23" s="14">
        <v>45822</v>
      </c>
      <c r="G23" s="14">
        <v>169760807.34</v>
      </c>
      <c r="H23" s="14">
        <v>1358200</v>
      </c>
      <c r="I23" s="14">
        <v>4752291500</v>
      </c>
      <c r="J23" s="14">
        <v>1612122</v>
      </c>
      <c r="K23" s="14">
        <v>5813819307.3400002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</vt:lpstr>
      <vt:lpstr>COMPRAS</vt:lpstr>
      <vt:lpstr>ANALISIS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2018-12-17T02:16:15Z</dcterms:modified>
</cp:coreProperties>
</file>