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38" i="1" l="1"/>
  <c r="R22" i="1"/>
  <c r="R19" i="1"/>
  <c r="R34" i="1"/>
  <c r="K38" i="1"/>
  <c r="N35" i="1"/>
  <c r="K35" i="1"/>
  <c r="K18" i="1"/>
  <c r="K13" i="1"/>
</calcChain>
</file>

<file path=xl/sharedStrings.xml><?xml version="1.0" encoding="utf-8"?>
<sst xmlns="http://schemas.openxmlformats.org/spreadsheetml/2006/main" count="165" uniqueCount="59">
  <si>
    <t>MES: MARZO 2016</t>
  </si>
  <si>
    <t>Fecha</t>
  </si>
  <si>
    <t>N° Fact</t>
  </si>
  <si>
    <t>N° Remisión</t>
  </si>
  <si>
    <t>Nombre de Clientes</t>
  </si>
  <si>
    <t>Descripción</t>
  </si>
  <si>
    <t>Litros</t>
  </si>
  <si>
    <t>Precio</t>
  </si>
  <si>
    <t>Importes</t>
  </si>
  <si>
    <t>Deposito Nº</t>
  </si>
  <si>
    <t>Monto</t>
  </si>
  <si>
    <t>Banco</t>
  </si>
  <si>
    <t>Cheque</t>
  </si>
  <si>
    <t>001-001-3273</t>
  </si>
  <si>
    <t>001-001-2591</t>
  </si>
  <si>
    <t>Vargas Medina SA</t>
  </si>
  <si>
    <t>Diesel Tipo I</t>
  </si>
  <si>
    <t>Continental</t>
  </si>
  <si>
    <t>Familiar</t>
  </si>
  <si>
    <t>Nafta Unica 90</t>
  </si>
  <si>
    <t>Nafta Super Sol 95</t>
  </si>
  <si>
    <t>001-001-3278</t>
  </si>
  <si>
    <t>001-001-2596</t>
  </si>
  <si>
    <t>BNA</t>
  </si>
  <si>
    <t>Servicio de Flete</t>
  </si>
  <si>
    <t>001-001-3280</t>
  </si>
  <si>
    <t>001-001-2598</t>
  </si>
  <si>
    <t>001-001-3308</t>
  </si>
  <si>
    <t>001-001-2626</t>
  </si>
  <si>
    <t>Nafta Eco Sol 85</t>
  </si>
  <si>
    <t>001-001-3317</t>
  </si>
  <si>
    <t>001-001-2635</t>
  </si>
  <si>
    <t>B N A</t>
  </si>
  <si>
    <t>NOTA DE RETENCION NUMERO 813</t>
  </si>
  <si>
    <t>001-001-3334</t>
  </si>
  <si>
    <t>001-001-2652</t>
  </si>
  <si>
    <t>001-001-3338</t>
  </si>
  <si>
    <t>001-001-2656</t>
  </si>
  <si>
    <t>Argentina</t>
  </si>
  <si>
    <t>001-001-3365</t>
  </si>
  <si>
    <t>001-001-2683</t>
  </si>
  <si>
    <t>001-001-3380</t>
  </si>
  <si>
    <t>001-001-2697</t>
  </si>
  <si>
    <t>BBVA</t>
  </si>
  <si>
    <t>001-001-3388</t>
  </si>
  <si>
    <t>001-001-2705</t>
  </si>
  <si>
    <t>001-001-3399</t>
  </si>
  <si>
    <t>001-001-2716</t>
  </si>
  <si>
    <t>001-001-3405</t>
  </si>
  <si>
    <t>001-001-2722</t>
  </si>
  <si>
    <t>001-001-3409</t>
  </si>
  <si>
    <t>001-001-2726</t>
  </si>
  <si>
    <t>001-001-3421</t>
  </si>
  <si>
    <t>001-001-2738</t>
  </si>
  <si>
    <t>001-001-3428</t>
  </si>
  <si>
    <t>001-001-2745</t>
  </si>
  <si>
    <t>Diesel Comun Tipo I</t>
  </si>
  <si>
    <t>N/C 299</t>
  </si>
  <si>
    <t>N/C 290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</si>
</sst>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\ _€_-;\-* #,##0.00\ _€_-;_-* &quot;-&quot;??\ _€_-;_-@_-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2">
    <xf numFmtId="0" fontId="0" fillId="0" borderId="0" xfId="0"/>
    <xf numFmtId="0" fontId="0" fillId="0" borderId="0" xfId="0" applyBorder="1"/>
    <xf numFmtId="0" fontId="2" fillId="0" borderId="0" xfId="0" applyFont="1" applyBorder="1"/>
    <xf numFmtId="0" fontId="3" fillId="0" borderId="0" xfId="0" applyFont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4" fontId="4" fillId="0" borderId="0" xfId="0" applyNumberFormat="1" applyFont="1" applyBorder="1"/>
    <xf numFmtId="0" fontId="4" fillId="0" borderId="0" xfId="0" applyFont="1" applyBorder="1"/>
    <xf numFmtId="164" fontId="4" fillId="0" borderId="0" xfId="1" applyNumberFormat="1" applyFont="1" applyBorder="1"/>
    <xf numFmtId="164" fontId="0" fillId="0" borderId="0" xfId="1" applyNumberFormat="1" applyFont="1" applyBorder="1"/>
    <xf numFmtId="0" fontId="0" fillId="0" borderId="0" xfId="0" applyFont="1" applyBorder="1"/>
    <xf numFmtId="14" fontId="0" fillId="0" borderId="0" xfId="0" applyNumberFormat="1" applyFont="1" applyBorder="1"/>
    <xf numFmtId="164" fontId="0" fillId="0" borderId="0" xfId="0" applyNumberFormat="1" applyFont="1" applyBorder="1"/>
    <xf numFmtId="0" fontId="4" fillId="0" borderId="0" xfId="0" applyFont="1" applyFill="1" applyBorder="1"/>
    <xf numFmtId="164" fontId="4" fillId="0" borderId="0" xfId="1" applyNumberFormat="1" applyFont="1" applyFill="1" applyBorder="1"/>
    <xf numFmtId="164" fontId="4" fillId="2" borderId="0" xfId="1" applyNumberFormat="1" applyFont="1" applyFill="1" applyBorder="1"/>
    <xf numFmtId="164" fontId="0" fillId="0" borderId="0" xfId="1" applyNumberFormat="1" applyFont="1" applyFill="1" applyBorder="1"/>
    <xf numFmtId="0" fontId="0" fillId="0" borderId="0" xfId="1" applyNumberFormat="1" applyFont="1" applyBorder="1"/>
    <xf numFmtId="0" fontId="2" fillId="0" borderId="0" xfId="0" applyFont="1" applyBorder="1" applyAlignment="1">
      <alignment horizontal="center"/>
    </xf>
    <xf numFmtId="164" fontId="0" fillId="0" borderId="0" xfId="0" applyNumberFormat="1"/>
    <xf numFmtId="164" fontId="2" fillId="0" borderId="0" xfId="0" applyNumberFormat="1" applyFont="1"/>
    <xf numFmtId="0" fontId="2" fillId="0" borderId="0" xfId="0" applyFont="1"/>
    <xf numFmtId="0" fontId="2" fillId="0" borderId="0" xfId="0" applyFont="1" applyBorder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R38"/>
  <sheetViews>
    <sheetView tabSelected="1" topLeftCell="B13" zoomScale="80" zoomScaleNormal="80" workbookViewId="0">
      <selection activeCell="H40" sqref="H40"/>
    </sheetView>
  </sheetViews>
  <sheetFormatPr baseColWidth="10" defaultColWidth="9.140625" defaultRowHeight="15" x14ac:dyDescent="0.25"/>
  <cols>
    <col min="4" max="4" width="11.5703125" bestFit="1" customWidth="1"/>
    <col min="5" max="6" width="13.42578125" bestFit="1" customWidth="1"/>
    <col min="7" max="7" width="22.140625" bestFit="1" customWidth="1"/>
    <col min="8" max="8" width="21" bestFit="1" customWidth="1"/>
    <col min="9" max="9" width="8.5703125" bestFit="1" customWidth="1"/>
    <col min="10" max="10" width="11.28515625" bestFit="1" customWidth="1"/>
    <col min="11" max="11" width="15" bestFit="1" customWidth="1"/>
    <col min="12" max="12" width="12" bestFit="1" customWidth="1"/>
    <col min="13" max="13" width="11.5703125" bestFit="1" customWidth="1"/>
    <col min="14" max="14" width="15" bestFit="1" customWidth="1"/>
    <col min="15" max="15" width="12.7109375" bestFit="1" customWidth="1"/>
    <col min="16" max="16" width="10.7109375" bestFit="1" customWidth="1"/>
    <col min="18" max="18" width="13" bestFit="1" customWidth="1"/>
  </cols>
  <sheetData>
    <row r="4" spans="4:17" x14ac:dyDescent="0.25">
      <c r="D4" s="21" t="s">
        <v>0</v>
      </c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1"/>
    </row>
    <row r="5" spans="4:17" x14ac:dyDescent="0.25"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4:17" x14ac:dyDescent="0.25"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4:17" x14ac:dyDescent="0.25">
      <c r="D7" s="2" t="s">
        <v>1</v>
      </c>
      <c r="E7" s="2" t="s">
        <v>2</v>
      </c>
      <c r="F7" s="2" t="s">
        <v>3</v>
      </c>
      <c r="G7" s="2" t="s">
        <v>4</v>
      </c>
      <c r="H7" s="2" t="s">
        <v>5</v>
      </c>
      <c r="I7" s="2" t="s">
        <v>6</v>
      </c>
      <c r="J7" s="2" t="s">
        <v>7</v>
      </c>
      <c r="K7" s="17" t="s">
        <v>8</v>
      </c>
      <c r="L7" s="3" t="s">
        <v>9</v>
      </c>
      <c r="M7" s="3" t="s">
        <v>1</v>
      </c>
      <c r="N7" s="4" t="s">
        <v>10</v>
      </c>
      <c r="O7" s="3" t="s">
        <v>11</v>
      </c>
      <c r="P7" s="3" t="s">
        <v>12</v>
      </c>
      <c r="Q7" s="1"/>
    </row>
    <row r="8" spans="4:17" x14ac:dyDescent="0.25">
      <c r="D8" s="5">
        <v>42430</v>
      </c>
      <c r="E8" s="6" t="s">
        <v>13</v>
      </c>
      <c r="F8" s="6" t="s">
        <v>14</v>
      </c>
      <c r="G8" s="6" t="s">
        <v>15</v>
      </c>
      <c r="H8" s="6" t="s">
        <v>16</v>
      </c>
      <c r="I8" s="7">
        <v>10000</v>
      </c>
      <c r="J8" s="7">
        <v>3595</v>
      </c>
      <c r="K8" s="8">
        <v>35950000</v>
      </c>
      <c r="L8" s="9">
        <v>14705161</v>
      </c>
      <c r="M8" s="10">
        <v>42451</v>
      </c>
      <c r="N8" s="11"/>
      <c r="O8" s="9" t="s">
        <v>17</v>
      </c>
      <c r="P8" s="9" t="s">
        <v>18</v>
      </c>
      <c r="Q8" s="1"/>
    </row>
    <row r="9" spans="4:17" x14ac:dyDescent="0.25">
      <c r="D9" s="5">
        <v>42430</v>
      </c>
      <c r="E9" s="6" t="s">
        <v>13</v>
      </c>
      <c r="F9" s="6" t="s">
        <v>14</v>
      </c>
      <c r="G9" s="6" t="s">
        <v>15</v>
      </c>
      <c r="H9" s="6" t="s">
        <v>19</v>
      </c>
      <c r="I9" s="7">
        <v>10000</v>
      </c>
      <c r="J9" s="7">
        <v>3885</v>
      </c>
      <c r="K9" s="8">
        <v>38850000</v>
      </c>
      <c r="L9" s="9">
        <v>14705161</v>
      </c>
      <c r="M9" s="10">
        <v>42451</v>
      </c>
      <c r="N9" s="11"/>
      <c r="O9" s="9" t="s">
        <v>17</v>
      </c>
      <c r="P9" s="9" t="s">
        <v>18</v>
      </c>
      <c r="Q9" s="1"/>
    </row>
    <row r="10" spans="4:17" x14ac:dyDescent="0.25">
      <c r="D10" s="5">
        <v>42430</v>
      </c>
      <c r="E10" s="6" t="s">
        <v>13</v>
      </c>
      <c r="F10" s="6" t="s">
        <v>14</v>
      </c>
      <c r="G10" s="6" t="s">
        <v>15</v>
      </c>
      <c r="H10" s="6" t="s">
        <v>20</v>
      </c>
      <c r="I10" s="7">
        <v>10000</v>
      </c>
      <c r="J10" s="7">
        <v>4715</v>
      </c>
      <c r="K10" s="8">
        <v>47150000</v>
      </c>
      <c r="L10" s="9">
        <v>14705161</v>
      </c>
      <c r="M10" s="10">
        <v>42451</v>
      </c>
      <c r="N10" s="11">
        <v>121950000</v>
      </c>
      <c r="O10" s="9" t="s">
        <v>17</v>
      </c>
      <c r="P10" s="9" t="s">
        <v>18</v>
      </c>
      <c r="Q10" s="1"/>
    </row>
    <row r="11" spans="4:17" x14ac:dyDescent="0.25">
      <c r="D11" s="5">
        <v>42431</v>
      </c>
      <c r="E11" s="6" t="s">
        <v>21</v>
      </c>
      <c r="F11" s="6" t="s">
        <v>22</v>
      </c>
      <c r="G11" s="6" t="s">
        <v>15</v>
      </c>
      <c r="H11" s="6" t="s">
        <v>16</v>
      </c>
      <c r="I11" s="7">
        <v>5000</v>
      </c>
      <c r="J11" s="7">
        <v>3595</v>
      </c>
      <c r="K11" s="7">
        <v>17975000</v>
      </c>
      <c r="L11" s="9">
        <v>14823595</v>
      </c>
      <c r="M11" s="10">
        <v>42452</v>
      </c>
      <c r="N11" s="11"/>
      <c r="O11" s="1" t="s">
        <v>17</v>
      </c>
      <c r="P11" s="1" t="s">
        <v>23</v>
      </c>
      <c r="Q11" s="1"/>
    </row>
    <row r="12" spans="4:17" x14ac:dyDescent="0.25">
      <c r="D12" s="5">
        <v>42431</v>
      </c>
      <c r="E12" s="6" t="s">
        <v>21</v>
      </c>
      <c r="F12" s="6" t="s">
        <v>22</v>
      </c>
      <c r="G12" s="6" t="s">
        <v>15</v>
      </c>
      <c r="H12" s="6" t="s">
        <v>19</v>
      </c>
      <c r="I12" s="7">
        <v>10000</v>
      </c>
      <c r="J12" s="7">
        <v>3885</v>
      </c>
      <c r="K12" s="7">
        <v>38850000</v>
      </c>
      <c r="L12" s="9">
        <v>14823595</v>
      </c>
      <c r="M12" s="10">
        <v>42452</v>
      </c>
      <c r="N12" s="11"/>
      <c r="O12" s="1" t="s">
        <v>17</v>
      </c>
      <c r="P12" s="1" t="s">
        <v>23</v>
      </c>
      <c r="Q12" s="1"/>
    </row>
    <row r="13" spans="4:17" x14ac:dyDescent="0.25">
      <c r="D13" s="5">
        <v>42431</v>
      </c>
      <c r="E13" s="6" t="s">
        <v>21</v>
      </c>
      <c r="F13" s="6" t="s">
        <v>22</v>
      </c>
      <c r="G13" s="6" t="s">
        <v>15</v>
      </c>
      <c r="H13" s="6" t="s">
        <v>24</v>
      </c>
      <c r="I13" s="7">
        <v>1</v>
      </c>
      <c r="J13" s="7">
        <v>3525000</v>
      </c>
      <c r="K13" s="7">
        <f>J13*I13</f>
        <v>3525000</v>
      </c>
      <c r="L13" s="9">
        <v>14823595</v>
      </c>
      <c r="M13" s="10">
        <v>42452</v>
      </c>
      <c r="N13" s="11">
        <v>60350000</v>
      </c>
      <c r="O13" s="1" t="s">
        <v>17</v>
      </c>
      <c r="P13" s="1" t="s">
        <v>23</v>
      </c>
      <c r="Q13" s="1"/>
    </row>
    <row r="14" spans="4:17" x14ac:dyDescent="0.25">
      <c r="D14" s="5">
        <v>42431</v>
      </c>
      <c r="E14" s="6" t="s">
        <v>25</v>
      </c>
      <c r="F14" s="6" t="s">
        <v>26</v>
      </c>
      <c r="G14" s="6" t="s">
        <v>15</v>
      </c>
      <c r="H14" s="6" t="s">
        <v>19</v>
      </c>
      <c r="I14" s="7">
        <v>4300</v>
      </c>
      <c r="J14" s="7">
        <v>3885</v>
      </c>
      <c r="K14" s="7">
        <v>16705500</v>
      </c>
      <c r="L14" s="9">
        <v>14823867</v>
      </c>
      <c r="M14" s="10">
        <v>42461</v>
      </c>
      <c r="N14" s="11">
        <v>16705500</v>
      </c>
      <c r="O14" s="9" t="s">
        <v>17</v>
      </c>
      <c r="P14" s="9" t="s">
        <v>18</v>
      </c>
      <c r="Q14" s="1"/>
    </row>
    <row r="15" spans="4:17" x14ac:dyDescent="0.25">
      <c r="D15" s="5">
        <v>42437</v>
      </c>
      <c r="E15" s="6" t="s">
        <v>27</v>
      </c>
      <c r="F15" s="6" t="s">
        <v>28</v>
      </c>
      <c r="G15" s="6" t="s">
        <v>15</v>
      </c>
      <c r="H15" s="6" t="s">
        <v>29</v>
      </c>
      <c r="I15" s="7">
        <v>5000</v>
      </c>
      <c r="J15" s="7">
        <v>3380</v>
      </c>
      <c r="K15" s="7">
        <v>16900000</v>
      </c>
      <c r="L15" s="9">
        <v>14820475</v>
      </c>
      <c r="M15" s="10">
        <v>42466</v>
      </c>
      <c r="N15" s="11">
        <v>16900000</v>
      </c>
      <c r="O15" s="9" t="s">
        <v>17</v>
      </c>
      <c r="P15" s="9" t="s">
        <v>18</v>
      </c>
      <c r="Q15" s="1"/>
    </row>
    <row r="16" spans="4:17" x14ac:dyDescent="0.25">
      <c r="D16" s="5">
        <v>42438</v>
      </c>
      <c r="E16" s="6" t="s">
        <v>30</v>
      </c>
      <c r="F16" s="6" t="s">
        <v>31</v>
      </c>
      <c r="G16" s="6" t="s">
        <v>15</v>
      </c>
      <c r="H16" s="6" t="s">
        <v>16</v>
      </c>
      <c r="I16" s="7">
        <v>5000</v>
      </c>
      <c r="J16" s="7">
        <v>3595</v>
      </c>
      <c r="K16" s="7">
        <v>17975000</v>
      </c>
      <c r="L16" s="9">
        <v>14705136</v>
      </c>
      <c r="M16" s="10">
        <v>42468</v>
      </c>
      <c r="N16" s="9"/>
      <c r="O16" s="9" t="s">
        <v>17</v>
      </c>
      <c r="P16" s="9" t="s">
        <v>32</v>
      </c>
      <c r="Q16" s="1"/>
    </row>
    <row r="17" spans="4:18" x14ac:dyDescent="0.25">
      <c r="D17" s="5">
        <v>42438</v>
      </c>
      <c r="E17" s="6" t="s">
        <v>30</v>
      </c>
      <c r="F17" s="6" t="s">
        <v>31</v>
      </c>
      <c r="G17" s="6" t="s">
        <v>15</v>
      </c>
      <c r="H17" s="12" t="s">
        <v>19</v>
      </c>
      <c r="I17" s="13">
        <v>15000</v>
      </c>
      <c r="J17" s="13">
        <v>3885</v>
      </c>
      <c r="K17" s="13">
        <v>58275000</v>
      </c>
      <c r="L17" s="9">
        <v>14705136</v>
      </c>
      <c r="M17" s="10">
        <v>42468</v>
      </c>
      <c r="N17" s="9"/>
      <c r="O17" s="9" t="s">
        <v>17</v>
      </c>
      <c r="P17" s="9" t="s">
        <v>32</v>
      </c>
      <c r="Q17" s="1"/>
    </row>
    <row r="18" spans="4:18" x14ac:dyDescent="0.25">
      <c r="D18" s="5">
        <v>42438</v>
      </c>
      <c r="E18" s="6" t="s">
        <v>30</v>
      </c>
      <c r="F18" s="6" t="s">
        <v>31</v>
      </c>
      <c r="G18" s="6" t="s">
        <v>15</v>
      </c>
      <c r="H18" s="12" t="s">
        <v>24</v>
      </c>
      <c r="I18" s="13">
        <v>1</v>
      </c>
      <c r="J18" s="13">
        <v>4700000</v>
      </c>
      <c r="K18" s="13">
        <f>J18*I18</f>
        <v>4700000</v>
      </c>
      <c r="L18" s="9">
        <v>14705136</v>
      </c>
      <c r="M18" s="10">
        <v>42468</v>
      </c>
      <c r="N18" s="11">
        <v>80821818</v>
      </c>
      <c r="O18" s="9" t="s">
        <v>17</v>
      </c>
      <c r="P18" s="9" t="s">
        <v>32</v>
      </c>
      <c r="Q18" s="1" t="s">
        <v>33</v>
      </c>
    </row>
    <row r="19" spans="4:18" x14ac:dyDescent="0.25">
      <c r="D19" s="5">
        <v>42443</v>
      </c>
      <c r="E19" s="6" t="s">
        <v>34</v>
      </c>
      <c r="F19" s="6" t="s">
        <v>35</v>
      </c>
      <c r="G19" s="6" t="s">
        <v>15</v>
      </c>
      <c r="H19" s="6" t="s">
        <v>16</v>
      </c>
      <c r="I19" s="14">
        <v>5000</v>
      </c>
      <c r="J19" s="7">
        <v>3595</v>
      </c>
      <c r="K19" s="7">
        <v>17975000</v>
      </c>
      <c r="L19" s="9">
        <v>14705203</v>
      </c>
      <c r="M19" s="10">
        <v>42471</v>
      </c>
      <c r="N19" s="8">
        <v>17975000</v>
      </c>
      <c r="O19" s="9"/>
      <c r="P19" s="9"/>
      <c r="Q19" s="1"/>
      <c r="R19" s="18">
        <f>N18-(K16+K17+K18)</f>
        <v>-128182</v>
      </c>
    </row>
    <row r="20" spans="4:18" x14ac:dyDescent="0.25">
      <c r="D20" s="5">
        <v>42443</v>
      </c>
      <c r="E20" s="6" t="s">
        <v>34</v>
      </c>
      <c r="F20" s="6" t="s">
        <v>35</v>
      </c>
      <c r="G20" s="6" t="s">
        <v>15</v>
      </c>
      <c r="H20" s="6" t="s">
        <v>19</v>
      </c>
      <c r="I20" s="14">
        <v>5000</v>
      </c>
      <c r="J20" s="7">
        <v>3885</v>
      </c>
      <c r="K20" s="7">
        <v>19425000</v>
      </c>
      <c r="L20" s="9">
        <v>14705203</v>
      </c>
      <c r="M20" s="10">
        <v>42471</v>
      </c>
      <c r="N20" s="8">
        <v>19425000</v>
      </c>
      <c r="O20" s="9"/>
      <c r="P20" s="9"/>
      <c r="Q20" s="1"/>
    </row>
    <row r="21" spans="4:18" x14ac:dyDescent="0.25">
      <c r="D21" s="5">
        <v>42443</v>
      </c>
      <c r="E21" s="6" t="s">
        <v>34</v>
      </c>
      <c r="F21" s="6" t="s">
        <v>35</v>
      </c>
      <c r="G21" s="6" t="s">
        <v>15</v>
      </c>
      <c r="H21" s="6" t="s">
        <v>20</v>
      </c>
      <c r="I21" s="14">
        <v>5000</v>
      </c>
      <c r="J21" s="7">
        <v>4715</v>
      </c>
      <c r="K21" s="7">
        <v>23575000</v>
      </c>
      <c r="L21" s="9">
        <v>14705203</v>
      </c>
      <c r="M21" s="10">
        <v>42471</v>
      </c>
      <c r="N21" s="8">
        <v>23575000</v>
      </c>
      <c r="O21" s="9"/>
      <c r="P21" s="9"/>
      <c r="Q21" s="1"/>
    </row>
    <row r="22" spans="4:18" x14ac:dyDescent="0.25">
      <c r="D22" s="5">
        <v>42443</v>
      </c>
      <c r="E22" s="6" t="s">
        <v>36</v>
      </c>
      <c r="F22" s="6" t="s">
        <v>37</v>
      </c>
      <c r="G22" s="6" t="s">
        <v>15</v>
      </c>
      <c r="H22" s="6" t="s">
        <v>19</v>
      </c>
      <c r="I22" s="7">
        <v>10000</v>
      </c>
      <c r="J22" s="7">
        <v>3885</v>
      </c>
      <c r="K22" s="8">
        <v>38850000</v>
      </c>
      <c r="L22" s="9">
        <v>14705142</v>
      </c>
      <c r="M22" s="10">
        <v>42468</v>
      </c>
      <c r="N22" s="8">
        <v>27412500</v>
      </c>
      <c r="O22" s="9" t="s">
        <v>17</v>
      </c>
      <c r="P22" s="9" t="s">
        <v>38</v>
      </c>
      <c r="Q22" s="1" t="s">
        <v>58</v>
      </c>
      <c r="R22" s="18">
        <f>N22-K22</f>
        <v>-11437500</v>
      </c>
    </row>
    <row r="23" spans="4:18" x14ac:dyDescent="0.25">
      <c r="D23" s="5">
        <v>42447</v>
      </c>
      <c r="E23" s="12" t="s">
        <v>39</v>
      </c>
      <c r="F23" s="12" t="s">
        <v>40</v>
      </c>
      <c r="G23" s="12" t="s">
        <v>15</v>
      </c>
      <c r="H23" s="12" t="s">
        <v>19</v>
      </c>
      <c r="I23" s="13">
        <v>10000</v>
      </c>
      <c r="J23" s="13">
        <v>3885</v>
      </c>
      <c r="K23" s="15">
        <v>38850000</v>
      </c>
      <c r="L23" s="9">
        <v>14705200</v>
      </c>
      <c r="M23" s="10">
        <v>42471</v>
      </c>
      <c r="N23" s="8">
        <v>38850000</v>
      </c>
      <c r="O23" s="9" t="s">
        <v>17</v>
      </c>
      <c r="P23" s="9" t="s">
        <v>32</v>
      </c>
      <c r="Q23" s="1"/>
    </row>
    <row r="24" spans="4:18" x14ac:dyDescent="0.25">
      <c r="D24" s="5">
        <v>42450</v>
      </c>
      <c r="E24" s="12" t="s">
        <v>41</v>
      </c>
      <c r="F24" s="12" t="s">
        <v>42</v>
      </c>
      <c r="G24" s="12" t="s">
        <v>15</v>
      </c>
      <c r="H24" s="12" t="s">
        <v>16</v>
      </c>
      <c r="I24" s="13">
        <v>10000</v>
      </c>
      <c r="J24" s="13">
        <v>3595</v>
      </c>
      <c r="K24" s="15">
        <v>35950000</v>
      </c>
      <c r="L24" s="9">
        <v>15155918</v>
      </c>
      <c r="M24" s="10">
        <v>42487</v>
      </c>
      <c r="N24" s="8">
        <v>35950000</v>
      </c>
      <c r="O24" s="9" t="s">
        <v>17</v>
      </c>
      <c r="P24" s="9" t="s">
        <v>43</v>
      </c>
      <c r="Q24" s="1"/>
    </row>
    <row r="25" spans="4:18" x14ac:dyDescent="0.25">
      <c r="D25" s="5">
        <v>42450</v>
      </c>
      <c r="E25" s="12" t="s">
        <v>41</v>
      </c>
      <c r="F25" s="12" t="s">
        <v>42</v>
      </c>
      <c r="G25" s="12" t="s">
        <v>15</v>
      </c>
      <c r="H25" s="12" t="s">
        <v>19</v>
      </c>
      <c r="I25" s="13">
        <v>20000</v>
      </c>
      <c r="J25" s="13">
        <v>3885</v>
      </c>
      <c r="K25" s="15">
        <v>77700000</v>
      </c>
      <c r="L25" s="9">
        <v>15155918</v>
      </c>
      <c r="M25" s="10">
        <v>42487</v>
      </c>
      <c r="N25" s="8">
        <v>77700000</v>
      </c>
      <c r="O25" s="9" t="s">
        <v>17</v>
      </c>
      <c r="P25" s="9" t="s">
        <v>43</v>
      </c>
      <c r="Q25" s="1"/>
    </row>
    <row r="26" spans="4:18" x14ac:dyDescent="0.25">
      <c r="D26" s="5">
        <v>42451</v>
      </c>
      <c r="E26" s="12" t="s">
        <v>44</v>
      </c>
      <c r="F26" s="12" t="s">
        <v>45</v>
      </c>
      <c r="G26" s="12" t="s">
        <v>15</v>
      </c>
      <c r="H26" s="12" t="s">
        <v>16</v>
      </c>
      <c r="I26" s="13">
        <v>30000</v>
      </c>
      <c r="J26" s="13">
        <v>3595</v>
      </c>
      <c r="K26" s="15">
        <v>107850000</v>
      </c>
      <c r="L26" s="9">
        <v>158156814</v>
      </c>
      <c r="M26" s="10">
        <v>42481</v>
      </c>
      <c r="N26" s="8">
        <v>107850000</v>
      </c>
      <c r="O26" s="9" t="s">
        <v>17</v>
      </c>
      <c r="P26" s="9" t="s">
        <v>18</v>
      </c>
      <c r="Q26" s="1"/>
    </row>
    <row r="27" spans="4:18" x14ac:dyDescent="0.25">
      <c r="D27" s="5">
        <v>42452</v>
      </c>
      <c r="E27" s="12" t="s">
        <v>46</v>
      </c>
      <c r="F27" s="12" t="s">
        <v>47</v>
      </c>
      <c r="G27" s="12" t="s">
        <v>15</v>
      </c>
      <c r="H27" s="12" t="s">
        <v>19</v>
      </c>
      <c r="I27" s="13">
        <v>15000</v>
      </c>
      <c r="J27" s="13">
        <v>3885</v>
      </c>
      <c r="K27" s="15">
        <v>58275000</v>
      </c>
      <c r="L27" s="9">
        <v>14705198</v>
      </c>
      <c r="M27" s="10">
        <v>42473</v>
      </c>
      <c r="N27" s="8">
        <v>58275000</v>
      </c>
      <c r="O27" s="9" t="s">
        <v>17</v>
      </c>
      <c r="P27" s="9" t="s">
        <v>32</v>
      </c>
      <c r="Q27" s="1"/>
    </row>
    <row r="28" spans="4:18" x14ac:dyDescent="0.25">
      <c r="D28" s="5">
        <v>42440</v>
      </c>
      <c r="E28" s="12" t="s">
        <v>48</v>
      </c>
      <c r="F28" s="12" t="s">
        <v>49</v>
      </c>
      <c r="G28" s="12" t="s">
        <v>15</v>
      </c>
      <c r="H28" s="12" t="s">
        <v>16</v>
      </c>
      <c r="I28" s="13">
        <v>15000</v>
      </c>
      <c r="J28" s="13">
        <v>3595</v>
      </c>
      <c r="K28" s="13">
        <v>53925000</v>
      </c>
      <c r="L28" s="16">
        <v>14705137</v>
      </c>
      <c r="M28" s="10">
        <v>42468</v>
      </c>
      <c r="N28" s="13">
        <v>53925000</v>
      </c>
      <c r="O28" s="9"/>
      <c r="P28" s="9"/>
      <c r="Q28" s="1"/>
    </row>
    <row r="29" spans="4:18" x14ac:dyDescent="0.25">
      <c r="D29" s="5">
        <v>42440</v>
      </c>
      <c r="E29" s="12" t="s">
        <v>48</v>
      </c>
      <c r="F29" s="12" t="s">
        <v>49</v>
      </c>
      <c r="G29" s="12" t="s">
        <v>15</v>
      </c>
      <c r="H29" s="6" t="s">
        <v>29</v>
      </c>
      <c r="I29" s="7">
        <v>10000</v>
      </c>
      <c r="J29" s="7">
        <v>3380</v>
      </c>
      <c r="K29" s="7">
        <v>33800000</v>
      </c>
      <c r="L29" s="9">
        <v>14705137</v>
      </c>
      <c r="M29" s="10">
        <v>42468</v>
      </c>
      <c r="N29" s="7">
        <v>33800000</v>
      </c>
      <c r="O29" s="9"/>
      <c r="P29" s="9"/>
      <c r="Q29" s="1"/>
    </row>
    <row r="30" spans="4:18" x14ac:dyDescent="0.25">
      <c r="D30" s="5">
        <v>42440</v>
      </c>
      <c r="E30" s="12" t="s">
        <v>48</v>
      </c>
      <c r="F30" s="12" t="s">
        <v>49</v>
      </c>
      <c r="G30" s="12" t="s">
        <v>15</v>
      </c>
      <c r="H30" s="6" t="s">
        <v>20</v>
      </c>
      <c r="I30" s="7">
        <v>5000</v>
      </c>
      <c r="J30" s="7">
        <v>3715</v>
      </c>
      <c r="K30" s="7">
        <v>18575000</v>
      </c>
      <c r="L30" s="9">
        <v>14705137</v>
      </c>
      <c r="M30" s="10">
        <v>42468</v>
      </c>
      <c r="N30" s="7">
        <v>18575000</v>
      </c>
      <c r="O30" s="9"/>
      <c r="P30" s="9"/>
      <c r="Q30" s="1"/>
    </row>
    <row r="31" spans="4:18" x14ac:dyDescent="0.25">
      <c r="D31" s="5">
        <v>42457</v>
      </c>
      <c r="E31" s="12" t="s">
        <v>50</v>
      </c>
      <c r="F31" s="12" t="s">
        <v>51</v>
      </c>
      <c r="G31" s="12" t="s">
        <v>15</v>
      </c>
      <c r="H31" s="12" t="s">
        <v>19</v>
      </c>
      <c r="I31" s="13">
        <v>15000</v>
      </c>
      <c r="J31" s="13">
        <v>3885</v>
      </c>
      <c r="K31" s="15">
        <v>58275000</v>
      </c>
      <c r="L31" s="9">
        <v>13721761</v>
      </c>
      <c r="M31" s="10">
        <v>42478</v>
      </c>
      <c r="N31" s="8">
        <v>58275000</v>
      </c>
      <c r="O31" s="9" t="s">
        <v>17</v>
      </c>
      <c r="P31" s="9" t="s">
        <v>38</v>
      </c>
      <c r="Q31" s="1"/>
    </row>
    <row r="32" spans="4:18" x14ac:dyDescent="0.25">
      <c r="D32" s="5">
        <v>42459</v>
      </c>
      <c r="E32" s="12" t="s">
        <v>52</v>
      </c>
      <c r="F32" s="12" t="s">
        <v>53</v>
      </c>
      <c r="G32" s="12" t="s">
        <v>15</v>
      </c>
      <c r="H32" s="12" t="s">
        <v>16</v>
      </c>
      <c r="I32" s="13">
        <v>15000</v>
      </c>
      <c r="J32" s="13">
        <v>3595</v>
      </c>
      <c r="K32" s="15">
        <v>53925000</v>
      </c>
      <c r="L32" s="9">
        <v>15157606</v>
      </c>
      <c r="M32" s="10">
        <v>42488</v>
      </c>
      <c r="N32" s="8"/>
      <c r="O32" s="9" t="s">
        <v>17</v>
      </c>
      <c r="P32" s="9" t="s">
        <v>18</v>
      </c>
      <c r="Q32" s="1"/>
    </row>
    <row r="33" spans="4:18" x14ac:dyDescent="0.25">
      <c r="D33" s="5">
        <v>42459</v>
      </c>
      <c r="E33" s="12" t="s">
        <v>52</v>
      </c>
      <c r="F33" s="12" t="s">
        <v>53</v>
      </c>
      <c r="G33" s="12" t="s">
        <v>15</v>
      </c>
      <c r="H33" s="12" t="s">
        <v>19</v>
      </c>
      <c r="I33" s="13">
        <v>15000</v>
      </c>
      <c r="J33" s="13">
        <v>3885</v>
      </c>
      <c r="K33" s="15">
        <v>58275000</v>
      </c>
      <c r="L33" s="9">
        <v>15157606</v>
      </c>
      <c r="M33" s="10">
        <v>42488</v>
      </c>
      <c r="N33" s="8">
        <v>112200000</v>
      </c>
      <c r="O33" s="9" t="s">
        <v>17</v>
      </c>
      <c r="P33" s="9" t="s">
        <v>18</v>
      </c>
      <c r="Q33" s="1"/>
    </row>
    <row r="34" spans="4:18" x14ac:dyDescent="0.25">
      <c r="D34" s="5">
        <v>42460</v>
      </c>
      <c r="E34" s="12" t="s">
        <v>54</v>
      </c>
      <c r="F34" s="12" t="s">
        <v>55</v>
      </c>
      <c r="G34" s="12" t="s">
        <v>15</v>
      </c>
      <c r="H34" s="12" t="s">
        <v>56</v>
      </c>
      <c r="I34" s="13">
        <v>15000</v>
      </c>
      <c r="J34" s="13">
        <v>3595</v>
      </c>
      <c r="K34" s="15">
        <v>53925000</v>
      </c>
      <c r="L34" s="9"/>
      <c r="M34" s="9"/>
      <c r="N34" s="8"/>
      <c r="O34" s="9"/>
      <c r="P34" s="9"/>
      <c r="Q34" s="1" t="s">
        <v>57</v>
      </c>
      <c r="R34" s="18">
        <f>-K34</f>
        <v>-53925000</v>
      </c>
    </row>
    <row r="35" spans="4:18" x14ac:dyDescent="0.25">
      <c r="K35" s="19">
        <f>SUM(K8:K34)</f>
        <v>1046005500</v>
      </c>
      <c r="L35" s="20"/>
      <c r="M35" s="20"/>
      <c r="N35" s="19">
        <f>SUM(N8:N34)</f>
        <v>980514818</v>
      </c>
    </row>
    <row r="38" spans="4:18" x14ac:dyDescent="0.25">
      <c r="K38" s="18">
        <f>N35-K35</f>
        <v>-65490682</v>
      </c>
      <c r="R38" s="18">
        <f>R19+R22+R34</f>
        <v>-65490682</v>
      </c>
    </row>
  </sheetData>
  <mergeCells count="1">
    <mergeCell ref="D4:P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2018-12-17T23:18:18Z</dcterms:modified>
</cp:coreProperties>
</file>