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yiyuan/Downloads/"/>
    </mc:Choice>
  </mc:AlternateContent>
  <xr:revisionPtr revIDLastSave="0" documentId="8_{2AF53DFF-7581-C84C-BDE6-844D1A08780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8" i="1" l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B42" i="1"/>
  <c r="A42" i="1"/>
  <c r="D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B32" i="1"/>
  <c r="A32" i="1"/>
  <c r="D31" i="1"/>
  <c r="B31" i="1"/>
  <c r="A31" i="1"/>
  <c r="D30" i="1"/>
  <c r="B30" i="1"/>
  <c r="A30" i="1"/>
  <c r="D29" i="1"/>
  <c r="B29" i="1"/>
  <c r="A29" i="1"/>
  <c r="D28" i="1"/>
  <c r="B28" i="1"/>
  <c r="A28" i="1"/>
  <c r="D27" i="1"/>
  <c r="B27" i="1"/>
  <c r="A27" i="1"/>
  <c r="D26" i="1"/>
  <c r="B26" i="1"/>
  <c r="A26" i="1"/>
  <c r="D25" i="1"/>
  <c r="B25" i="1"/>
  <c r="A25" i="1"/>
  <c r="D24" i="1"/>
  <c r="B24" i="1"/>
  <c r="A24" i="1"/>
  <c r="D23" i="1"/>
  <c r="B23" i="1"/>
  <c r="A23" i="1"/>
  <c r="D22" i="1"/>
  <c r="B22" i="1"/>
  <c r="A22" i="1"/>
  <c r="D21" i="1"/>
  <c r="B21" i="1"/>
  <c r="A21" i="1"/>
  <c r="D20" i="1"/>
  <c r="B20" i="1"/>
  <c r="A20" i="1"/>
  <c r="D19" i="1"/>
  <c r="B19" i="1"/>
  <c r="A19" i="1"/>
  <c r="D18" i="1"/>
  <c r="B18" i="1"/>
  <c r="A18" i="1"/>
  <c r="D17" i="1"/>
  <c r="B17" i="1"/>
  <c r="A17" i="1"/>
  <c r="D16" i="1"/>
  <c r="B16" i="1"/>
  <c r="A16" i="1"/>
  <c r="D15" i="1"/>
  <c r="B15" i="1"/>
  <c r="A15" i="1"/>
  <c r="D14" i="1"/>
  <c r="B14" i="1"/>
  <c r="A14" i="1"/>
  <c r="D13" i="1"/>
  <c r="B13" i="1"/>
  <c r="A13" i="1"/>
  <c r="D12" i="1"/>
  <c r="B12" i="1"/>
  <c r="A12" i="1"/>
  <c r="D11" i="1"/>
  <c r="B11" i="1"/>
  <c r="A11" i="1"/>
  <c r="D10" i="1"/>
  <c r="B10" i="1"/>
  <c r="A10" i="1"/>
  <c r="D9" i="1"/>
  <c r="B9" i="1"/>
  <c r="A9" i="1"/>
  <c r="D8" i="1"/>
  <c r="B8" i="1"/>
  <c r="A8" i="1"/>
  <c r="D7" i="1"/>
  <c r="B7" i="1"/>
  <c r="A7" i="1"/>
  <c r="D6" i="1"/>
  <c r="B6" i="1"/>
  <c r="A6" i="1"/>
  <c r="D5" i="1"/>
  <c r="B5" i="1"/>
  <c r="A5" i="1"/>
  <c r="D4" i="1"/>
  <c r="B4" i="1"/>
  <c r="A4" i="1"/>
  <c r="D3" i="1"/>
  <c r="B3" i="1"/>
  <c r="A3" i="1"/>
  <c r="D2" i="1"/>
  <c r="B2" i="1"/>
  <c r="A2" i="1"/>
  <c r="B1" i="1"/>
  <c r="A1" i="1"/>
</calcChain>
</file>

<file path=xl/sharedStrings.xml><?xml version="1.0" encoding="utf-8"?>
<sst xmlns="http://schemas.openxmlformats.org/spreadsheetml/2006/main" count="35" uniqueCount="5">
  <si>
    <t>Confirmed</t>
  </si>
  <si>
    <t>Hong Kong S.A.R</t>
  </si>
  <si>
    <t>Macao S.A.R</t>
  </si>
  <si>
    <t>China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</si>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</sst>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h:mm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5"/>
  <sheetViews>
    <sheetView tabSelected="1" workbookViewId="0">
      <selection activeCell="H19" sqref="H19"/>
    </sheetView>
  </sheetViews>
  <sheetFormatPr baseColWidth="10" defaultColWidth="14.5" defaultRowHeight="15.75" customHeight="1" x14ac:dyDescent="0.15"/>
  <sheetData>
    <row r="1" spans="1:14" ht="15.75" customHeight="1" x14ac:dyDescent="0.15">
      <c r="A1" s="2">
        <f ca="1">IFERROR(__xludf.DUMMYFUNCTION("""COMPUTED_VALUE"""),1)</f>
        <v>1</v>
      </c>
      <c r="B1" s="1" t="str">
        <f ca="1">IFERROR(__xludf.DUMMYFUNCTION("""COMPUTED_VALUE"""),"Province/State")</f>
        <v>Province/State</v>
      </c>
      <c r="C1" s="6" t="s">
        <v>4</v>
      </c>
      <c r="D1" s="3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15">
      <c r="A2" s="2">
        <f ca="1">IFERROR(__xludf.DUMMYFUNCTION("""COMPUTED_VALUE"""),2)</f>
        <v>2</v>
      </c>
      <c r="B2" s="1" t="str">
        <f ca="1">IFERROR(__xludf.DUMMYFUNCTION("""COMPUTED_VALUE"""),"Anhui")</f>
        <v>Anhui</v>
      </c>
      <c r="C2" s="6" t="s">
        <v>3</v>
      </c>
      <c r="D2" s="2">
        <f ca="1">IFERROR(__xludf.DUMMYFUNCTION("""COMPUTED_VALUE"""),530)</f>
        <v>530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x14ac:dyDescent="0.15">
      <c r="A3" s="2">
        <f ca="1">IFERROR(__xludf.DUMMYFUNCTION("""COMPUTED_VALUE"""),3)</f>
        <v>3</v>
      </c>
      <c r="B3" s="1" t="str">
        <f ca="1">IFERROR(__xludf.DUMMYFUNCTION("""COMPUTED_VALUE"""),"Beijing")</f>
        <v>Beijing</v>
      </c>
      <c r="C3" s="6" t="s">
        <v>3</v>
      </c>
      <c r="D3" s="2">
        <f ca="1">IFERROR(__xludf.DUMMYFUNCTION("""COMPUTED_VALUE"""),253)</f>
        <v>253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15">
      <c r="A4" s="2">
        <f ca="1">IFERROR(__xludf.DUMMYFUNCTION("""COMPUTED_VALUE"""),4)</f>
        <v>4</v>
      </c>
      <c r="B4" s="1" t="str">
        <f ca="1">IFERROR(__xludf.DUMMYFUNCTION("""COMPUTED_VALUE"""),"Chongqing")</f>
        <v>Chongqing</v>
      </c>
      <c r="C4" s="6" t="s">
        <v>3</v>
      </c>
      <c r="D4" s="2">
        <f ca="1">IFERROR(__xludf.DUMMYFUNCTION("""COMPUTED_VALUE"""),376)</f>
        <v>376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15">
      <c r="A5" s="2">
        <f ca="1">IFERROR(__xludf.DUMMYFUNCTION("""COMPUTED_VALUE"""),5)</f>
        <v>5</v>
      </c>
      <c r="B5" s="1" t="str">
        <f ca="1">IFERROR(__xludf.DUMMYFUNCTION("""COMPUTED_VALUE"""),"Fujian")</f>
        <v>Fujian</v>
      </c>
      <c r="C5" s="6" t="s">
        <v>3</v>
      </c>
      <c r="D5" s="2">
        <f ca="1">IFERROR(__xludf.DUMMYFUNCTION("""COMPUTED_VALUE"""),205)</f>
        <v>205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customHeight="1" x14ac:dyDescent="0.15">
      <c r="A6" s="2">
        <f ca="1">IFERROR(__xludf.DUMMYFUNCTION("""COMPUTED_VALUE"""),6)</f>
        <v>6</v>
      </c>
      <c r="B6" s="1" t="str">
        <f ca="1">IFERROR(__xludf.DUMMYFUNCTION("""COMPUTED_VALUE"""),"Gansu")</f>
        <v>Gansu</v>
      </c>
      <c r="C6" s="6" t="s">
        <v>3</v>
      </c>
      <c r="D6" s="2">
        <f ca="1">IFERROR(__xludf.DUMMYFUNCTION("""COMPUTED_VALUE"""),57)</f>
        <v>57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.75" customHeight="1" x14ac:dyDescent="0.15">
      <c r="A7" s="2">
        <f ca="1">IFERROR(__xludf.DUMMYFUNCTION("""COMPUTED_VALUE"""),7)</f>
        <v>7</v>
      </c>
      <c r="B7" s="1" t="str">
        <f ca="1">IFERROR(__xludf.DUMMYFUNCTION("""COMPUTED_VALUE"""),"Guangdong")</f>
        <v>Guangdong</v>
      </c>
      <c r="C7" s="6" t="s">
        <v>3</v>
      </c>
      <c r="D7" s="2">
        <f ca="1">IFERROR(__xludf.DUMMYFUNCTION("""COMPUTED_VALUE"""),895)</f>
        <v>895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.75" customHeight="1" x14ac:dyDescent="0.15">
      <c r="A8" s="2">
        <f ca="1">IFERROR(__xludf.DUMMYFUNCTION("""COMPUTED_VALUE"""),8)</f>
        <v>8</v>
      </c>
      <c r="B8" s="1" t="str">
        <f ca="1">IFERROR(__xludf.DUMMYFUNCTION("""COMPUTED_VALUE"""),"Guangxi")</f>
        <v>Guangxi</v>
      </c>
      <c r="C8" s="6" t="s">
        <v>3</v>
      </c>
      <c r="D8" s="2">
        <f ca="1">IFERROR(__xludf.DUMMYFUNCTION("""COMPUTED_VALUE"""),150)</f>
        <v>150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.75" customHeight="1" x14ac:dyDescent="0.15">
      <c r="A9" s="2">
        <f ca="1">IFERROR(__xludf.DUMMYFUNCTION("""COMPUTED_VALUE"""),9)</f>
        <v>9</v>
      </c>
      <c r="B9" s="1" t="str">
        <f ca="1">IFERROR(__xludf.DUMMYFUNCTION("""COMPUTED_VALUE"""),"Guizhou")</f>
        <v>Guizhou</v>
      </c>
      <c r="C9" s="6" t="s">
        <v>3</v>
      </c>
      <c r="D9" s="2">
        <f ca="1">IFERROR(__xludf.DUMMYFUNCTION("""COMPUTED_VALUE"""),64)</f>
        <v>64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15">
      <c r="A10" s="2">
        <f ca="1">IFERROR(__xludf.DUMMYFUNCTION("""COMPUTED_VALUE"""),10)</f>
        <v>10</v>
      </c>
      <c r="B10" s="1" t="str">
        <f ca="1">IFERROR(__xludf.DUMMYFUNCTION("""COMPUTED_VALUE"""),"Hainan")</f>
        <v>Hainan</v>
      </c>
      <c r="C10" s="6" t="s">
        <v>3</v>
      </c>
      <c r="D10" s="2">
        <f ca="1">IFERROR(__xludf.DUMMYFUNCTION("""COMPUTED_VALUE"""),91)</f>
        <v>91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15">
      <c r="A11" s="2">
        <f ca="1">IFERROR(__xludf.DUMMYFUNCTION("""COMPUTED_VALUE"""),11)</f>
        <v>11</v>
      </c>
      <c r="B11" s="1" t="str">
        <f ca="1">IFERROR(__xludf.DUMMYFUNCTION("""COMPUTED_VALUE"""),"Hebei")</f>
        <v>Hebei</v>
      </c>
      <c r="C11" s="6" t="s">
        <v>3</v>
      </c>
      <c r="D11" s="2">
        <f ca="1">IFERROR(__xludf.DUMMYFUNCTION("""COMPUTED_VALUE"""),135)</f>
        <v>135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15">
      <c r="A12" s="2">
        <f ca="1">IFERROR(__xludf.DUMMYFUNCTION("""COMPUTED_VALUE"""),12)</f>
        <v>12</v>
      </c>
      <c r="B12" s="1" t="str">
        <f ca="1">IFERROR(__xludf.DUMMYFUNCTION("""COMPUTED_VALUE"""),"Heilongjiang")</f>
        <v>Heilongjiang</v>
      </c>
      <c r="C12" s="6" t="s">
        <v>3</v>
      </c>
      <c r="D12" s="2">
        <f ca="1">IFERROR(__xludf.DUMMYFUNCTION("""COMPUTED_VALUE"""),190)</f>
        <v>190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15">
      <c r="A13" s="2">
        <f ca="1">IFERROR(__xludf.DUMMYFUNCTION("""COMPUTED_VALUE"""),13)</f>
        <v>13</v>
      </c>
      <c r="B13" s="1" t="str">
        <f ca="1">IFERROR(__xludf.DUMMYFUNCTION("""COMPUTED_VALUE"""),"Henan")</f>
        <v>Henan</v>
      </c>
      <c r="C13" s="6" t="s">
        <v>3</v>
      </c>
      <c r="D13" s="2">
        <f ca="1">IFERROR(__xludf.DUMMYFUNCTION("""COMPUTED_VALUE"""),764)</f>
        <v>764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15">
      <c r="A14" s="2">
        <f ca="1">IFERROR(__xludf.DUMMYFUNCTION("""COMPUTED_VALUE"""),14)</f>
        <v>14</v>
      </c>
      <c r="B14" s="1" t="str">
        <f ca="1">IFERROR(__xludf.DUMMYFUNCTION("""COMPUTED_VALUE"""),"Hubei")</f>
        <v>Hubei</v>
      </c>
      <c r="C14" s="6" t="s">
        <v>3</v>
      </c>
      <c r="D14" s="2">
        <f ca="1">IFERROR(__xludf.DUMMYFUNCTION("""COMPUTED_VALUE"""),16678)</f>
        <v>16678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15">
      <c r="A15" s="2">
        <f ca="1">IFERROR(__xludf.DUMMYFUNCTION("""COMPUTED_VALUE"""),15)</f>
        <v>15</v>
      </c>
      <c r="B15" s="1" t="str">
        <f ca="1">IFERROR(__xludf.DUMMYFUNCTION("""COMPUTED_VALUE"""),"Hunan")</f>
        <v>Hunan</v>
      </c>
      <c r="C15" s="6" t="s">
        <v>3</v>
      </c>
      <c r="D15" s="2">
        <f ca="1">IFERROR(__xludf.DUMMYFUNCTION("""COMPUTED_VALUE"""),661)</f>
        <v>661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15">
      <c r="A16" s="2">
        <f ca="1">IFERROR(__xludf.DUMMYFUNCTION("""COMPUTED_VALUE"""),16)</f>
        <v>16</v>
      </c>
      <c r="B16" s="1" t="str">
        <f ca="1">IFERROR(__xludf.DUMMYFUNCTION("""COMPUTED_VALUE"""),"Inner Mongolia")</f>
        <v>Inner Mongolia</v>
      </c>
      <c r="C16" s="6" t="s">
        <v>3</v>
      </c>
      <c r="D16" s="2">
        <f ca="1">IFERROR(__xludf.DUMMYFUNCTION("""COMPUTED_VALUE"""),42)</f>
        <v>42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15">
      <c r="A17" s="2">
        <f ca="1">IFERROR(__xludf.DUMMYFUNCTION("""COMPUTED_VALUE"""),17)</f>
        <v>17</v>
      </c>
      <c r="B17" s="1" t="str">
        <f ca="1">IFERROR(__xludf.DUMMYFUNCTION("""COMPUTED_VALUE"""),"Jiangsu")</f>
        <v>Jiangsu</v>
      </c>
      <c r="C17" s="6" t="s">
        <v>3</v>
      </c>
      <c r="D17" s="2">
        <f ca="1">IFERROR(__xludf.DUMMYFUNCTION("""COMPUTED_VALUE"""),341)</f>
        <v>341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15">
      <c r="A18" s="2">
        <f ca="1">IFERROR(__xludf.DUMMYFUNCTION("""COMPUTED_VALUE"""),18)</f>
        <v>18</v>
      </c>
      <c r="B18" s="1" t="str">
        <f ca="1">IFERROR(__xludf.DUMMYFUNCTION("""COMPUTED_VALUE"""),"Jiangxi")</f>
        <v>Jiangxi</v>
      </c>
      <c r="C18" s="6" t="s">
        <v>3</v>
      </c>
      <c r="D18" s="2">
        <f ca="1">IFERROR(__xludf.DUMMYFUNCTION("""COMPUTED_VALUE"""),548)</f>
        <v>548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15">
      <c r="A19" s="2">
        <f ca="1">IFERROR(__xludf.DUMMYFUNCTION("""COMPUTED_VALUE"""),19)</f>
        <v>19</v>
      </c>
      <c r="B19" s="1" t="str">
        <f ca="1">IFERROR(__xludf.DUMMYFUNCTION("""COMPUTED_VALUE"""),"Jilin")</f>
        <v>Jilin</v>
      </c>
      <c r="C19" s="6" t="s">
        <v>3</v>
      </c>
      <c r="D19" s="2">
        <f ca="1">IFERROR(__xludf.DUMMYFUNCTION("""COMPUTED_VALUE"""),54)</f>
        <v>54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15">
      <c r="A20" s="2">
        <f ca="1">IFERROR(__xludf.DUMMYFUNCTION("""COMPUTED_VALUE"""),20)</f>
        <v>20</v>
      </c>
      <c r="B20" s="1" t="str">
        <f ca="1">IFERROR(__xludf.DUMMYFUNCTION("""COMPUTED_VALUE"""),"Liaoning")</f>
        <v>Liaoning</v>
      </c>
      <c r="C20" s="6" t="s">
        <v>3</v>
      </c>
      <c r="D20" s="2">
        <f ca="1">IFERROR(__xludf.DUMMYFUNCTION("""COMPUTED_VALUE"""),88)</f>
        <v>88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15">
      <c r="A21" s="2">
        <f ca="1">IFERROR(__xludf.DUMMYFUNCTION("""COMPUTED_VALUE"""),21)</f>
        <v>21</v>
      </c>
      <c r="B21" s="1" t="str">
        <f ca="1">IFERROR(__xludf.DUMMYFUNCTION("""COMPUTED_VALUE"""),"Ningxia")</f>
        <v>Ningxia</v>
      </c>
      <c r="C21" s="6" t="s">
        <v>3</v>
      </c>
      <c r="D21" s="2">
        <f ca="1">IFERROR(__xludf.DUMMYFUNCTION("""COMPUTED_VALUE"""),34)</f>
        <v>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15">
      <c r="A22" s="2">
        <f ca="1">IFERROR(__xludf.DUMMYFUNCTION("""COMPUTED_VALUE"""),22)</f>
        <v>22</v>
      </c>
      <c r="B22" s="1" t="str">
        <f ca="1">IFERROR(__xludf.DUMMYFUNCTION("""COMPUTED_VALUE"""),"Qinghai")</f>
        <v>Qinghai</v>
      </c>
      <c r="C22" s="6" t="s">
        <v>3</v>
      </c>
      <c r="D22" s="2">
        <f ca="1">IFERROR(__xludf.DUMMYFUNCTION("""COMPUTED_VALUE"""),17)</f>
        <v>17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15">
      <c r="A23" s="2">
        <f ca="1">IFERROR(__xludf.DUMMYFUNCTION("""COMPUTED_VALUE"""),23)</f>
        <v>23</v>
      </c>
      <c r="B23" s="1" t="str">
        <f ca="1">IFERROR(__xludf.DUMMYFUNCTION("""COMPUTED_VALUE"""),"Shaanxi")</f>
        <v>Shaanxi</v>
      </c>
      <c r="C23" s="6" t="s">
        <v>3</v>
      </c>
      <c r="D23" s="2">
        <f ca="1">IFERROR(__xludf.DUMMYFUNCTION("""COMPUTED_VALUE"""),165)</f>
        <v>165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15">
      <c r="A24" s="2">
        <f ca="1">IFERROR(__xludf.DUMMYFUNCTION("""COMPUTED_VALUE"""),24)</f>
        <v>24</v>
      </c>
      <c r="B24" s="1" t="str">
        <f ca="1">IFERROR(__xludf.DUMMYFUNCTION("""COMPUTED_VALUE"""),"Shandong")</f>
        <v>Shandong</v>
      </c>
      <c r="C24" s="6" t="s">
        <v>3</v>
      </c>
      <c r="D24" s="2">
        <f ca="1">IFERROR(__xludf.DUMMYFUNCTION("""COMPUTED_VALUE"""),307)</f>
        <v>307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15">
      <c r="A25" s="2">
        <f ca="1">IFERROR(__xludf.DUMMYFUNCTION("""COMPUTED_VALUE"""),25)</f>
        <v>25</v>
      </c>
      <c r="B25" s="1" t="str">
        <f ca="1">IFERROR(__xludf.DUMMYFUNCTION("""COMPUTED_VALUE"""),"Shanghai")</f>
        <v>Shanghai</v>
      </c>
      <c r="C25" s="6" t="s">
        <v>3</v>
      </c>
      <c r="D25" s="2">
        <f ca="1">IFERROR(__xludf.DUMMYFUNCTION("""COMPUTED_VALUE"""),243)</f>
        <v>243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15">
      <c r="A26" s="2">
        <f ca="1">IFERROR(__xludf.DUMMYFUNCTION("""COMPUTED_VALUE"""),26)</f>
        <v>26</v>
      </c>
      <c r="B26" s="1" t="str">
        <f ca="1">IFERROR(__xludf.DUMMYFUNCTION("""COMPUTED_VALUE"""),"Shanxi")</f>
        <v>Shanxi</v>
      </c>
      <c r="C26" s="6" t="s">
        <v>3</v>
      </c>
      <c r="D26" s="2">
        <f ca="1">IFERROR(__xludf.DUMMYFUNCTION("""COMPUTED_VALUE"""),81)</f>
        <v>81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15">
      <c r="A27" s="2">
        <f ca="1">IFERROR(__xludf.DUMMYFUNCTION("""COMPUTED_VALUE"""),27)</f>
        <v>27</v>
      </c>
      <c r="B27" s="1" t="str">
        <f ca="1">IFERROR(__xludf.DUMMYFUNCTION("""COMPUTED_VALUE"""),"Sichuan")</f>
        <v>Sichuan</v>
      </c>
      <c r="C27" s="6" t="s">
        <v>3</v>
      </c>
      <c r="D27" s="2">
        <f ca="1">IFERROR(__xludf.DUMMYFUNCTION("""COMPUTED_VALUE"""),301)</f>
        <v>301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15">
      <c r="A28" s="2">
        <f ca="1">IFERROR(__xludf.DUMMYFUNCTION("""COMPUTED_VALUE"""),28)</f>
        <v>28</v>
      </c>
      <c r="B28" s="1" t="str">
        <f ca="1">IFERROR(__xludf.DUMMYFUNCTION("""COMPUTED_VALUE"""),"Tianjin")</f>
        <v>Tianjin</v>
      </c>
      <c r="C28" s="6" t="s">
        <v>3</v>
      </c>
      <c r="D28" s="2">
        <f ca="1">IFERROR(__xludf.DUMMYFUNCTION("""COMPUTED_VALUE"""),69)</f>
        <v>69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15">
      <c r="A29" s="2">
        <f ca="1">IFERROR(__xludf.DUMMYFUNCTION("""COMPUTED_VALUE"""),29)</f>
        <v>29</v>
      </c>
      <c r="B29" s="1" t="str">
        <f ca="1">IFERROR(__xludf.DUMMYFUNCTION("""COMPUTED_VALUE"""),"Tibet")</f>
        <v>Tibet</v>
      </c>
      <c r="C29" s="6" t="s">
        <v>3</v>
      </c>
      <c r="D29" s="2">
        <f ca="1">IFERROR(__xludf.DUMMYFUNCTION("""COMPUTED_VALUE"""),1)</f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15">
      <c r="A30" s="2">
        <f ca="1">IFERROR(__xludf.DUMMYFUNCTION("""COMPUTED_VALUE"""),30)</f>
        <v>30</v>
      </c>
      <c r="B30" s="1" t="str">
        <f ca="1">IFERROR(__xludf.DUMMYFUNCTION("""COMPUTED_VALUE"""),"Xinjiang")</f>
        <v>Xinjiang</v>
      </c>
      <c r="C30" s="6" t="s">
        <v>3</v>
      </c>
      <c r="D30" s="2">
        <f ca="1">IFERROR(__xludf.DUMMYFUNCTION("""COMPUTED_VALUE"""),32)</f>
        <v>32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15">
      <c r="A31" s="2">
        <f ca="1">IFERROR(__xludf.DUMMYFUNCTION("""COMPUTED_VALUE"""),31)</f>
        <v>31</v>
      </c>
      <c r="B31" s="1" t="str">
        <f ca="1">IFERROR(__xludf.DUMMYFUNCTION("""COMPUTED_VALUE"""),"Yunnan")</f>
        <v>Yunnan</v>
      </c>
      <c r="C31" s="6" t="s">
        <v>3</v>
      </c>
      <c r="D31" s="2">
        <f ca="1">IFERROR(__xludf.DUMMYFUNCTION("""COMPUTED_VALUE"""),124)</f>
        <v>124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15">
      <c r="A32" s="2">
        <f ca="1">IFERROR(__xludf.DUMMYFUNCTION("""COMPUTED_VALUE"""),32)</f>
        <v>32</v>
      </c>
      <c r="B32" s="1" t="str">
        <f ca="1">IFERROR(__xludf.DUMMYFUNCTION("""COMPUTED_VALUE"""),"Zhejiang")</f>
        <v>Zhejiang</v>
      </c>
      <c r="C32" s="6" t="s">
        <v>3</v>
      </c>
      <c r="D32" s="2">
        <f ca="1">IFERROR(__xludf.DUMMYFUNCTION("""COMPUTED_VALUE"""),895)</f>
        <v>895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15">
      <c r="A33" s="2">
        <f ca="1">IFERROR(__xludf.DUMMYFUNCTION("""COMPUTED_VALUE"""),33)</f>
        <v>33</v>
      </c>
      <c r="B33" s="1" t="str">
        <f ca="1">IFERROR(__xludf.DUMMYFUNCTION("""COMPUTED_VALUE"""),"")</f>
        <v/>
      </c>
      <c r="C33" s="1" t="str">
        <f ca="1">IFERROR(__xludf.DUMMYFUNCTION("""COMPUTED_VALUE"""),"Thailand")</f>
        <v>Thailand</v>
      </c>
      <c r="D33" s="2">
        <f ca="1">IFERROR(__xludf.DUMMYFUNCTION("""COMPUTED_VALUE"""),25)</f>
        <v>25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15">
      <c r="A34" s="2">
        <f ca="1">IFERROR(__xludf.DUMMYFUNCTION("""COMPUTED_VALUE"""),34)</f>
        <v>34</v>
      </c>
      <c r="B34" s="1" t="str">
        <f ca="1">IFERROR(__xludf.DUMMYFUNCTION("""COMPUTED_VALUE"""),"")</f>
        <v/>
      </c>
      <c r="C34" s="1" t="str">
        <f ca="1">IFERROR(__xludf.DUMMYFUNCTION("""COMPUTED_VALUE"""),"Japan")</f>
        <v>Japan</v>
      </c>
      <c r="D34" s="2">
        <f ca="1">IFERROR(__xludf.DUMMYFUNCTION("""COMPUTED_VALUE"""),22)</f>
        <v>22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15">
      <c r="A35" s="2">
        <f ca="1">IFERROR(__xludf.DUMMYFUNCTION("""COMPUTED_VALUE"""),35)</f>
        <v>35</v>
      </c>
      <c r="B35" s="1" t="str">
        <f ca="1">IFERROR(__xludf.DUMMYFUNCTION("""COMPUTED_VALUE"""),"")</f>
        <v/>
      </c>
      <c r="C35" s="1" t="str">
        <f ca="1">IFERROR(__xludf.DUMMYFUNCTION("""COMPUTED_VALUE"""),"South Korea")</f>
        <v>South Korea</v>
      </c>
      <c r="D35" s="2">
        <f ca="1">IFERROR(__xludf.DUMMYFUNCTION("""COMPUTED_VALUE"""),16)</f>
        <v>16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15">
      <c r="A36" s="2">
        <f ca="1">IFERROR(__xludf.DUMMYFUNCTION("""COMPUTED_VALUE"""),36)</f>
        <v>36</v>
      </c>
      <c r="B36" s="1" t="str">
        <f ca="1">IFERROR(__xludf.DUMMYFUNCTION("""COMPUTED_VALUE"""),"Taiwan")</f>
        <v>Taiwan</v>
      </c>
      <c r="C36" s="1" t="str">
        <f ca="1">IFERROR(__xludf.DUMMYFUNCTION("""COMPUTED_VALUE"""),"Taiwan")</f>
        <v>Taiwan</v>
      </c>
      <c r="D36" s="2">
        <f ca="1">IFERROR(__xludf.DUMMYFUNCTION("""COMPUTED_VALUE"""),11)</f>
        <v>11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15">
      <c r="A37" s="2">
        <f ca="1">IFERROR(__xludf.DUMMYFUNCTION("""COMPUTED_VALUE"""),37)</f>
        <v>37</v>
      </c>
      <c r="B37" s="1" t="str">
        <f ca="1">IFERROR(__xludf.DUMMYFUNCTION("""COMPUTED_VALUE"""),"Washington")</f>
        <v>Washington</v>
      </c>
      <c r="C37" s="1" t="str">
        <f ca="1">IFERROR(__xludf.DUMMYFUNCTION("""COMPUTED_VALUE"""),"US")</f>
        <v>US</v>
      </c>
      <c r="D37" s="2">
        <f ca="1">IFERROR(__xludf.DUMMYFUNCTION("""COMPUTED_VALUE"""),1)</f>
        <v>1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15">
      <c r="A38" s="2">
        <f ca="1">IFERROR(__xludf.DUMMYFUNCTION("""COMPUTED_VALUE"""),38)</f>
        <v>38</v>
      </c>
      <c r="B38" s="1" t="str">
        <f ca="1">IFERROR(__xludf.DUMMYFUNCTION("""COMPUTED_VALUE"""),"Illinois")</f>
        <v>Illinois</v>
      </c>
      <c r="C38" s="1" t="str">
        <f ca="1">IFERROR(__xludf.DUMMYFUNCTION("""COMPUTED_VALUE"""),"US")</f>
        <v>US</v>
      </c>
      <c r="D38" s="2">
        <f ca="1">IFERROR(__xludf.DUMMYFUNCTION("""COMPUTED_VALUE"""),2)</f>
        <v>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15">
      <c r="A39" s="2">
        <f ca="1">IFERROR(__xludf.DUMMYFUNCTION("""COMPUTED_VALUE"""),39)</f>
        <v>39</v>
      </c>
      <c r="B39" s="1" t="str">
        <f ca="1">IFERROR(__xludf.DUMMYFUNCTION("""COMPUTED_VALUE"""),"California")</f>
        <v>California</v>
      </c>
      <c r="C39" s="1" t="str">
        <f ca="1">IFERROR(__xludf.DUMMYFUNCTION("""COMPUTED_VALUE"""),"US")</f>
        <v>US</v>
      </c>
      <c r="D39" s="2">
        <f ca="1">IFERROR(__xludf.DUMMYFUNCTION("""COMPUTED_VALUE"""),6)</f>
        <v>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15">
      <c r="A40" s="2">
        <f ca="1">IFERROR(__xludf.DUMMYFUNCTION("""COMPUTED_VALUE"""),40)</f>
        <v>40</v>
      </c>
      <c r="B40" s="1" t="str">
        <f ca="1">IFERROR(__xludf.DUMMYFUNCTION("""COMPUTED_VALUE"""),"Arizona")</f>
        <v>Arizona</v>
      </c>
      <c r="C40" s="1" t="str">
        <f ca="1">IFERROR(__xludf.DUMMYFUNCTION("""COMPUTED_VALUE"""),"US")</f>
        <v>US</v>
      </c>
      <c r="D40" s="2">
        <f ca="1">IFERROR(__xludf.DUMMYFUNCTION("""COMPUTED_VALUE"""),1)</f>
        <v>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15">
      <c r="A41" s="2">
        <f ca="1">IFERROR(__xludf.DUMMYFUNCTION("""COMPUTED_VALUE"""),41)</f>
        <v>41</v>
      </c>
      <c r="B41" s="1" t="str">
        <f ca="1">IFERROR(__xludf.DUMMYFUNCTION("""COMPUTED_VALUE"""),"Macau")</f>
        <v>Macau</v>
      </c>
      <c r="C41" s="5" t="s">
        <v>2</v>
      </c>
      <c r="D41" s="2">
        <f ca="1">IFERROR(__xludf.DUMMYFUNCTION("""COMPUTED_VALUE"""),10)</f>
        <v>10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15">
      <c r="A42" s="2">
        <f ca="1">IFERROR(__xludf.DUMMYFUNCTION("""COMPUTED_VALUE"""),42)</f>
        <v>42</v>
      </c>
      <c r="B42" s="1" t="str">
        <f ca="1">IFERROR(__xludf.DUMMYFUNCTION("""COMPUTED_VALUE"""),"Hong Kong")</f>
        <v>Hong Kong</v>
      </c>
      <c r="C42" s="5" t="s">
        <v>1</v>
      </c>
      <c r="D42" s="2">
        <f ca="1">IFERROR(__xludf.DUMMYFUNCTION("""COMPUTED_VALUE"""),21)</f>
        <v>21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15">
      <c r="A43" s="2">
        <f ca="1">IFERROR(__xludf.DUMMYFUNCTION("""COMPUTED_VALUE"""),43)</f>
        <v>43</v>
      </c>
      <c r="B43" s="1" t="str">
        <f ca="1">IFERROR(__xludf.DUMMYFUNCTION("""COMPUTED_VALUE"""),"")</f>
        <v/>
      </c>
      <c r="C43" s="1" t="str">
        <f ca="1">IFERROR(__xludf.DUMMYFUNCTION("""COMPUTED_VALUE"""),"Singapore")</f>
        <v>Singapore</v>
      </c>
      <c r="D43" s="2">
        <f ca="1">IFERROR(__xludf.DUMMYFUNCTION("""COMPUTED_VALUE"""),24)</f>
        <v>24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15">
      <c r="A44" s="2">
        <f ca="1">IFERROR(__xludf.DUMMYFUNCTION("""COMPUTED_VALUE"""),44)</f>
        <v>44</v>
      </c>
      <c r="B44" s="1" t="str">
        <f ca="1">IFERROR(__xludf.DUMMYFUNCTION("""COMPUTED_VALUE"""),"")</f>
        <v/>
      </c>
      <c r="C44" s="1" t="str">
        <f ca="1">IFERROR(__xludf.DUMMYFUNCTION("""COMPUTED_VALUE"""),"Vietnam")</f>
        <v>Vietnam</v>
      </c>
      <c r="D44" s="2">
        <f ca="1">IFERROR(__xludf.DUMMYFUNCTION("""COMPUTED_VALUE"""),8)</f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15">
      <c r="A45" s="2">
        <f ca="1">IFERROR(__xludf.DUMMYFUNCTION("""COMPUTED_VALUE"""),45)</f>
        <v>45</v>
      </c>
      <c r="B45" s="1" t="str">
        <f ca="1">IFERROR(__xludf.DUMMYFUNCTION("""COMPUTED_VALUE"""),"")</f>
        <v/>
      </c>
      <c r="C45" s="1" t="str">
        <f ca="1">IFERROR(__xludf.DUMMYFUNCTION("""COMPUTED_VALUE"""),"France")</f>
        <v>France</v>
      </c>
      <c r="D45" s="2">
        <f ca="1">IFERROR(__xludf.DUMMYFUNCTION("""COMPUTED_VALUE"""),6)</f>
        <v>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15">
      <c r="A46" s="2">
        <f ca="1">IFERROR(__xludf.DUMMYFUNCTION("""COMPUTED_VALUE"""),46)</f>
        <v>46</v>
      </c>
      <c r="B46" s="1" t="str">
        <f ca="1">IFERROR(__xludf.DUMMYFUNCTION("""COMPUTED_VALUE"""),"")</f>
        <v/>
      </c>
      <c r="C46" s="1" t="str">
        <f ca="1">IFERROR(__xludf.DUMMYFUNCTION("""COMPUTED_VALUE"""),"Nepal")</f>
        <v>Nepal</v>
      </c>
      <c r="D46" s="2">
        <f ca="1">IFERROR(__xludf.DUMMYFUNCTION("""COMPUTED_VALUE"""),1)</f>
        <v>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15">
      <c r="A47" s="2">
        <f ca="1">IFERROR(__xludf.DUMMYFUNCTION("""COMPUTED_VALUE"""),47)</f>
        <v>47</v>
      </c>
      <c r="B47" s="1" t="str">
        <f ca="1">IFERROR(__xludf.DUMMYFUNCTION("""COMPUTED_VALUE"""),"")</f>
        <v/>
      </c>
      <c r="C47" s="1" t="str">
        <f ca="1">IFERROR(__xludf.DUMMYFUNCTION("""COMPUTED_VALUE"""),"Malaysia")</f>
        <v>Malaysia</v>
      </c>
      <c r="D47" s="2">
        <f ca="1">IFERROR(__xludf.DUMMYFUNCTION("""COMPUTED_VALUE"""),10)</f>
        <v>10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15">
      <c r="A48" s="2">
        <f ca="1">IFERROR(__xludf.DUMMYFUNCTION("""COMPUTED_VALUE"""),48)</f>
        <v>48</v>
      </c>
      <c r="B48" s="1" t="str">
        <f ca="1">IFERROR(__xludf.DUMMYFUNCTION("""COMPUTED_VALUE"""),"Ontario")</f>
        <v>Ontario</v>
      </c>
      <c r="C48" s="1" t="str">
        <f ca="1">IFERROR(__xludf.DUMMYFUNCTION("""COMPUTED_VALUE"""),"Canada")</f>
        <v>Canada</v>
      </c>
      <c r="D48" s="2">
        <f ca="1">IFERROR(__xludf.DUMMYFUNCTION("""COMPUTED_VALUE"""),3)</f>
        <v>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3" x14ac:dyDescent="0.15">
      <c r="A49" s="2">
        <f ca="1">IFERROR(__xludf.DUMMYFUNCTION("""COMPUTED_VALUE"""),49)</f>
        <v>49</v>
      </c>
      <c r="B49" s="1" t="str">
        <f ca="1">IFERROR(__xludf.DUMMYFUNCTION("""COMPUTED_VALUE"""),"British Columbia")</f>
        <v>British Columbia</v>
      </c>
      <c r="C49" s="1" t="str">
        <f ca="1">IFERROR(__xludf.DUMMYFUNCTION("""COMPUTED_VALUE"""),"Canada")</f>
        <v>Canada</v>
      </c>
      <c r="D49" s="2">
        <f ca="1">IFERROR(__xludf.DUMMYFUNCTION("""COMPUTED_VALUE"""),1)</f>
        <v>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3" x14ac:dyDescent="0.15">
      <c r="A50" s="2">
        <f ca="1">IFERROR(__xludf.DUMMYFUNCTION("""COMPUTED_VALUE"""),50)</f>
        <v>50</v>
      </c>
      <c r="B50" s="1" t="str">
        <f ca="1">IFERROR(__xludf.DUMMYFUNCTION("""COMPUTED_VALUE"""),"New South Wales")</f>
        <v>New South Wales</v>
      </c>
      <c r="C50" s="1" t="str">
        <f ca="1">IFERROR(__xludf.DUMMYFUNCTION("""COMPUTED_VALUE"""),"Australia")</f>
        <v>Australia</v>
      </c>
      <c r="D50" s="2">
        <f ca="1">IFERROR(__xludf.DUMMYFUNCTION("""COMPUTED_VALUE"""),4)</f>
        <v>4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3" x14ac:dyDescent="0.15">
      <c r="A51" s="2">
        <f ca="1">IFERROR(__xludf.DUMMYFUNCTION("""COMPUTED_VALUE"""),51)</f>
        <v>51</v>
      </c>
      <c r="B51" s="1" t="str">
        <f ca="1">IFERROR(__xludf.DUMMYFUNCTION("""COMPUTED_VALUE"""),"Victoria")</f>
        <v>Victoria</v>
      </c>
      <c r="C51" s="1" t="str">
        <f ca="1">IFERROR(__xludf.DUMMYFUNCTION("""COMPUTED_VALUE"""),"Australia")</f>
        <v>Australia</v>
      </c>
      <c r="D51" s="2">
        <f ca="1">IFERROR(__xludf.DUMMYFUNCTION("""COMPUTED_VALUE"""),4)</f>
        <v>4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3" x14ac:dyDescent="0.15">
      <c r="A52" s="2">
        <f ca="1">IFERROR(__xludf.DUMMYFUNCTION("""COMPUTED_VALUE"""),52)</f>
        <v>52</v>
      </c>
      <c r="B52" s="1" t="str">
        <f ca="1">IFERROR(__xludf.DUMMYFUNCTION("""COMPUTED_VALUE"""),"Queensland")</f>
        <v>Queensland</v>
      </c>
      <c r="C52" s="1" t="str">
        <f ca="1">IFERROR(__xludf.DUMMYFUNCTION("""COMPUTED_VALUE"""),"Australia")</f>
        <v>Australia</v>
      </c>
      <c r="D52" s="2">
        <f ca="1">IFERROR(__xludf.DUMMYFUNCTION("""COMPUTED_VALUE"""),3)</f>
        <v>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3" x14ac:dyDescent="0.15">
      <c r="A53" s="2">
        <f ca="1">IFERROR(__xludf.DUMMYFUNCTION("""COMPUTED_VALUE"""),53)</f>
        <v>53</v>
      </c>
      <c r="B53" s="1" t="str">
        <f ca="1">IFERROR(__xludf.DUMMYFUNCTION("""COMPUTED_VALUE"""),"")</f>
        <v/>
      </c>
      <c r="C53" s="1" t="str">
        <f ca="1">IFERROR(__xludf.DUMMYFUNCTION("""COMPUTED_VALUE"""),"Cambodia")</f>
        <v>Cambodia</v>
      </c>
      <c r="D53" s="2">
        <f ca="1">IFERROR(__xludf.DUMMYFUNCTION("""COMPUTED_VALUE"""),1)</f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3" x14ac:dyDescent="0.15">
      <c r="A54" s="2">
        <f ca="1">IFERROR(__xludf.DUMMYFUNCTION("""COMPUTED_VALUE"""),54)</f>
        <v>54</v>
      </c>
      <c r="B54" s="1" t="str">
        <f ca="1">IFERROR(__xludf.DUMMYFUNCTION("""COMPUTED_VALUE"""),"")</f>
        <v/>
      </c>
      <c r="C54" s="1" t="str">
        <f ca="1">IFERROR(__xludf.DUMMYFUNCTION("""COMPUTED_VALUE"""),"Sri Lanka")</f>
        <v>Sri Lanka</v>
      </c>
      <c r="D54" s="2">
        <f ca="1">IFERROR(__xludf.DUMMYFUNCTION("""COMPUTED_VALUE"""),1)</f>
        <v>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3" x14ac:dyDescent="0.15">
      <c r="A55" s="2">
        <f ca="1">IFERROR(__xludf.DUMMYFUNCTION("""COMPUTED_VALUE"""),55)</f>
        <v>55</v>
      </c>
      <c r="B55" s="1" t="str">
        <f ca="1">IFERROR(__xludf.DUMMYFUNCTION("""COMPUTED_VALUE"""),"")</f>
        <v/>
      </c>
      <c r="C55" s="1" t="str">
        <f ca="1">IFERROR(__xludf.DUMMYFUNCTION("""COMPUTED_VALUE"""),"Germany")</f>
        <v>Germany</v>
      </c>
      <c r="D55" s="2">
        <f ca="1">IFERROR(__xludf.DUMMYFUNCTION("""COMPUTED_VALUE"""),12)</f>
        <v>12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3" x14ac:dyDescent="0.15">
      <c r="A56" s="2">
        <f ca="1">IFERROR(__xludf.DUMMYFUNCTION("""COMPUTED_VALUE"""),56)</f>
        <v>56</v>
      </c>
      <c r="B56" s="1" t="str">
        <f ca="1">IFERROR(__xludf.DUMMYFUNCTION("""COMPUTED_VALUE"""),"")</f>
        <v/>
      </c>
      <c r="C56" s="1" t="str">
        <f ca="1">IFERROR(__xludf.DUMMYFUNCTION("""COMPUTED_VALUE"""),"Finland")</f>
        <v>Finland</v>
      </c>
      <c r="D56" s="2">
        <f ca="1">IFERROR(__xludf.DUMMYFUNCTION("""COMPUTED_VALUE"""),1)</f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3" x14ac:dyDescent="0.15">
      <c r="A57" s="2">
        <f ca="1">IFERROR(__xludf.DUMMYFUNCTION("""COMPUTED_VALUE"""),57)</f>
        <v>57</v>
      </c>
      <c r="B57" s="1" t="str">
        <f ca="1">IFERROR(__xludf.DUMMYFUNCTION("""COMPUTED_VALUE"""),"")</f>
        <v/>
      </c>
      <c r="C57" s="4" t="str">
        <f ca="1">IFERROR(__xludf.DUMMYFUNCTION("""COMPUTED_VALUE"""),"United Arab Emirates")</f>
        <v>United Arab Emirates</v>
      </c>
      <c r="D57" s="2">
        <f ca="1">IFERROR(__xludf.DUMMYFUNCTION("""COMPUTED_VALUE"""),5)</f>
        <v>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3" x14ac:dyDescent="0.15">
      <c r="A58" s="2">
        <f ca="1">IFERROR(__xludf.DUMMYFUNCTION("""COMPUTED_VALUE"""),58)</f>
        <v>58</v>
      </c>
      <c r="B58" s="1" t="str">
        <f ca="1">IFERROR(__xludf.DUMMYFUNCTION("""COMPUTED_VALUE"""),"")</f>
        <v/>
      </c>
      <c r="C58" s="1" t="str">
        <f ca="1">IFERROR(__xludf.DUMMYFUNCTION("""COMPUTED_VALUE"""),"Philippines")</f>
        <v>Philippines</v>
      </c>
      <c r="D58" s="2">
        <f ca="1">IFERROR(__xludf.DUMMYFUNCTION("""COMPUTED_VALUE"""),2)</f>
        <v>2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3" x14ac:dyDescent="0.15">
      <c r="A59" s="2">
        <f ca="1">IFERROR(__xludf.DUMMYFUNCTION("""COMPUTED_VALUE"""),59)</f>
        <v>59</v>
      </c>
      <c r="B59" s="1" t="str">
        <f ca="1">IFERROR(__xludf.DUMMYFUNCTION("""COMPUTED_VALUE"""),"")</f>
        <v/>
      </c>
      <c r="C59" s="1" t="str">
        <f ca="1">IFERROR(__xludf.DUMMYFUNCTION("""COMPUTED_VALUE"""),"India")</f>
        <v>India</v>
      </c>
      <c r="D59" s="2">
        <f ca="1">IFERROR(__xludf.DUMMYFUNCTION("""COMPUTED_VALUE"""),3)</f>
        <v>3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3" x14ac:dyDescent="0.15">
      <c r="A60" s="2">
        <f ca="1">IFERROR(__xludf.DUMMYFUNCTION("""COMPUTED_VALUE"""),60)</f>
        <v>60</v>
      </c>
      <c r="B60" s="1" t="str">
        <f ca="1">IFERROR(__xludf.DUMMYFUNCTION("""COMPUTED_VALUE"""),"")</f>
        <v/>
      </c>
      <c r="C60" s="1" t="str">
        <f ca="1">IFERROR(__xludf.DUMMYFUNCTION("""COMPUTED_VALUE"""),"Italy")</f>
        <v>Italy</v>
      </c>
      <c r="D60" s="2">
        <f ca="1">IFERROR(__xludf.DUMMYFUNCTION("""COMPUTED_VALUE"""),2)</f>
        <v>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3" x14ac:dyDescent="0.15">
      <c r="A61" s="2">
        <f ca="1">IFERROR(__xludf.DUMMYFUNCTION("""COMPUTED_VALUE"""),61)</f>
        <v>61</v>
      </c>
      <c r="B61" s="1" t="str">
        <f ca="1">IFERROR(__xludf.DUMMYFUNCTION("""COMPUTED_VALUE"""),"")</f>
        <v/>
      </c>
      <c r="C61" s="1" t="str">
        <f ca="1">IFERROR(__xludf.DUMMYFUNCTION("""COMPUTED_VALUE"""),"UK")</f>
        <v>UK</v>
      </c>
      <c r="D61" s="2">
        <f ca="1">IFERROR(__xludf.DUMMYFUNCTION("""COMPUTED_VALUE"""),2)</f>
        <v>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3" x14ac:dyDescent="0.15">
      <c r="A62" s="2">
        <f ca="1">IFERROR(__xludf.DUMMYFUNCTION("""COMPUTED_VALUE"""),62)</f>
        <v>62</v>
      </c>
      <c r="B62" s="1" t="str">
        <f ca="1">IFERROR(__xludf.DUMMYFUNCTION("""COMPUTED_VALUE"""),"")</f>
        <v/>
      </c>
      <c r="C62" s="1" t="str">
        <f ca="1">IFERROR(__xludf.DUMMYFUNCTION("""COMPUTED_VALUE"""),"Russia")</f>
        <v>Russia</v>
      </c>
      <c r="D62" s="2">
        <f ca="1">IFERROR(__xludf.DUMMYFUNCTION("""COMPUTED_VALUE"""),2)</f>
        <v>2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3" x14ac:dyDescent="0.15">
      <c r="A63" s="2">
        <f ca="1">IFERROR(__xludf.DUMMYFUNCTION("""COMPUTED_VALUE"""),63)</f>
        <v>63</v>
      </c>
      <c r="B63" s="1" t="str">
        <f ca="1">IFERROR(__xludf.DUMMYFUNCTION("""COMPUTED_VALUE"""),"")</f>
        <v/>
      </c>
      <c r="C63" s="1" t="str">
        <f ca="1">IFERROR(__xludf.DUMMYFUNCTION("""COMPUTED_VALUE"""),"Sweden")</f>
        <v>Sweden</v>
      </c>
      <c r="D63" s="2">
        <f ca="1">IFERROR(__xludf.DUMMYFUNCTION("""COMPUTED_VALUE"""),1)</f>
        <v>1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3" x14ac:dyDescent="0.15">
      <c r="A64" s="2">
        <f ca="1">IFERROR(__xludf.DUMMYFUNCTION("""COMPUTED_VALUE"""),64)</f>
        <v>64</v>
      </c>
      <c r="B64" s="1" t="str">
        <f ca="1">IFERROR(__xludf.DUMMYFUNCTION("""COMPUTED_VALUE"""),"")</f>
        <v/>
      </c>
      <c r="C64" s="1" t="str">
        <f ca="1">IFERROR(__xludf.DUMMYFUNCTION("""COMPUTED_VALUE"""),"Spain")</f>
        <v>Spain</v>
      </c>
      <c r="D64" s="2">
        <f ca="1">IFERROR(__xludf.DUMMYFUNCTION("""COMPUTED_VALUE"""),1)</f>
        <v>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3" x14ac:dyDescent="0.15">
      <c r="A65" s="2">
        <f ca="1">IFERROR(__xludf.DUMMYFUNCTION("""COMPUTED_VALUE"""),65)</f>
        <v>65</v>
      </c>
      <c r="B65" s="1" t="str">
        <f ca="1">IFERROR(__xludf.DUMMYFUNCTION("""COMPUTED_VALUE"""),"South Australia")</f>
        <v>South Australia</v>
      </c>
      <c r="C65" s="1" t="str">
        <f ca="1">IFERROR(__xludf.DUMMYFUNCTION("""COMPUTED_VALUE"""),"Australia")</f>
        <v>Australia</v>
      </c>
      <c r="D65" s="2">
        <f ca="1">IFERROR(__xludf.DUMMYFUNCTION("""COMPUTED_VALUE"""),2)</f>
        <v>2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3" x14ac:dyDescent="0.15">
      <c r="A66" s="2">
        <f ca="1">IFERROR(__xludf.DUMMYFUNCTION("""COMPUTED_VALUE"""),66)</f>
        <v>66</v>
      </c>
      <c r="B66" s="1" t="str">
        <f ca="1">IFERROR(__xludf.DUMMYFUNCTION("""COMPUTED_VALUE"""),"Boston, MA")</f>
        <v>Boston, MA</v>
      </c>
      <c r="C66" s="1" t="str">
        <f ca="1">IFERROR(__xludf.DUMMYFUNCTION("""COMPUTED_VALUE"""),"US")</f>
        <v>US</v>
      </c>
      <c r="D66" s="2">
        <f ca="1">IFERROR(__xludf.DUMMYFUNCTION("""COMPUTED_VALUE"""),1)</f>
        <v>1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3" x14ac:dyDescent="0.15">
      <c r="A67" s="2">
        <f ca="1">IFERROR(__xludf.DUMMYFUNCTION("""COMPUTED_VALUE"""),67)</f>
        <v>67</v>
      </c>
      <c r="B67" s="1" t="str">
        <f ca="1">IFERROR(__xludf.DUMMYFUNCTION("""COMPUTED_VALUE"""),"")</f>
        <v/>
      </c>
      <c r="C67" s="1" t="str">
        <f ca="1">IFERROR(__xludf.DUMMYFUNCTION("""COMPUTED_VALUE"""),"Belgium")</f>
        <v>Belgium</v>
      </c>
      <c r="D67" s="2">
        <f ca="1">IFERROR(__xludf.DUMMYFUNCTION("""COMPUTED_VALUE"""),1)</f>
        <v>1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3" x14ac:dyDescent="0.15">
      <c r="A68" s="2">
        <f ca="1">IFERROR(__xludf.DUMMYFUNCTION("""COMPUTED_VALUE"""),68)</f>
        <v>68</v>
      </c>
      <c r="B68" s="1" t="str">
        <f ca="1">IFERROR(__xludf.DUMMYFUNCTION("""COMPUTED_VALUE"""),"Madison, WI")</f>
        <v>Madison, WI</v>
      </c>
      <c r="C68" s="1" t="str">
        <f ca="1">IFERROR(__xludf.DUMMYFUNCTION("""COMPUTED_VALUE"""),"US")</f>
        <v>US</v>
      </c>
      <c r="D68" s="1" t="str">
        <f ca="1">IFERROR(__xludf.DUMMYFUNCTION("""COMPUTED_VALUE"""),"")</f>
        <v/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Yuan</cp:lastModifiedBy>
  <dcterms:created xsi:type="dcterms:W3CDTF">2020-02-06T15:34:33Z</dcterms:created>
  <dcterms:modified xsi:type="dcterms:W3CDTF">2020-02-06T15:47:49Z</dcterms:modified>
</cp:coreProperties>
</file>