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" sheetId="1" r:id="rId3"/>
    <sheet state="visible" name="Promedio espera cliente cola" sheetId="2" r:id="rId4"/>
    <sheet state="visible" name="Promedio espera cliente prepara" sheetId="3" r:id="rId5"/>
    <sheet state="visible" name="Espera dependiente llegada de c" sheetId="4" r:id="rId6"/>
    <sheet state="visible" name="Espera dependiente chef libre " sheetId="5" r:id="rId7"/>
    <sheet state="visible" name=" Espera dependiente  comida pre" sheetId="6" r:id="rId8"/>
    <sheet state="visible" name="Espera chef" sheetId="7" r:id="rId9"/>
    <sheet state="visible" name="Combinaciones de 5 empleados" sheetId="8" r:id="rId10"/>
  </sheets>
  <definedNames/>
  <calcPr/>
</workbook>
</file>

<file path=xl/sharedStrings.xml><?xml version="1.0" encoding="utf-8"?>
<sst xmlns="http://schemas.openxmlformats.org/spreadsheetml/2006/main" count="119" uniqueCount="47">
  <si>
    <t>5.¿Cuál es el tiempo medio global de espera del cliente?</t>
  </si>
  <si>
    <t>PROMEDIO ESPERA CLIENTE EN COLA (SEGUNDOS)</t>
  </si>
  <si>
    <t>PROMEDIO ESPERA CLIENTE PREPARACIÓN COMIDA (SEGUNDOS)</t>
  </si>
  <si>
    <t xml:space="preserve">PROMEDIO ESPERA CLIENTE EN COLA </t>
  </si>
  <si>
    <t>Duración simulación  (minutos)</t>
  </si>
  <si>
    <t>Duración simulación (horas)</t>
  </si>
  <si>
    <t>Tiempo promedio espera (minutos)</t>
  </si>
  <si>
    <t>Semilla</t>
  </si>
  <si>
    <t>PROMEDIO ESPERA CLIENTE PREPARACIÓN COMIDA</t>
  </si>
  <si>
    <t>TIEMPO MEDIO GLOBAL DE ESPERA CLIENTE</t>
  </si>
  <si>
    <t>PROMEDIO</t>
  </si>
  <si>
    <t>6. ¿Cuál es el porcentaje de tiempo que los dependientes están ociosos?</t>
  </si>
  <si>
    <t>TOTAL TIEMPO ESPERA DEPENDIENTE A LLEGADA DE CLIENTES</t>
  </si>
  <si>
    <t>Total tiempo de espera (minutos)</t>
  </si>
  <si>
    <t xml:space="preserve">TOTAL TIEMPO ESPERA DEPENDIENTE A CHEF LIBRE (SEGUNDOS) </t>
  </si>
  <si>
    <t>TOTAL TIEMPO ESPERA DEPENDIENTE A CHEF LIBRE</t>
  </si>
  <si>
    <t>TOTAL TIEMPO ESPERA DEPENDIENTE LLEGADA DE CLIENTES (SEGUNDOS)</t>
  </si>
  <si>
    <t>TOTAL TIEMPO ESPERA DEPENDIENTE A COMIDA PREPARADA</t>
  </si>
  <si>
    <t>TOTAL TIEMPO ESPERA DEPENDIENTE</t>
  </si>
  <si>
    <t>% ESPERA</t>
  </si>
  <si>
    <t>PROMEDIO ESPERA DEPENDIENTE LLEGADA DE CLIENTES</t>
  </si>
  <si>
    <t>PROMEDIO  ESPERA DEPENDIENTE  A CHEF LIBRE (SEGUNDOS)</t>
  </si>
  <si>
    <t>7. ¿Cuál es el porcentaje de tiempo que los cocineros están ociosos?</t>
  </si>
  <si>
    <t xml:space="preserve"> TIEMPO ESPERA COCINEROS</t>
  </si>
  <si>
    <t>NÚMERO DE ENTRADAS EN LA COLA</t>
  </si>
  <si>
    <t>TOTAL TIEMPO ESPERA DEPENDIENTE (MIN)</t>
  </si>
  <si>
    <t>8. Si el McBurger tiene solo 5 empleados ¿cuál es la configuración más eficiente?</t>
  </si>
  <si>
    <t>Combinación</t>
  </si>
  <si>
    <t>Num Dependientes</t>
  </si>
  <si>
    <t>Num cocineros</t>
  </si>
  <si>
    <t>Tiempo espera en la cola (min)</t>
  </si>
  <si>
    <t>Tiempo espera pedido (min)</t>
  </si>
  <si>
    <t>Total (min)</t>
  </si>
  <si>
    <t>A</t>
  </si>
  <si>
    <t>B</t>
  </si>
  <si>
    <t>C</t>
  </si>
  <si>
    <t>D</t>
  </si>
  <si>
    <t>TIEMPO TOTAL ESPERA DEPENDIENTE A COMIDA PREPARADA (SEGUNDOS)</t>
  </si>
  <si>
    <t>TIEMPO TOTAL ESPERA CHEF (SEGUNDOS)</t>
  </si>
  <si>
    <t>Tiempo espera en la cola</t>
  </si>
  <si>
    <t>Tiempo espera pedido</t>
  </si>
  <si>
    <t>Total</t>
  </si>
  <si>
    <t>PROMEDIO ESPERA DEPENDIENTE A COMIDA PREPARADA</t>
  </si>
  <si>
    <t xml:space="preserve">Combinación </t>
  </si>
  <si>
    <t>Espera cola</t>
  </si>
  <si>
    <t>Espera pedido</t>
  </si>
  <si>
    <t>PROMEDIO  ESPERA CHEF (SEGUNDOS)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</si>
</sst>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%"/>
  </numFmts>
  <fonts count="6">
    <font>
      <sz val="10.0"/>
      <color rgb="FF000000"/>
      <name val="Arial"/>
    </font>
    <font>
      <b/>
      <sz val="12.0"/>
    </font>
    <font>
      <b/>
    </font>
    <font/>
    <font>
      <sz val="12.0"/>
      <color rgb="FF000000"/>
      <name val="&quot;Times New Roman&quot;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2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/>
    </xf>
    <xf borderId="4" fillId="0" fontId="3" numFmtId="0" xfId="0" applyBorder="1" applyFont="1"/>
    <xf borderId="4" fillId="2" fontId="3" numFmtId="0" xfId="0" applyAlignment="1" applyBorder="1" applyFont="1">
      <alignment horizontal="left" readingOrder="0"/>
    </xf>
    <xf borderId="4" fillId="2" fontId="2" numFmtId="0" xfId="0" applyAlignment="1" applyBorder="1" applyFont="1">
      <alignment horizontal="center" readingOrder="0"/>
    </xf>
    <xf borderId="4" fillId="0" fontId="3" numFmtId="4" xfId="0" applyAlignment="1" applyBorder="1" applyFont="1" applyNumberFormat="1">
      <alignment horizontal="center" readingOrder="0"/>
    </xf>
    <xf borderId="1" fillId="2" fontId="3" numFmtId="2" xfId="0" applyAlignment="1" applyBorder="1" applyFont="1" applyNumberFormat="1">
      <alignment horizontal="center"/>
    </xf>
    <xf borderId="4" fillId="2" fontId="3" numFmtId="0" xfId="0" applyAlignment="1" applyBorder="1" applyFont="1">
      <alignment horizontal="center" readingOrder="0"/>
    </xf>
    <xf borderId="4" fillId="3" fontId="4" numFmtId="2" xfId="0" applyAlignment="1" applyBorder="1" applyFill="1" applyFont="1" applyNumberFormat="1">
      <alignment horizontal="center" readingOrder="0"/>
    </xf>
    <xf borderId="4" fillId="3" fontId="4" numFmtId="0" xfId="0" applyAlignment="1" applyBorder="1" applyFont="1">
      <alignment horizontal="center" readingOrder="0"/>
    </xf>
    <xf borderId="0" fillId="0" fontId="3" numFmtId="2" xfId="0" applyFont="1" applyNumberFormat="1"/>
    <xf borderId="4" fillId="0" fontId="4" numFmtId="2" xfId="0" applyAlignment="1" applyBorder="1" applyFont="1" applyNumberFormat="1">
      <alignment horizontal="center" readingOrder="0" vertical="top"/>
    </xf>
    <xf borderId="4" fillId="3" fontId="4" numFmtId="4" xfId="0" applyAlignment="1" applyBorder="1" applyFont="1" applyNumberFormat="1">
      <alignment horizontal="center" readingOrder="0"/>
    </xf>
    <xf borderId="4" fillId="0" fontId="4" numFmtId="4" xfId="0" applyAlignment="1" applyBorder="1" applyFont="1" applyNumberFormat="1">
      <alignment horizontal="center" readingOrder="0" vertical="top"/>
    </xf>
    <xf borderId="4" fillId="2" fontId="2" numFmtId="0" xfId="0" applyAlignment="1" applyBorder="1" applyFont="1">
      <alignment readingOrder="0"/>
    </xf>
    <xf borderId="4" fillId="0" fontId="2" numFmtId="4" xfId="0" applyAlignment="1" applyBorder="1" applyFont="1" applyNumberFormat="1">
      <alignment horizontal="center"/>
    </xf>
    <xf borderId="4" fillId="4" fontId="2" numFmtId="4" xfId="0" applyAlignment="1" applyBorder="1" applyFill="1" applyFont="1" applyNumberFormat="1">
      <alignment horizontal="center"/>
    </xf>
    <xf borderId="1" fillId="0" fontId="3" numFmtId="4" xfId="0" applyAlignment="1" applyBorder="1" applyFont="1" applyNumberFormat="1">
      <alignment horizontal="center"/>
    </xf>
    <xf borderId="0" fillId="0" fontId="3" numFmtId="10" xfId="0" applyFont="1" applyNumberFormat="1"/>
    <xf borderId="0" fillId="0" fontId="3" numFmtId="164" xfId="0" applyFont="1" applyNumberFormat="1"/>
    <xf borderId="1" fillId="2" fontId="3" numFmtId="2" xfId="0" applyBorder="1" applyFont="1" applyNumberFormat="1"/>
    <xf borderId="4" fillId="0" fontId="3" numFmtId="2" xfId="0" applyAlignment="1" applyBorder="1" applyFont="1" applyNumberFormat="1">
      <alignment horizontal="center"/>
    </xf>
    <xf borderId="4" fillId="0" fontId="3" numFmtId="10" xfId="0" applyAlignment="1" applyBorder="1" applyFont="1" applyNumberFormat="1">
      <alignment horizontal="center"/>
    </xf>
    <xf borderId="4" fillId="3" fontId="4" numFmtId="3" xfId="0" applyAlignment="1" applyBorder="1" applyFont="1" applyNumberFormat="1">
      <alignment readingOrder="0"/>
    </xf>
    <xf borderId="1" fillId="0" fontId="2" numFmtId="10" xfId="0" applyAlignment="1" applyBorder="1" applyFont="1" applyNumberFormat="1">
      <alignment horizontal="center"/>
    </xf>
    <xf borderId="4" fillId="3" fontId="4" numFmtId="0" xfId="0" applyAlignment="1" applyBorder="1" applyFont="1">
      <alignment readingOrder="0"/>
    </xf>
    <xf borderId="4" fillId="0" fontId="3" numFmtId="2" xfId="0" applyAlignment="1" applyBorder="1" applyFont="1" applyNumberFormat="1">
      <alignment horizontal="center" readingOrder="0"/>
    </xf>
    <xf borderId="4" fillId="3" fontId="4" numFmtId="2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 vertical="top"/>
    </xf>
    <xf borderId="4" fillId="3" fontId="4" numFmtId="2" xfId="0" applyAlignment="1" applyBorder="1" applyFont="1" applyNumberFormat="1">
      <alignment readingOrder="0"/>
    </xf>
    <xf borderId="4" fillId="2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 shrinkToFit="0" vertical="center" wrapText="1"/>
    </xf>
    <xf borderId="4" fillId="5" fontId="3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4" fillId="5" fontId="3" numFmtId="0" xfId="0" applyAlignment="1" applyBorder="1" applyFont="1">
      <alignment horizontal="center"/>
    </xf>
    <xf borderId="5" fillId="2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right" readingOrder="0"/>
    </xf>
    <xf borderId="4" fillId="3" fontId="4" numFmtId="0" xfId="0" applyAlignment="1" applyBorder="1" applyFont="1">
      <alignment horizontal="right" readingOrder="0"/>
    </xf>
    <xf borderId="6" fillId="0" fontId="3" numFmtId="0" xfId="0" applyBorder="1" applyFont="1"/>
    <xf borderId="4" fillId="3" fontId="5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  <col customWidth="1" min="2" max="2" width="22.0"/>
    <col customWidth="1" min="3" max="3" width="19.86"/>
    <col customWidth="1" min="4" max="4" width="24.0"/>
    <col customWidth="1" min="5" max="5" width="20.43"/>
    <col customWidth="1" min="6" max="6" width="17.0"/>
  </cols>
  <sheetData>
    <row r="1">
      <c r="A1" s="1" t="s">
        <v>0</v>
      </c>
    </row>
    <row r="3">
      <c r="A3" s="2" t="s">
        <v>3</v>
      </c>
      <c r="B3" s="3"/>
      <c r="C3" s="3"/>
      <c r="D3" s="3"/>
      <c r="E3" s="3"/>
      <c r="F3" s="4"/>
    </row>
    <row r="4">
      <c r="A4" s="5" t="s">
        <v>4</v>
      </c>
      <c r="B4" s="6">
        <v>300.0</v>
      </c>
      <c r="C4" s="6">
        <v>900.0</v>
      </c>
      <c r="D4" s="6">
        <v>1500.0</v>
      </c>
      <c r="E4" s="6">
        <v>6000.0</v>
      </c>
      <c r="F4" s="6">
        <v>24000.0</v>
      </c>
    </row>
    <row r="5">
      <c r="A5" s="5" t="s">
        <v>5</v>
      </c>
      <c r="B5" s="8">
        <f>B4/60</f>
        <v>5</v>
      </c>
      <c r="C5" s="6">
        <v>15.0</v>
      </c>
      <c r="D5" s="8">
        <f t="shared" ref="D5:F5" si="1">D4/60</f>
        <v>25</v>
      </c>
      <c r="E5" s="8">
        <f t="shared" si="1"/>
        <v>100</v>
      </c>
      <c r="F5" s="8">
        <f t="shared" si="1"/>
        <v>400</v>
      </c>
    </row>
    <row r="6">
      <c r="A6" s="10" t="s">
        <v>6</v>
      </c>
      <c r="B6" s="12">
        <f>AVERAGE('Promedio espera cliente cola'!B5:B10)/60</f>
        <v>32.50127778</v>
      </c>
      <c r="C6" s="12">
        <f>AVERAGE('Promedio espera cliente cola'!C5:C10)/60</f>
        <v>113.1735833</v>
      </c>
      <c r="D6" s="12">
        <f>AVERAGE('Promedio espera cliente cola'!D5:D10)/60</f>
        <v>189.4367222</v>
      </c>
      <c r="E6" s="12">
        <f>AVERAGE('Promedio espera cliente cola'!E5:E10)/60</f>
        <v>880.6485556</v>
      </c>
      <c r="F6" s="12">
        <f>AVERAGE('Promedio espera cliente cola'!F5:F10)/60</f>
        <v>3231.553806</v>
      </c>
    </row>
    <row r="7">
      <c r="A7" s="2" t="s">
        <v>8</v>
      </c>
      <c r="B7" s="3"/>
      <c r="C7" s="3"/>
      <c r="D7" s="3"/>
      <c r="E7" s="3"/>
      <c r="F7" s="4"/>
    </row>
    <row r="8">
      <c r="A8" s="5" t="s">
        <v>4</v>
      </c>
      <c r="B8" s="6">
        <v>300.0</v>
      </c>
      <c r="C8" s="6">
        <v>900.0</v>
      </c>
      <c r="D8" s="6">
        <v>1500.0</v>
      </c>
      <c r="E8" s="6">
        <v>6000.0</v>
      </c>
      <c r="F8" s="6">
        <v>24000.0</v>
      </c>
    </row>
    <row r="9">
      <c r="A9" s="5" t="s">
        <v>5</v>
      </c>
      <c r="B9" s="8">
        <f>B8/60</f>
        <v>5</v>
      </c>
      <c r="C9" s="6">
        <v>15.0</v>
      </c>
      <c r="D9" s="8">
        <f t="shared" ref="D9:F9" si="2">D8/60</f>
        <v>25</v>
      </c>
      <c r="E9" s="8">
        <f t="shared" si="2"/>
        <v>100</v>
      </c>
      <c r="F9" s="8">
        <f t="shared" si="2"/>
        <v>400</v>
      </c>
    </row>
    <row r="10">
      <c r="A10" s="10" t="s">
        <v>6</v>
      </c>
      <c r="B10" s="12">
        <f>average('Promedio espera cliente prepara'!B5:B10)/60</f>
        <v>13.72036111</v>
      </c>
      <c r="C10" s="12">
        <f>average('Promedio espera cliente prepara'!C5:C10)/60</f>
        <v>15.15133333</v>
      </c>
      <c r="D10" s="12">
        <f>average('Promedio espera cliente prepara'!D5:D10)/60</f>
        <v>15.44288889</v>
      </c>
      <c r="E10" s="12">
        <f>average('Promedio espera cliente prepara'!E5:E10)/60</f>
        <v>16.27308333</v>
      </c>
      <c r="F10" s="12">
        <f>average('Promedio espera cliente prepara'!F5:F10)/60</f>
        <v>16.30836111</v>
      </c>
    </row>
    <row r="11">
      <c r="A11" s="21" t="s">
        <v>9</v>
      </c>
      <c r="B11" s="22">
        <f t="shared" ref="B11:F11" si="3">sum(B6,B10)</f>
        <v>46.22163889</v>
      </c>
      <c r="C11" s="23">
        <f t="shared" si="3"/>
        <v>128.3249167</v>
      </c>
      <c r="D11" s="22">
        <f t="shared" si="3"/>
        <v>204.8796111</v>
      </c>
      <c r="E11" s="22">
        <f t="shared" si="3"/>
        <v>896.9216389</v>
      </c>
      <c r="F11" s="22">
        <f t="shared" si="3"/>
        <v>3247.862167</v>
      </c>
    </row>
    <row r="12">
      <c r="A12" s="21" t="s">
        <v>10</v>
      </c>
      <c r="B12" s="24">
        <f>AVERAGE(B11:F11)</f>
        <v>904.8419944</v>
      </c>
      <c r="C12" s="3"/>
      <c r="D12" s="3"/>
      <c r="E12" s="3"/>
      <c r="F12" s="4"/>
    </row>
    <row r="14">
      <c r="A14" s="1" t="s">
        <v>11</v>
      </c>
    </row>
    <row r="15">
      <c r="B15" s="25"/>
      <c r="D15" s="25"/>
      <c r="E15" s="26"/>
      <c r="F15" s="26"/>
    </row>
    <row r="16">
      <c r="A16" s="2" t="s">
        <v>12</v>
      </c>
      <c r="B16" s="3"/>
      <c r="C16" s="3"/>
      <c r="D16" s="3"/>
      <c r="E16" s="3"/>
      <c r="F16" s="4"/>
    </row>
    <row r="17">
      <c r="A17" s="5" t="s">
        <v>4</v>
      </c>
      <c r="B17" s="6">
        <v>300.0</v>
      </c>
      <c r="C17" s="6">
        <v>900.0</v>
      </c>
      <c r="D17" s="6">
        <v>1500.0</v>
      </c>
      <c r="E17" s="6">
        <v>6000.0</v>
      </c>
      <c r="F17" s="6">
        <v>24000.0</v>
      </c>
    </row>
    <row r="18">
      <c r="A18" s="5" t="s">
        <v>5</v>
      </c>
      <c r="B18" s="8">
        <f>B17/60</f>
        <v>5</v>
      </c>
      <c r="C18" s="6">
        <v>15.0</v>
      </c>
      <c r="D18" s="8">
        <f t="shared" ref="D18:F18" si="4">D17/60</f>
        <v>25</v>
      </c>
      <c r="E18" s="8">
        <f t="shared" si="4"/>
        <v>100</v>
      </c>
      <c r="F18" s="8">
        <f t="shared" si="4"/>
        <v>400</v>
      </c>
    </row>
    <row r="19">
      <c r="A19" s="5" t="s">
        <v>13</v>
      </c>
      <c r="B19" s="15">
        <f>average('Espera dependiente llegada de c'!B5:B10)/60</f>
        <v>65.66261111</v>
      </c>
      <c r="C19" s="15">
        <f>average('Espera dependiente llegada de c'!C5:C10)/60</f>
        <v>65.65552778</v>
      </c>
      <c r="D19" s="15">
        <f>average('Espera dependiente llegada de c'!D5:D10)/60</f>
        <v>65.64483333</v>
      </c>
      <c r="E19" s="15">
        <f>average('Espera dependiente llegada de c'!E5:E10)/60</f>
        <v>65.60277778</v>
      </c>
      <c r="F19" s="15">
        <f>average('Espera dependiente llegada de c'!F5:F10)/60</f>
        <v>67.46541667</v>
      </c>
    </row>
    <row r="20">
      <c r="A20" s="2" t="s">
        <v>15</v>
      </c>
      <c r="B20" s="3"/>
      <c r="C20" s="3"/>
      <c r="D20" s="3"/>
      <c r="E20" s="3"/>
      <c r="F20" s="4"/>
    </row>
    <row r="21">
      <c r="A21" s="5" t="s">
        <v>4</v>
      </c>
      <c r="B21" s="6">
        <v>300.0</v>
      </c>
      <c r="C21" s="6">
        <v>900.0</v>
      </c>
      <c r="D21" s="6">
        <v>1500.0</v>
      </c>
      <c r="E21" s="6">
        <v>6000.0</v>
      </c>
      <c r="F21" s="6">
        <v>24000.0</v>
      </c>
    </row>
    <row r="22">
      <c r="A22" s="5" t="s">
        <v>5</v>
      </c>
      <c r="B22" s="8">
        <f>B21/60</f>
        <v>5</v>
      </c>
      <c r="C22" s="6">
        <v>15.0</v>
      </c>
      <c r="D22" s="8">
        <f t="shared" ref="D22:F22" si="5">D21/60</f>
        <v>25</v>
      </c>
      <c r="E22" s="8">
        <f t="shared" si="5"/>
        <v>100</v>
      </c>
      <c r="F22" s="8">
        <f t="shared" si="5"/>
        <v>400</v>
      </c>
    </row>
    <row r="23">
      <c r="A23" s="5" t="s">
        <v>13</v>
      </c>
      <c r="B23" s="15">
        <f>average('Espera dependiente chef libre '!B5:B10)/60</f>
        <v>302.8650556</v>
      </c>
      <c r="C23" s="15">
        <f>average('Espera dependiente chef libre '!C5:C10)/60</f>
        <v>1071.100611</v>
      </c>
      <c r="D23" s="15">
        <f>average('Espera dependiente chef libre '!D5:D10)/60</f>
        <v>1843.267778</v>
      </c>
      <c r="E23" s="15">
        <f>average('Espera dependiente chef libre '!E5:E10)/60</f>
        <v>7661.613583</v>
      </c>
      <c r="F23" s="15">
        <f>average('Espera dependiente chef libre '!F5:F10)/60</f>
        <v>30738.28464</v>
      </c>
    </row>
    <row r="24">
      <c r="A24" s="2" t="s">
        <v>17</v>
      </c>
      <c r="B24" s="3"/>
      <c r="C24" s="3"/>
      <c r="D24" s="3"/>
      <c r="E24" s="3"/>
      <c r="F24" s="4"/>
    </row>
    <row r="25">
      <c r="A25" s="5" t="s">
        <v>4</v>
      </c>
      <c r="B25" s="6">
        <v>300.0</v>
      </c>
      <c r="C25" s="6">
        <v>900.0</v>
      </c>
      <c r="D25" s="6">
        <v>1500.0</v>
      </c>
      <c r="E25" s="6">
        <v>6000.0</v>
      </c>
      <c r="F25" s="6">
        <v>24000.0</v>
      </c>
    </row>
    <row r="26">
      <c r="A26" s="5" t="s">
        <v>5</v>
      </c>
      <c r="B26" s="8">
        <f>B25/60</f>
        <v>5</v>
      </c>
      <c r="C26" s="6">
        <v>15.0</v>
      </c>
      <c r="D26" s="8">
        <f t="shared" ref="D26:F26" si="6">D25/60</f>
        <v>25</v>
      </c>
      <c r="E26" s="8">
        <f t="shared" si="6"/>
        <v>100</v>
      </c>
      <c r="F26" s="8">
        <f t="shared" si="6"/>
        <v>400</v>
      </c>
    </row>
    <row r="27">
      <c r="A27" s="5" t="s">
        <v>13</v>
      </c>
      <c r="B27" s="15">
        <f>AVERAGE(' Espera dependiente  comida pre'!B5:B10)/60</f>
        <v>256.9793611</v>
      </c>
      <c r="C27" s="15">
        <f>AVERAGE(' Espera dependiente  comida pre'!C5:C10)/60</f>
        <v>836.4209722</v>
      </c>
      <c r="D27" s="15">
        <f>AVERAGE(' Espera dependiente  comida pre'!D5:D10)/60</f>
        <v>1419.075806</v>
      </c>
      <c r="E27" s="15">
        <f>AVERAGE(' Espera dependiente  comida pre'!E5:E10)/60</f>
        <v>5751.283167</v>
      </c>
      <c r="F27" s="15">
        <f>AVERAGE(' Espera dependiente  comida pre'!F5:F10)/60</f>
        <v>23103.33311</v>
      </c>
    </row>
    <row r="28">
      <c r="A28" s="21" t="s">
        <v>18</v>
      </c>
      <c r="B28" s="28">
        <f t="shared" ref="B28:F28" si="7">SUM(B19,B23,B27)</f>
        <v>625.5070278</v>
      </c>
      <c r="C28" s="28">
        <f t="shared" si="7"/>
        <v>1973.177111</v>
      </c>
      <c r="D28" s="28">
        <f t="shared" si="7"/>
        <v>3327.988417</v>
      </c>
      <c r="E28" s="28">
        <f t="shared" si="7"/>
        <v>13478.49953</v>
      </c>
      <c r="F28" s="28">
        <f t="shared" si="7"/>
        <v>53909.08317</v>
      </c>
    </row>
    <row r="29">
      <c r="A29" s="21" t="s">
        <v>19</v>
      </c>
      <c r="B29" s="29">
        <f t="shared" ref="B29:F29" si="8">B28/(3*B17)</f>
        <v>0.6950078086</v>
      </c>
      <c r="C29" s="29">
        <f t="shared" si="8"/>
        <v>0.7308063374</v>
      </c>
      <c r="D29" s="29">
        <f t="shared" si="8"/>
        <v>0.7395529815</v>
      </c>
      <c r="E29" s="29">
        <f t="shared" si="8"/>
        <v>0.7488055293</v>
      </c>
      <c r="F29" s="29">
        <f t="shared" si="8"/>
        <v>0.7487372662</v>
      </c>
    </row>
    <row r="30">
      <c r="A30" s="21" t="s">
        <v>10</v>
      </c>
      <c r="B30" s="31">
        <f>AVERAGE(B29:F29)</f>
        <v>0.7325819846</v>
      </c>
      <c r="C30" s="3"/>
      <c r="D30" s="3"/>
      <c r="E30" s="3"/>
      <c r="F30" s="4"/>
    </row>
    <row r="32">
      <c r="A32" s="1" t="s">
        <v>22</v>
      </c>
    </row>
    <row r="34">
      <c r="A34" s="2" t="s">
        <v>23</v>
      </c>
      <c r="B34" s="3"/>
      <c r="C34" s="3"/>
      <c r="D34" s="3"/>
      <c r="E34" s="3"/>
      <c r="F34" s="4"/>
    </row>
    <row r="35">
      <c r="A35" s="5" t="s">
        <v>4</v>
      </c>
      <c r="B35" s="6">
        <v>300.0</v>
      </c>
      <c r="C35" s="6">
        <v>900.0</v>
      </c>
      <c r="D35" s="6">
        <v>1500.0</v>
      </c>
      <c r="E35" s="6">
        <v>6000.0</v>
      </c>
      <c r="F35" s="6">
        <v>24000.0</v>
      </c>
    </row>
    <row r="36">
      <c r="A36" s="5" t="s">
        <v>5</v>
      </c>
      <c r="B36" s="8">
        <f>B35/60</f>
        <v>5</v>
      </c>
      <c r="C36" s="6">
        <v>15.0</v>
      </c>
      <c r="D36" s="8">
        <f t="shared" ref="D36:F36" si="9">D35/60</f>
        <v>25</v>
      </c>
      <c r="E36" s="8">
        <f t="shared" si="9"/>
        <v>100</v>
      </c>
      <c r="F36" s="8">
        <f t="shared" si="9"/>
        <v>400</v>
      </c>
    </row>
    <row r="37">
      <c r="A37" s="21" t="s">
        <v>25</v>
      </c>
      <c r="B37" s="8">
        <f>AVERAGE('Espera chef'!B5:B10)/69</f>
        <v>25.49275362</v>
      </c>
      <c r="C37" s="8">
        <f>AVERAGE('Espera chef'!C5:C10)/69</f>
        <v>43.19507246</v>
      </c>
      <c r="D37" s="8">
        <f>AVERAGE('Espera chef'!D5:D10)/69</f>
        <v>66.61036232</v>
      </c>
      <c r="E37" s="8">
        <f>AVERAGE('Espera chef'!E5:E10)/69</f>
        <v>210.9636715</v>
      </c>
      <c r="F37" s="8">
        <f>AVERAGE('Espera chef'!F5:F10)/69</f>
        <v>788.688599</v>
      </c>
    </row>
    <row r="38">
      <c r="A38" s="21" t="s">
        <v>19</v>
      </c>
      <c r="B38" s="29">
        <f t="shared" ref="B38:F38" si="10">B37/B35</f>
        <v>0.08497584541</v>
      </c>
      <c r="C38" s="29">
        <f t="shared" si="10"/>
        <v>0.04799452496</v>
      </c>
      <c r="D38" s="29">
        <f t="shared" si="10"/>
        <v>0.04440690821</v>
      </c>
      <c r="E38" s="29">
        <f t="shared" si="10"/>
        <v>0.03516061192</v>
      </c>
      <c r="F38" s="29">
        <f t="shared" si="10"/>
        <v>0.03286202496</v>
      </c>
    </row>
    <row r="39">
      <c r="A39" s="21" t="s">
        <v>10</v>
      </c>
      <c r="B39" s="31">
        <f>AVERAGE(B38:F38)</f>
        <v>0.04907998309</v>
      </c>
      <c r="C39" s="3"/>
      <c r="D39" s="3"/>
      <c r="E39" s="3"/>
      <c r="F39" s="4"/>
    </row>
    <row r="41">
      <c r="A41" s="1" t="s">
        <v>26</v>
      </c>
    </row>
    <row r="43">
      <c r="A43" s="37" t="s">
        <v>27</v>
      </c>
      <c r="B43" s="37" t="s">
        <v>28</v>
      </c>
      <c r="C43" s="37" t="s">
        <v>29</v>
      </c>
      <c r="D43" s="38" t="s">
        <v>30</v>
      </c>
      <c r="E43" s="38" t="s">
        <v>31</v>
      </c>
      <c r="F43" s="38" t="s">
        <v>32</v>
      </c>
    </row>
    <row r="44">
      <c r="A44" s="6" t="s">
        <v>33</v>
      </c>
      <c r="B44" s="6">
        <v>1.0</v>
      </c>
      <c r="C44" s="6">
        <v>4.0</v>
      </c>
      <c r="D44" s="28">
        <f>'Combinaciones de 5 empleados'!D2/60</f>
        <v>193.122</v>
      </c>
      <c r="E44" s="28">
        <f>'Combinaciones de 5 empleados'!E2/60</f>
        <v>6.721333333</v>
      </c>
      <c r="F44" s="28">
        <f>'Combinaciones de 5 empleados'!F2/60</f>
        <v>199.8433333</v>
      </c>
    </row>
    <row r="45">
      <c r="A45" s="6" t="s">
        <v>34</v>
      </c>
      <c r="B45" s="6">
        <v>2.0</v>
      </c>
      <c r="C45" s="6">
        <v>3.0</v>
      </c>
      <c r="D45" s="28">
        <f>'Combinaciones de 5 empleados'!D3/60</f>
        <v>46.4525</v>
      </c>
      <c r="E45" s="28">
        <f>'Combinaciones de 5 empleados'!E3/60</f>
        <v>6.951666667</v>
      </c>
      <c r="F45" s="28">
        <f>'Combinaciones de 5 empleados'!F3/60</f>
        <v>53.40416667</v>
      </c>
    </row>
    <row r="46">
      <c r="A46" s="39" t="s">
        <v>35</v>
      </c>
      <c r="B46" s="39">
        <v>3.0</v>
      </c>
      <c r="C46" s="39">
        <v>2.0</v>
      </c>
      <c r="D46" s="28">
        <f>'Combinaciones de 5 empleados'!D4/60</f>
        <v>8.708833333</v>
      </c>
      <c r="E46" s="28">
        <f>'Combinaciones de 5 empleados'!E4/60</f>
        <v>7.723833333</v>
      </c>
      <c r="F46" s="28">
        <f>'Combinaciones de 5 empleados'!F4/60</f>
        <v>16.43266667</v>
      </c>
    </row>
    <row r="47">
      <c r="A47" s="6" t="s">
        <v>36</v>
      </c>
      <c r="B47" s="6">
        <v>4.0</v>
      </c>
      <c r="C47" s="6">
        <v>1.0</v>
      </c>
      <c r="D47" s="28">
        <f>'Combinaciones de 5 empleados'!D5/60</f>
        <v>126.9971667</v>
      </c>
      <c r="E47" s="28">
        <f>'Combinaciones de 5 empleados'!E5/60</f>
        <v>23.403</v>
      </c>
      <c r="F47" s="28">
        <f>'Combinaciones de 5 empleados'!F5/60</f>
        <v>150.4001667</v>
      </c>
    </row>
  </sheetData>
  <mergeCells count="13">
    <mergeCell ref="B30:F30"/>
    <mergeCell ref="A32:F32"/>
    <mergeCell ref="B39:F39"/>
    <mergeCell ref="A34:F34"/>
    <mergeCell ref="A41:F41"/>
    <mergeCell ref="A3:F3"/>
    <mergeCell ref="A7:F7"/>
    <mergeCell ref="A14:F14"/>
    <mergeCell ref="A16:F16"/>
    <mergeCell ref="A20:F20"/>
    <mergeCell ref="B12:F12"/>
    <mergeCell ref="A24:F24"/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" t="s">
        <v>1</v>
      </c>
      <c r="B1" s="3"/>
      <c r="C1" s="3"/>
      <c r="D1" s="3"/>
      <c r="E1" s="3"/>
      <c r="F1" s="4"/>
    </row>
    <row r="2">
      <c r="A2" s="5" t="s">
        <v>4</v>
      </c>
      <c r="B2" s="7">
        <v>300.0</v>
      </c>
      <c r="C2" s="7">
        <v>900.0</v>
      </c>
      <c r="D2" s="7">
        <v>1500.0</v>
      </c>
      <c r="E2" s="7">
        <v>6000.0</v>
      </c>
      <c r="F2" s="7">
        <v>24000.0</v>
      </c>
    </row>
    <row r="3">
      <c r="A3" s="5" t="s">
        <v>5</v>
      </c>
      <c r="B3" s="9">
        <f>B2/60</f>
        <v>5</v>
      </c>
      <c r="C3" s="7">
        <v>15.0</v>
      </c>
      <c r="D3" s="9">
        <f t="shared" ref="D3:F3" si="1">D2/60</f>
        <v>25</v>
      </c>
      <c r="E3" s="9">
        <f t="shared" si="1"/>
        <v>100</v>
      </c>
      <c r="F3" s="9">
        <f t="shared" si="1"/>
        <v>400</v>
      </c>
    </row>
    <row r="4">
      <c r="A4" s="11" t="s">
        <v>7</v>
      </c>
      <c r="B4" s="13"/>
      <c r="C4" s="3"/>
      <c r="D4" s="3"/>
      <c r="E4" s="3"/>
      <c r="F4" s="4"/>
      <c r="G4" s="17"/>
    </row>
    <row r="5">
      <c r="A5" s="14">
        <v>17.0</v>
      </c>
      <c r="B5" s="12">
        <v>1735.96</v>
      </c>
      <c r="C5" s="19">
        <v>7739.08</v>
      </c>
      <c r="D5" s="12">
        <v>13776.11</v>
      </c>
      <c r="E5" s="12">
        <v>62658.65</v>
      </c>
      <c r="F5" s="12">
        <v>253118.73</v>
      </c>
      <c r="G5" s="17"/>
    </row>
    <row r="6">
      <c r="A6" s="14">
        <v>5678.0</v>
      </c>
      <c r="B6" s="12">
        <v>1796.92</v>
      </c>
      <c r="C6" s="19">
        <v>7273.94</v>
      </c>
      <c r="D6" s="12">
        <v>13028.26</v>
      </c>
      <c r="E6" s="12">
        <v>56876.34</v>
      </c>
      <c r="F6" s="12">
        <v>56876.34</v>
      </c>
      <c r="G6" s="17"/>
    </row>
    <row r="7">
      <c r="A7" s="14">
        <v>462.0</v>
      </c>
      <c r="B7" s="12">
        <v>3365.27</v>
      </c>
      <c r="C7" s="19">
        <v>7865.13</v>
      </c>
      <c r="D7" s="12">
        <v>11432.71</v>
      </c>
      <c r="E7" s="12">
        <v>49355.64</v>
      </c>
      <c r="F7" s="12">
        <v>204135.26</v>
      </c>
      <c r="G7" s="17"/>
    </row>
    <row r="8">
      <c r="A8" s="14">
        <v>9084383.0</v>
      </c>
      <c r="B8" s="12">
        <v>361.94</v>
      </c>
      <c r="C8" s="20">
        <v>2400.72</v>
      </c>
      <c r="D8" s="12">
        <v>7084.55</v>
      </c>
      <c r="E8" s="12">
        <v>46953.12</v>
      </c>
      <c r="F8" s="12">
        <v>216502.0</v>
      </c>
      <c r="G8" s="17"/>
    </row>
    <row r="9">
      <c r="A9" s="14">
        <v>5.0</v>
      </c>
      <c r="B9" s="12">
        <v>2269.81</v>
      </c>
      <c r="C9" s="19">
        <v>7863.0</v>
      </c>
      <c r="D9" s="12">
        <v>9937.13</v>
      </c>
      <c r="E9" s="12">
        <v>45307.92</v>
      </c>
      <c r="F9" s="12">
        <v>216338.56</v>
      </c>
      <c r="G9" s="17"/>
    </row>
    <row r="10">
      <c r="A10" s="14">
        <v>643264.0</v>
      </c>
      <c r="B10" s="12">
        <v>2170.56</v>
      </c>
      <c r="C10" s="12">
        <v>7600.62</v>
      </c>
      <c r="D10" s="12">
        <v>12938.46</v>
      </c>
      <c r="E10" s="12">
        <v>55881.81</v>
      </c>
      <c r="F10" s="12">
        <v>216388.48</v>
      </c>
      <c r="G10" s="17"/>
    </row>
    <row r="11">
      <c r="B11" s="17"/>
      <c r="C11" s="17"/>
      <c r="D11" s="17"/>
      <c r="E11" s="17"/>
      <c r="F11" s="17"/>
      <c r="G11" s="17"/>
    </row>
    <row r="12">
      <c r="B12" s="17"/>
      <c r="C12" s="17"/>
      <c r="D12" s="17"/>
      <c r="E12" s="17"/>
      <c r="F12" s="17"/>
      <c r="G12" s="17"/>
    </row>
    <row r="13">
      <c r="B13" s="17"/>
      <c r="C13" s="17"/>
      <c r="D13" s="17"/>
      <c r="E13" s="17"/>
      <c r="F13" s="17"/>
      <c r="G13" s="17"/>
    </row>
    <row r="14">
      <c r="B14" s="17"/>
      <c r="C14" s="17"/>
      <c r="D14" s="17"/>
      <c r="E14" s="17"/>
      <c r="F14" s="17"/>
      <c r="G14" s="17"/>
    </row>
  </sheetData>
  <mergeCells count="2">
    <mergeCell ref="A1:F1"/>
    <mergeCell ref="B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</cols>
  <sheetData>
    <row r="1">
      <c r="A1" s="2" t="s">
        <v>2</v>
      </c>
      <c r="B1" s="3"/>
      <c r="C1" s="3"/>
      <c r="D1" s="3"/>
      <c r="E1" s="3"/>
      <c r="F1" s="4"/>
    </row>
    <row r="2">
      <c r="A2" s="5" t="s">
        <v>4</v>
      </c>
      <c r="B2" s="7">
        <v>300.0</v>
      </c>
      <c r="C2" s="7">
        <v>900.0</v>
      </c>
      <c r="D2" s="7">
        <v>1500.0</v>
      </c>
      <c r="E2" s="7">
        <v>6000.0</v>
      </c>
      <c r="F2" s="7">
        <v>24000.0</v>
      </c>
    </row>
    <row r="3">
      <c r="A3" s="5" t="s">
        <v>5</v>
      </c>
      <c r="B3" s="9">
        <f>B2/60</f>
        <v>5</v>
      </c>
      <c r="C3" s="7">
        <v>15.0</v>
      </c>
      <c r="D3" s="9">
        <f t="shared" ref="D3:F3" si="1">D2/60</f>
        <v>25</v>
      </c>
      <c r="E3" s="9">
        <f t="shared" si="1"/>
        <v>100</v>
      </c>
      <c r="F3" s="9">
        <f t="shared" si="1"/>
        <v>400</v>
      </c>
    </row>
    <row r="4">
      <c r="A4" s="11" t="s">
        <v>7</v>
      </c>
      <c r="B4" s="13"/>
      <c r="C4" s="3"/>
      <c r="D4" s="3"/>
      <c r="E4" s="3"/>
      <c r="F4" s="4"/>
    </row>
    <row r="5">
      <c r="A5" s="14">
        <v>17.0</v>
      </c>
      <c r="B5" s="15">
        <v>654.07</v>
      </c>
      <c r="C5" s="16">
        <v>866.7</v>
      </c>
      <c r="D5" s="15">
        <v>1007.3</v>
      </c>
      <c r="E5" s="15">
        <v>1020.56</v>
      </c>
      <c r="F5" s="15">
        <v>1011.32</v>
      </c>
    </row>
    <row r="6">
      <c r="A6" s="14">
        <v>5678.0</v>
      </c>
      <c r="B6" s="15">
        <v>1021.53</v>
      </c>
      <c r="C6" s="16">
        <v>1113.71</v>
      </c>
      <c r="D6" s="15">
        <v>967.89</v>
      </c>
      <c r="E6" s="15">
        <v>986.13</v>
      </c>
      <c r="F6" s="15">
        <v>986.13</v>
      </c>
    </row>
    <row r="7">
      <c r="A7" s="14">
        <v>462.0</v>
      </c>
      <c r="B7" s="18">
        <v>989.08</v>
      </c>
      <c r="C7" s="16">
        <v>857.69</v>
      </c>
      <c r="D7" s="15">
        <v>936.93</v>
      </c>
      <c r="E7" s="15">
        <v>956.82</v>
      </c>
      <c r="F7" s="18">
        <v>962.87</v>
      </c>
    </row>
    <row r="8">
      <c r="A8" s="14">
        <v>9084383.0</v>
      </c>
      <c r="B8" s="15">
        <v>565.63</v>
      </c>
      <c r="C8" s="16">
        <v>751.35</v>
      </c>
      <c r="D8" s="15">
        <v>879.33</v>
      </c>
      <c r="E8" s="15">
        <v>948.94</v>
      </c>
      <c r="F8" s="15">
        <v>954.72</v>
      </c>
    </row>
    <row r="9">
      <c r="A9" s="14">
        <v>5.0</v>
      </c>
      <c r="B9" s="15">
        <v>864.16</v>
      </c>
      <c r="C9" s="16">
        <v>912.12</v>
      </c>
      <c r="D9" s="15">
        <v>858.83</v>
      </c>
      <c r="E9" s="15">
        <v>1005.79</v>
      </c>
      <c r="F9" s="18">
        <v>994.01</v>
      </c>
    </row>
    <row r="10">
      <c r="A10" s="14">
        <v>643264.0</v>
      </c>
      <c r="B10" s="15">
        <v>844.86</v>
      </c>
      <c r="C10" s="16">
        <v>952.91</v>
      </c>
      <c r="D10" s="15">
        <v>909.16</v>
      </c>
      <c r="E10" s="15">
        <v>940.07</v>
      </c>
      <c r="F10" s="15">
        <v>961.96</v>
      </c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</sheetData>
  <mergeCells count="2">
    <mergeCell ref="A1:F1"/>
    <mergeCell ref="B4:F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</cols>
  <sheetData>
    <row r="1">
      <c r="A1" s="2" t="s">
        <v>16</v>
      </c>
      <c r="B1" s="3"/>
      <c r="C1" s="3"/>
      <c r="D1" s="3"/>
      <c r="E1" s="3"/>
      <c r="F1" s="4"/>
    </row>
    <row r="2">
      <c r="A2" s="5" t="s">
        <v>4</v>
      </c>
      <c r="B2" s="7">
        <v>300.0</v>
      </c>
      <c r="C2" s="7">
        <v>900.0</v>
      </c>
      <c r="D2" s="7">
        <v>1500.0</v>
      </c>
      <c r="E2" s="7">
        <v>6000.0</v>
      </c>
      <c r="F2" s="7">
        <v>24000.0</v>
      </c>
    </row>
    <row r="3">
      <c r="A3" s="5" t="s">
        <v>5</v>
      </c>
      <c r="B3" s="9">
        <f>B2/60</f>
        <v>5</v>
      </c>
      <c r="C3" s="7">
        <v>15.0</v>
      </c>
      <c r="D3" s="9">
        <f t="shared" ref="D3:F3" si="1">D2/60</f>
        <v>25</v>
      </c>
      <c r="E3" s="9">
        <f t="shared" si="1"/>
        <v>100</v>
      </c>
      <c r="F3" s="9">
        <f t="shared" si="1"/>
        <v>400</v>
      </c>
    </row>
    <row r="4">
      <c r="A4" s="21" t="s">
        <v>7</v>
      </c>
      <c r="B4" s="27"/>
      <c r="C4" s="3"/>
      <c r="D4" s="3"/>
      <c r="E4" s="3"/>
      <c r="F4" s="4"/>
    </row>
    <row r="5">
      <c r="A5" s="5">
        <v>17.0</v>
      </c>
      <c r="B5" s="15">
        <f t="shared" ref="B5:F5" si="2">B16*B27</f>
        <v>3204.24</v>
      </c>
      <c r="C5" s="15">
        <f t="shared" si="2"/>
        <v>3203.06</v>
      </c>
      <c r="D5" s="15">
        <f t="shared" si="2"/>
        <v>3203.34</v>
      </c>
      <c r="E5" s="15">
        <f t="shared" si="2"/>
        <v>3203.85</v>
      </c>
      <c r="F5" s="15">
        <f t="shared" si="2"/>
        <v>3189.78</v>
      </c>
    </row>
    <row r="6">
      <c r="A6" s="5">
        <v>5678.0</v>
      </c>
      <c r="B6" s="15">
        <f t="shared" ref="B6:F6" si="3">B17*B28</f>
        <v>257.89</v>
      </c>
      <c r="C6" s="15">
        <f t="shared" si="3"/>
        <v>257.64</v>
      </c>
      <c r="D6" s="15">
        <f t="shared" si="3"/>
        <v>257.42</v>
      </c>
      <c r="E6" s="15">
        <f t="shared" si="3"/>
        <v>256.37</v>
      </c>
      <c r="F6" s="15">
        <f t="shared" si="3"/>
        <v>1028.27</v>
      </c>
    </row>
    <row r="7">
      <c r="A7" s="5">
        <v>462.0</v>
      </c>
      <c r="B7" s="15">
        <f t="shared" ref="B7:F7" si="4">B18*B29</f>
        <v>2696.76</v>
      </c>
      <c r="C7" s="15">
        <f t="shared" si="4"/>
        <v>2696.21</v>
      </c>
      <c r="D7" s="15">
        <f t="shared" si="4"/>
        <v>2695.14</v>
      </c>
      <c r="E7" s="15">
        <f t="shared" si="4"/>
        <v>2689.98</v>
      </c>
      <c r="F7" s="15">
        <f t="shared" si="4"/>
        <v>2671.2</v>
      </c>
    </row>
    <row r="8">
      <c r="A8" s="5">
        <v>9084383.0</v>
      </c>
      <c r="B8" s="15">
        <f t="shared" ref="B8:F8" si="5">B19*B30</f>
        <v>8948.87</v>
      </c>
      <c r="C8" s="15">
        <f t="shared" si="5"/>
        <v>8948.84</v>
      </c>
      <c r="D8" s="15">
        <f t="shared" si="5"/>
        <v>8948.88</v>
      </c>
      <c r="E8" s="15">
        <f t="shared" si="5"/>
        <v>8945.2</v>
      </c>
      <c r="F8" s="15">
        <f t="shared" si="5"/>
        <v>8924.3</v>
      </c>
    </row>
    <row r="9">
      <c r="A9" s="5">
        <v>5.0</v>
      </c>
      <c r="B9" s="15">
        <f t="shared" ref="B9:F9" si="6">B20*B31</f>
        <v>2835.42</v>
      </c>
      <c r="C9" s="15">
        <f t="shared" si="6"/>
        <v>2835.56</v>
      </c>
      <c r="D9" s="15">
        <f t="shared" si="6"/>
        <v>2833.6</v>
      </c>
      <c r="E9" s="15">
        <f t="shared" si="6"/>
        <v>2831.52</v>
      </c>
      <c r="F9" s="15">
        <f t="shared" si="6"/>
        <v>2807.9</v>
      </c>
    </row>
    <row r="10">
      <c r="A10" s="5">
        <v>643264.0</v>
      </c>
      <c r="B10" s="15">
        <f t="shared" ref="B10:F10" si="7">B21*B32</f>
        <v>5695.36</v>
      </c>
      <c r="C10" s="15">
        <f t="shared" si="7"/>
        <v>5694.68</v>
      </c>
      <c r="D10" s="15">
        <f t="shared" si="7"/>
        <v>5693.76</v>
      </c>
      <c r="E10" s="15">
        <f t="shared" si="7"/>
        <v>5690.08</v>
      </c>
      <c r="F10" s="15">
        <f t="shared" si="7"/>
        <v>5666.1</v>
      </c>
    </row>
    <row r="12">
      <c r="A12" s="2" t="s">
        <v>20</v>
      </c>
      <c r="B12" s="3"/>
      <c r="C12" s="3"/>
      <c r="D12" s="3"/>
      <c r="E12" s="3"/>
      <c r="F12" s="4"/>
    </row>
    <row r="13">
      <c r="A13" s="5" t="s">
        <v>4</v>
      </c>
      <c r="B13" s="7">
        <v>300.0</v>
      </c>
      <c r="C13" s="7">
        <v>900.0</v>
      </c>
      <c r="D13" s="7">
        <v>1500.0</v>
      </c>
      <c r="E13" s="7">
        <v>6000.0</v>
      </c>
      <c r="F13" s="7">
        <v>24000.0</v>
      </c>
    </row>
    <row r="14">
      <c r="A14" s="5" t="s">
        <v>5</v>
      </c>
      <c r="B14" s="9">
        <f>B13/60</f>
        <v>5</v>
      </c>
      <c r="C14" s="7">
        <v>15.0</v>
      </c>
      <c r="D14" s="9">
        <f t="shared" ref="D14:F14" si="8">D13/60</f>
        <v>25</v>
      </c>
      <c r="E14" s="9">
        <f t="shared" si="8"/>
        <v>100</v>
      </c>
      <c r="F14" s="9">
        <f t="shared" si="8"/>
        <v>400</v>
      </c>
    </row>
    <row r="15">
      <c r="A15" s="21" t="s">
        <v>7</v>
      </c>
      <c r="B15" s="27"/>
      <c r="C15" s="3"/>
      <c r="D15" s="3"/>
      <c r="E15" s="3"/>
      <c r="F15" s="4"/>
    </row>
    <row r="16">
      <c r="A16" s="5">
        <v>17.0</v>
      </c>
      <c r="B16" s="15">
        <v>61.62</v>
      </c>
      <c r="C16" s="30">
        <v>23.38</v>
      </c>
      <c r="D16" s="15">
        <v>15.78</v>
      </c>
      <c r="E16" s="16">
        <v>4.03</v>
      </c>
      <c r="F16" s="15">
        <v>0.99</v>
      </c>
    </row>
    <row r="17">
      <c r="A17" s="5">
        <v>5678.0</v>
      </c>
      <c r="B17" s="15">
        <v>6.29</v>
      </c>
      <c r="C17" s="32">
        <v>2.26</v>
      </c>
      <c r="D17" s="15">
        <v>1.22</v>
      </c>
      <c r="E17" s="15">
        <v>0.31</v>
      </c>
      <c r="F17" s="15">
        <v>0.31</v>
      </c>
    </row>
    <row r="18">
      <c r="A18" s="5">
        <v>462.0</v>
      </c>
      <c r="B18" s="18">
        <v>74.91</v>
      </c>
      <c r="C18" s="32">
        <v>21.23</v>
      </c>
      <c r="D18" s="16">
        <v>13.02</v>
      </c>
      <c r="E18" s="15">
        <v>3.21</v>
      </c>
      <c r="F18" s="33">
        <v>0.8</v>
      </c>
    </row>
    <row r="19">
      <c r="A19" s="5">
        <v>9084383.0</v>
      </c>
      <c r="B19" s="15">
        <v>182.63</v>
      </c>
      <c r="C19" s="32">
        <v>65.32</v>
      </c>
      <c r="D19" s="15">
        <v>41.43</v>
      </c>
      <c r="E19" s="18">
        <v>10.7</v>
      </c>
      <c r="F19" s="18">
        <v>2.66</v>
      </c>
    </row>
    <row r="20">
      <c r="A20" s="5">
        <v>5.0</v>
      </c>
      <c r="B20" s="15">
        <v>67.51</v>
      </c>
      <c r="C20" s="32">
        <v>21.32</v>
      </c>
      <c r="D20" s="15">
        <v>12.32</v>
      </c>
      <c r="E20" s="15">
        <v>3.47</v>
      </c>
      <c r="F20" s="18">
        <v>0.86</v>
      </c>
    </row>
    <row r="21">
      <c r="A21" s="5">
        <v>643264.0</v>
      </c>
      <c r="B21" s="15">
        <v>129.44</v>
      </c>
      <c r="C21" s="32">
        <v>44.84</v>
      </c>
      <c r="D21" s="15">
        <v>26.36</v>
      </c>
      <c r="E21" s="15">
        <v>6.71</v>
      </c>
      <c r="F21" s="15">
        <v>1.7</v>
      </c>
    </row>
    <row r="22">
      <c r="B22" s="17"/>
      <c r="C22" s="17"/>
      <c r="D22" s="17"/>
      <c r="E22" s="17"/>
    </row>
    <row r="23">
      <c r="A23" s="2" t="s">
        <v>24</v>
      </c>
      <c r="B23" s="3"/>
      <c r="C23" s="3"/>
      <c r="D23" s="3"/>
      <c r="E23" s="3"/>
      <c r="F23" s="4"/>
    </row>
    <row r="24">
      <c r="A24" s="5" t="s">
        <v>4</v>
      </c>
      <c r="B24" s="7">
        <v>300.0</v>
      </c>
      <c r="C24" s="7">
        <v>900.0</v>
      </c>
      <c r="D24" s="7">
        <v>1500.0</v>
      </c>
      <c r="E24" s="7">
        <v>6000.0</v>
      </c>
      <c r="F24" s="7">
        <v>24000.0</v>
      </c>
    </row>
    <row r="25">
      <c r="A25" s="5" t="s">
        <v>5</v>
      </c>
      <c r="B25" s="9">
        <f>B24/60</f>
        <v>5</v>
      </c>
      <c r="C25" s="7">
        <v>15.0</v>
      </c>
      <c r="D25" s="9">
        <f t="shared" ref="D25:F25" si="9">D24/60</f>
        <v>25</v>
      </c>
      <c r="E25" s="9">
        <f t="shared" si="9"/>
        <v>100</v>
      </c>
      <c r="F25" s="9">
        <f t="shared" si="9"/>
        <v>400</v>
      </c>
    </row>
    <row r="26">
      <c r="A26" s="21" t="s">
        <v>7</v>
      </c>
      <c r="B26" s="27"/>
      <c r="C26" s="3"/>
      <c r="D26" s="3"/>
      <c r="E26" s="3"/>
      <c r="F26" s="4"/>
    </row>
    <row r="27">
      <c r="A27" s="5">
        <v>17.0</v>
      </c>
      <c r="B27" s="36">
        <v>52.0</v>
      </c>
      <c r="C27" s="32">
        <v>137.0</v>
      </c>
      <c r="D27" s="36">
        <v>203.0</v>
      </c>
      <c r="E27" s="32">
        <v>795.0</v>
      </c>
      <c r="F27" s="36">
        <v>3222.0</v>
      </c>
    </row>
    <row r="28">
      <c r="A28" s="5">
        <v>5678.0</v>
      </c>
      <c r="B28" s="36">
        <v>41.0</v>
      </c>
      <c r="C28" s="32">
        <v>114.0</v>
      </c>
      <c r="D28" s="36">
        <v>211.0</v>
      </c>
      <c r="E28" s="36">
        <v>827.0</v>
      </c>
      <c r="F28" s="32">
        <v>3317.0</v>
      </c>
    </row>
    <row r="29">
      <c r="A29" s="5">
        <v>462.0</v>
      </c>
      <c r="B29" s="36">
        <v>36.0</v>
      </c>
      <c r="C29" s="32">
        <v>127.0</v>
      </c>
      <c r="D29" s="32">
        <v>207.0</v>
      </c>
      <c r="E29" s="36">
        <v>838.0</v>
      </c>
      <c r="F29" s="36">
        <v>3339.0</v>
      </c>
    </row>
    <row r="30">
      <c r="A30" s="5">
        <v>9084383.0</v>
      </c>
      <c r="B30" s="36">
        <v>49.0</v>
      </c>
      <c r="C30" s="32">
        <v>137.0</v>
      </c>
      <c r="D30" s="36">
        <v>216.0</v>
      </c>
      <c r="E30" s="36">
        <v>836.0</v>
      </c>
      <c r="F30" s="36">
        <v>3355.0</v>
      </c>
    </row>
    <row r="31">
      <c r="A31" s="5">
        <v>5.0</v>
      </c>
      <c r="B31" s="36">
        <v>42.0</v>
      </c>
      <c r="C31" s="32">
        <v>133.0</v>
      </c>
      <c r="D31" s="36">
        <v>230.0</v>
      </c>
      <c r="E31" s="36">
        <v>816.0</v>
      </c>
      <c r="F31" s="36">
        <v>3265.0</v>
      </c>
    </row>
    <row r="32">
      <c r="A32" s="5">
        <v>643264.0</v>
      </c>
      <c r="B32" s="36">
        <v>44.0</v>
      </c>
      <c r="C32" s="32">
        <v>127.0</v>
      </c>
      <c r="D32" s="36">
        <v>216.0</v>
      </c>
      <c r="E32" s="36">
        <v>848.0</v>
      </c>
      <c r="F32" s="36">
        <v>3333.0</v>
      </c>
    </row>
  </sheetData>
  <mergeCells count="6">
    <mergeCell ref="A1:F1"/>
    <mergeCell ref="A12:F12"/>
    <mergeCell ref="A23:F23"/>
    <mergeCell ref="B4:F4"/>
    <mergeCell ref="B15:F15"/>
    <mergeCell ref="B26:F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</cols>
  <sheetData>
    <row r="1">
      <c r="A1" s="2" t="s">
        <v>14</v>
      </c>
      <c r="B1" s="3"/>
      <c r="C1" s="3"/>
      <c r="D1" s="3"/>
      <c r="E1" s="3"/>
      <c r="F1" s="4"/>
    </row>
    <row r="2">
      <c r="A2" s="5" t="s">
        <v>4</v>
      </c>
      <c r="B2" s="7">
        <v>300.0</v>
      </c>
      <c r="C2" s="7">
        <v>900.0</v>
      </c>
      <c r="D2" s="7">
        <v>1500.0</v>
      </c>
      <c r="E2" s="7">
        <v>6000.0</v>
      </c>
      <c r="F2" s="7">
        <v>24000.0</v>
      </c>
    </row>
    <row r="3">
      <c r="A3" s="5" t="s">
        <v>5</v>
      </c>
      <c r="B3" s="9">
        <f>B2/60</f>
        <v>5</v>
      </c>
      <c r="C3" s="7">
        <v>15.0</v>
      </c>
      <c r="D3" s="9">
        <f t="shared" ref="D3:F3" si="1">D2/60</f>
        <v>25</v>
      </c>
      <c r="E3" s="9">
        <f t="shared" si="1"/>
        <v>100</v>
      </c>
      <c r="F3" s="9">
        <f t="shared" si="1"/>
        <v>400</v>
      </c>
    </row>
    <row r="4">
      <c r="A4" s="21" t="s">
        <v>7</v>
      </c>
      <c r="B4" s="27"/>
      <c r="C4" s="3"/>
      <c r="D4" s="3"/>
      <c r="E4" s="3"/>
      <c r="F4" s="4"/>
    </row>
    <row r="5">
      <c r="A5" s="14">
        <v>17.0</v>
      </c>
      <c r="B5" s="15">
        <f t="shared" ref="B5:F5" si="2">B16*B27</f>
        <v>17590.17</v>
      </c>
      <c r="C5" s="15">
        <f t="shared" si="2"/>
        <v>65848.16</v>
      </c>
      <c r="D5" s="15">
        <f t="shared" si="2"/>
        <v>116622.76</v>
      </c>
      <c r="E5" s="15">
        <f t="shared" si="2"/>
        <v>464134</v>
      </c>
      <c r="F5" s="15">
        <f t="shared" si="2"/>
        <v>1870376.43</v>
      </c>
    </row>
    <row r="6">
      <c r="A6" s="14">
        <v>5678.0</v>
      </c>
      <c r="B6" s="15">
        <f t="shared" ref="B6:F6" si="3">B17*B28</f>
        <v>22355.52</v>
      </c>
      <c r="C6" s="15">
        <f t="shared" si="3"/>
        <v>72197.76</v>
      </c>
      <c r="D6" s="15">
        <f t="shared" si="3"/>
        <v>115930.5</v>
      </c>
      <c r="E6" s="15">
        <f t="shared" si="3"/>
        <v>465882.75</v>
      </c>
      <c r="F6" s="15">
        <f t="shared" si="3"/>
        <v>1866152</v>
      </c>
    </row>
    <row r="7">
      <c r="A7" s="14">
        <v>462.0</v>
      </c>
      <c r="B7" s="15">
        <f t="shared" ref="B7:F7" si="4">B18*B29</f>
        <v>17925.3</v>
      </c>
      <c r="C7" s="15">
        <f t="shared" si="4"/>
        <v>56842.56</v>
      </c>
      <c r="D7" s="15">
        <f t="shared" si="4"/>
        <v>105287.8</v>
      </c>
      <c r="E7" s="15">
        <f t="shared" si="4"/>
        <v>454432.9</v>
      </c>
      <c r="F7" s="15">
        <f t="shared" si="4"/>
        <v>1831887.05</v>
      </c>
    </row>
    <row r="8">
      <c r="A8" s="14">
        <v>9084383.0</v>
      </c>
      <c r="B8" s="15">
        <f t="shared" ref="B8:F8" si="5">B19*B30</f>
        <v>12343.32</v>
      </c>
      <c r="C8" s="15">
        <f t="shared" si="5"/>
        <v>54073.52</v>
      </c>
      <c r="D8" s="15">
        <f t="shared" si="5"/>
        <v>105011.16</v>
      </c>
      <c r="E8" s="15">
        <f t="shared" si="5"/>
        <v>449117.76</v>
      </c>
      <c r="F8" s="15">
        <f t="shared" si="5"/>
        <v>1817006.73</v>
      </c>
    </row>
    <row r="9">
      <c r="A9" s="14">
        <v>5.0</v>
      </c>
      <c r="B9" s="15">
        <f t="shared" ref="B9:F9" si="6">B20*B31</f>
        <v>19375.31</v>
      </c>
      <c r="C9" s="15">
        <f t="shared" si="6"/>
        <v>68735.52</v>
      </c>
      <c r="D9" s="15">
        <f t="shared" si="6"/>
        <v>110760.9</v>
      </c>
      <c r="E9" s="15">
        <f t="shared" si="6"/>
        <v>475542.19</v>
      </c>
      <c r="F9" s="15">
        <f t="shared" si="6"/>
        <v>1860586.06</v>
      </c>
    </row>
    <row r="10">
      <c r="A10" s="14">
        <v>643264.0</v>
      </c>
      <c r="B10" s="15">
        <f t="shared" ref="B10:F10" si="7">B21*B32</f>
        <v>19441.8</v>
      </c>
      <c r="C10" s="15">
        <f t="shared" si="7"/>
        <v>67898.7</v>
      </c>
      <c r="D10" s="15">
        <f t="shared" si="7"/>
        <v>109963.28</v>
      </c>
      <c r="E10" s="15">
        <f t="shared" si="7"/>
        <v>449071.29</v>
      </c>
      <c r="F10" s="15">
        <f t="shared" si="7"/>
        <v>1819774.2</v>
      </c>
    </row>
    <row r="12">
      <c r="A12" s="2" t="s">
        <v>21</v>
      </c>
      <c r="B12" s="3"/>
      <c r="C12" s="3"/>
      <c r="D12" s="3"/>
      <c r="E12" s="3"/>
      <c r="F12" s="4"/>
    </row>
    <row r="13">
      <c r="A13" s="5" t="s">
        <v>4</v>
      </c>
      <c r="B13" s="7">
        <v>300.0</v>
      </c>
      <c r="C13" s="7">
        <v>900.0</v>
      </c>
      <c r="D13" s="7">
        <v>1500.0</v>
      </c>
      <c r="E13" s="7">
        <v>6000.0</v>
      </c>
      <c r="F13" s="7">
        <v>24000.0</v>
      </c>
    </row>
    <row r="14">
      <c r="A14" s="5" t="s">
        <v>5</v>
      </c>
      <c r="B14" s="9">
        <f>B13/60</f>
        <v>5</v>
      </c>
      <c r="C14" s="7">
        <v>15.0</v>
      </c>
      <c r="D14" s="9">
        <f t="shared" ref="D14:F14" si="8">D13/60</f>
        <v>25</v>
      </c>
      <c r="E14" s="9">
        <f t="shared" si="8"/>
        <v>100</v>
      </c>
      <c r="F14" s="9">
        <f t="shared" si="8"/>
        <v>400</v>
      </c>
    </row>
    <row r="15">
      <c r="A15" s="21" t="s">
        <v>7</v>
      </c>
      <c r="B15" s="27"/>
      <c r="C15" s="3"/>
      <c r="D15" s="3"/>
      <c r="E15" s="3"/>
      <c r="F15" s="4"/>
    </row>
    <row r="16">
      <c r="A16" s="14">
        <v>17.0</v>
      </c>
      <c r="B16" s="15">
        <v>451.03</v>
      </c>
      <c r="C16" s="16">
        <v>587.93</v>
      </c>
      <c r="D16" s="15">
        <v>674.12</v>
      </c>
      <c r="E16" s="15">
        <v>682.55</v>
      </c>
      <c r="F16" s="15">
        <v>675.47</v>
      </c>
    </row>
    <row r="17">
      <c r="A17" s="14">
        <v>5678.0</v>
      </c>
      <c r="B17" s="15">
        <v>698.61</v>
      </c>
      <c r="C17" s="16">
        <v>752.06</v>
      </c>
      <c r="D17" s="15">
        <v>662.46</v>
      </c>
      <c r="E17" s="33">
        <v>655.25</v>
      </c>
      <c r="F17" s="15">
        <v>655.25</v>
      </c>
    </row>
    <row r="18">
      <c r="A18" s="14">
        <v>462.0</v>
      </c>
      <c r="B18" s="18">
        <v>663.9</v>
      </c>
      <c r="C18" s="16">
        <v>592.11</v>
      </c>
      <c r="D18" s="34">
        <v>619.34</v>
      </c>
      <c r="E18" s="33">
        <v>651.05</v>
      </c>
      <c r="F18" s="15">
        <v>644.35</v>
      </c>
    </row>
    <row r="19">
      <c r="A19" s="14">
        <v>9084383.0</v>
      </c>
      <c r="B19" s="15">
        <v>374.04</v>
      </c>
      <c r="C19" s="16">
        <v>505.36</v>
      </c>
      <c r="D19" s="15">
        <v>610.53</v>
      </c>
      <c r="E19" s="15">
        <v>651.84</v>
      </c>
      <c r="F19" s="15">
        <v>637.77</v>
      </c>
    </row>
    <row r="20">
      <c r="A20" s="14">
        <v>5.0</v>
      </c>
      <c r="B20" s="15">
        <v>625.01</v>
      </c>
      <c r="C20" s="35">
        <v>613.71</v>
      </c>
      <c r="D20" s="15">
        <v>579.9</v>
      </c>
      <c r="E20" s="15">
        <v>682.27</v>
      </c>
      <c r="F20" s="18">
        <v>664.97</v>
      </c>
    </row>
    <row r="21">
      <c r="A21" s="14">
        <v>643264.0</v>
      </c>
      <c r="B21" s="15">
        <v>540.05</v>
      </c>
      <c r="C21" s="16">
        <v>611.7</v>
      </c>
      <c r="D21" s="18">
        <v>614.32</v>
      </c>
      <c r="E21" s="15">
        <v>616.01</v>
      </c>
      <c r="F21" s="15">
        <v>645.31</v>
      </c>
    </row>
    <row r="22">
      <c r="B22" s="17"/>
      <c r="C22" s="17"/>
      <c r="D22" s="17"/>
      <c r="E22" s="17"/>
    </row>
    <row r="23">
      <c r="A23" s="2" t="s">
        <v>24</v>
      </c>
      <c r="B23" s="3"/>
      <c r="C23" s="3"/>
      <c r="D23" s="3"/>
      <c r="E23" s="3"/>
      <c r="F23" s="4"/>
    </row>
    <row r="24">
      <c r="A24" s="5" t="s">
        <v>4</v>
      </c>
      <c r="B24" s="7">
        <v>300.0</v>
      </c>
      <c r="C24" s="7">
        <v>900.0</v>
      </c>
      <c r="D24" s="7">
        <v>1500.0</v>
      </c>
      <c r="E24" s="7">
        <v>6000.0</v>
      </c>
      <c r="F24" s="7">
        <v>24000.0</v>
      </c>
    </row>
    <row r="25">
      <c r="A25" s="5" t="s">
        <v>5</v>
      </c>
      <c r="B25" s="9">
        <f>B24/60</f>
        <v>5</v>
      </c>
      <c r="C25" s="7">
        <v>15.0</v>
      </c>
      <c r="D25" s="9">
        <f t="shared" ref="D25:F25" si="9">D24/60</f>
        <v>25</v>
      </c>
      <c r="E25" s="9">
        <f t="shared" si="9"/>
        <v>100</v>
      </c>
      <c r="F25" s="9">
        <f t="shared" si="9"/>
        <v>400</v>
      </c>
    </row>
    <row r="26">
      <c r="A26" s="21" t="s">
        <v>7</v>
      </c>
      <c r="B26" s="27"/>
      <c r="C26" s="3"/>
      <c r="D26" s="3"/>
      <c r="E26" s="3"/>
      <c r="F26" s="4"/>
    </row>
    <row r="27">
      <c r="A27" s="14">
        <v>17.0</v>
      </c>
      <c r="B27" s="15">
        <v>39.0</v>
      </c>
      <c r="C27" s="16">
        <v>112.0</v>
      </c>
      <c r="D27" s="15">
        <v>173.0</v>
      </c>
      <c r="E27" s="15">
        <v>680.0</v>
      </c>
      <c r="F27" s="15">
        <v>2769.0</v>
      </c>
    </row>
    <row r="28">
      <c r="A28" s="14">
        <v>5678.0</v>
      </c>
      <c r="B28" s="15">
        <v>32.0</v>
      </c>
      <c r="C28" s="16">
        <v>96.0</v>
      </c>
      <c r="D28" s="15">
        <v>175.0</v>
      </c>
      <c r="E28" s="15">
        <v>711.0</v>
      </c>
      <c r="F28" s="16">
        <v>2848.0</v>
      </c>
    </row>
    <row r="29">
      <c r="A29" s="14">
        <v>462.0</v>
      </c>
      <c r="B29" s="15">
        <v>27.0</v>
      </c>
      <c r="C29" s="16">
        <v>96.0</v>
      </c>
      <c r="D29" s="15">
        <v>170.0</v>
      </c>
      <c r="E29" s="15">
        <v>698.0</v>
      </c>
      <c r="F29" s="15">
        <v>2843.0</v>
      </c>
    </row>
    <row r="30">
      <c r="A30" s="14">
        <v>9084383.0</v>
      </c>
      <c r="B30" s="15">
        <v>33.0</v>
      </c>
      <c r="C30" s="16">
        <v>107.0</v>
      </c>
      <c r="D30" s="15">
        <v>172.0</v>
      </c>
      <c r="E30" s="15">
        <v>689.0</v>
      </c>
      <c r="F30" s="15">
        <v>2849.0</v>
      </c>
    </row>
    <row r="31">
      <c r="A31" s="14">
        <v>5.0</v>
      </c>
      <c r="B31" s="15">
        <v>31.0</v>
      </c>
      <c r="C31" s="16">
        <v>112.0</v>
      </c>
      <c r="D31" s="15">
        <v>191.0</v>
      </c>
      <c r="E31" s="15">
        <v>697.0</v>
      </c>
      <c r="F31" s="15">
        <v>2798.0</v>
      </c>
    </row>
    <row r="32">
      <c r="A32" s="14">
        <v>643264.0</v>
      </c>
      <c r="B32" s="15">
        <v>36.0</v>
      </c>
      <c r="C32" s="16">
        <v>111.0</v>
      </c>
      <c r="D32" s="15">
        <v>179.0</v>
      </c>
      <c r="E32" s="15">
        <v>729.0</v>
      </c>
      <c r="F32" s="15">
        <v>2820.0</v>
      </c>
    </row>
  </sheetData>
  <mergeCells count="6">
    <mergeCell ref="A1:F1"/>
    <mergeCell ref="B4:F4"/>
    <mergeCell ref="A12:F12"/>
    <mergeCell ref="B15:F15"/>
    <mergeCell ref="A23:F23"/>
    <mergeCell ref="B26:F2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</cols>
  <sheetData>
    <row r="1">
      <c r="A1" s="2" t="s">
        <v>37</v>
      </c>
      <c r="B1" s="3"/>
      <c r="C1" s="3"/>
      <c r="D1" s="3"/>
      <c r="E1" s="3"/>
      <c r="F1" s="4"/>
    </row>
    <row r="2">
      <c r="A2" s="5" t="s">
        <v>4</v>
      </c>
      <c r="B2" s="7">
        <v>300.0</v>
      </c>
      <c r="C2" s="7">
        <v>900.0</v>
      </c>
      <c r="D2" s="7">
        <v>1500.0</v>
      </c>
      <c r="E2" s="7">
        <v>6000.0</v>
      </c>
      <c r="F2" s="7">
        <v>24000.0</v>
      </c>
    </row>
    <row r="3">
      <c r="A3" s="5" t="s">
        <v>5</v>
      </c>
      <c r="B3" s="9">
        <f>B2/60</f>
        <v>5</v>
      </c>
      <c r="C3" s="7">
        <v>15.0</v>
      </c>
      <c r="D3" s="9">
        <f t="shared" ref="D3:F3" si="1">D2/60</f>
        <v>25</v>
      </c>
      <c r="E3" s="9">
        <f t="shared" si="1"/>
        <v>100</v>
      </c>
      <c r="F3" s="9">
        <f t="shared" si="1"/>
        <v>400</v>
      </c>
    </row>
    <row r="4">
      <c r="A4" s="11" t="s">
        <v>7</v>
      </c>
      <c r="B4" s="27"/>
      <c r="C4" s="3"/>
      <c r="D4" s="3"/>
      <c r="E4" s="3"/>
      <c r="F4" s="4"/>
    </row>
    <row r="5">
      <c r="A5" s="14">
        <v>17.0</v>
      </c>
      <c r="B5" s="15">
        <f t="shared" ref="B5:F5" si="2">B16*B27</f>
        <v>15501.15</v>
      </c>
      <c r="C5" s="15">
        <f t="shared" si="2"/>
        <v>50633.24</v>
      </c>
      <c r="D5" s="15">
        <f t="shared" si="2"/>
        <v>85424</v>
      </c>
      <c r="E5" s="15">
        <f t="shared" si="2"/>
        <v>344361.6</v>
      </c>
      <c r="F5" s="15">
        <f t="shared" si="2"/>
        <v>1387993.32</v>
      </c>
    </row>
    <row r="6">
      <c r="A6" s="14">
        <v>5678.0</v>
      </c>
      <c r="B6" s="15">
        <f t="shared" ref="B6:F6" si="3">B17*B28</f>
        <v>16462.74</v>
      </c>
      <c r="C6" s="15">
        <f t="shared" si="3"/>
        <v>51931.35</v>
      </c>
      <c r="D6" s="15">
        <f t="shared" si="3"/>
        <v>86357.44</v>
      </c>
      <c r="E6" s="15">
        <f t="shared" si="3"/>
        <v>347671.5</v>
      </c>
      <c r="F6" s="15">
        <f t="shared" si="3"/>
        <v>1396585.88</v>
      </c>
    </row>
    <row r="7">
      <c r="A7" s="14">
        <v>462.0</v>
      </c>
      <c r="B7" s="15">
        <f t="shared" ref="B7:F7" si="4">B18*B29</f>
        <v>16125.12</v>
      </c>
      <c r="C7" s="15">
        <f t="shared" si="4"/>
        <v>49510.72</v>
      </c>
      <c r="D7" s="15">
        <f t="shared" si="4"/>
        <v>86126.76</v>
      </c>
      <c r="E7" s="15">
        <f t="shared" si="4"/>
        <v>345915.45</v>
      </c>
      <c r="F7" s="15">
        <f t="shared" si="4"/>
        <v>1381404.24</v>
      </c>
    </row>
    <row r="8">
      <c r="A8" s="14">
        <v>9084383.0</v>
      </c>
      <c r="B8" s="15">
        <f t="shared" ref="B8:F8" si="5">B19*B30</f>
        <v>13798.62</v>
      </c>
      <c r="C8" s="15">
        <f t="shared" si="5"/>
        <v>47038.02</v>
      </c>
      <c r="D8" s="15">
        <f t="shared" si="5"/>
        <v>83275.96</v>
      </c>
      <c r="E8" s="15">
        <f t="shared" si="5"/>
        <v>341455.03</v>
      </c>
      <c r="F8" s="15">
        <f t="shared" si="5"/>
        <v>1384342.48</v>
      </c>
    </row>
    <row r="9">
      <c r="A9" s="14">
        <v>5.0</v>
      </c>
      <c r="B9" s="15">
        <f t="shared" ref="B9:F9" si="6">B20*B31</f>
        <v>15198.69</v>
      </c>
      <c r="C9" s="15">
        <f t="shared" si="6"/>
        <v>51438.46</v>
      </c>
      <c r="D9" s="15">
        <f t="shared" si="6"/>
        <v>85018.31</v>
      </c>
      <c r="E9" s="15">
        <f t="shared" si="6"/>
        <v>344768.91</v>
      </c>
      <c r="F9" s="15">
        <f t="shared" si="6"/>
        <v>1382859.4</v>
      </c>
    </row>
    <row r="10">
      <c r="A10" s="14">
        <v>643264.0</v>
      </c>
      <c r="B10" s="15">
        <f t="shared" ref="B10:F10" si="7">B21*B32</f>
        <v>15426.25</v>
      </c>
      <c r="C10" s="15">
        <f t="shared" si="7"/>
        <v>50559.76</v>
      </c>
      <c r="D10" s="15">
        <f t="shared" si="7"/>
        <v>84664.82</v>
      </c>
      <c r="E10" s="15">
        <f t="shared" si="7"/>
        <v>346289.45</v>
      </c>
      <c r="F10" s="15">
        <f t="shared" si="7"/>
        <v>1384014.6</v>
      </c>
    </row>
    <row r="11">
      <c r="B11" s="17"/>
      <c r="C11" s="17"/>
      <c r="D11" s="17"/>
      <c r="E11" s="17"/>
    </row>
    <row r="12">
      <c r="A12" s="2" t="s">
        <v>42</v>
      </c>
      <c r="B12" s="3"/>
      <c r="C12" s="3"/>
      <c r="D12" s="3"/>
      <c r="E12" s="3"/>
      <c r="F12" s="4"/>
    </row>
    <row r="13">
      <c r="A13" s="5" t="s">
        <v>4</v>
      </c>
      <c r="B13" s="7">
        <v>300.0</v>
      </c>
      <c r="C13" s="7">
        <v>900.0</v>
      </c>
      <c r="D13" s="7">
        <v>1500.0</v>
      </c>
      <c r="E13" s="7">
        <v>6000.0</v>
      </c>
      <c r="F13" s="7">
        <v>24000.0</v>
      </c>
    </row>
    <row r="14">
      <c r="A14" s="5" t="s">
        <v>5</v>
      </c>
      <c r="B14" s="9">
        <f>B13/60</f>
        <v>5</v>
      </c>
      <c r="C14" s="7">
        <v>15.0</v>
      </c>
      <c r="D14" s="9">
        <f t="shared" ref="D14:F14" si="8">D13/60</f>
        <v>25</v>
      </c>
      <c r="E14" s="9">
        <f t="shared" si="8"/>
        <v>100</v>
      </c>
      <c r="F14" s="9">
        <f t="shared" si="8"/>
        <v>400</v>
      </c>
    </row>
    <row r="15">
      <c r="A15" s="11" t="s">
        <v>7</v>
      </c>
      <c r="B15" s="27"/>
      <c r="C15" s="3"/>
      <c r="D15" s="3"/>
      <c r="E15" s="3"/>
      <c r="F15" s="4"/>
    </row>
    <row r="16">
      <c r="A16" s="14">
        <v>17.0</v>
      </c>
      <c r="B16" s="15">
        <v>316.35</v>
      </c>
      <c r="C16" s="16">
        <v>377.86</v>
      </c>
      <c r="D16" s="15">
        <v>427.12</v>
      </c>
      <c r="E16" s="15">
        <v>434.8</v>
      </c>
      <c r="F16" s="15">
        <v>430.92</v>
      </c>
    </row>
    <row r="17">
      <c r="A17" s="14">
        <v>5678.0</v>
      </c>
      <c r="B17" s="15">
        <v>433.23</v>
      </c>
      <c r="C17" s="16">
        <v>467.85</v>
      </c>
      <c r="D17" s="15">
        <v>415.18</v>
      </c>
      <c r="E17" s="18">
        <v>421.42</v>
      </c>
      <c r="F17" s="15">
        <v>421.42</v>
      </c>
    </row>
    <row r="18">
      <c r="A18" s="14">
        <v>462.0</v>
      </c>
      <c r="B18" s="15">
        <v>488.64</v>
      </c>
      <c r="C18" s="16">
        <v>399.28</v>
      </c>
      <c r="D18" s="18">
        <v>422.19</v>
      </c>
      <c r="E18" s="15">
        <v>414.27</v>
      </c>
      <c r="F18" s="18">
        <v>414.09</v>
      </c>
    </row>
    <row r="19">
      <c r="A19" s="14">
        <v>9084383.0</v>
      </c>
      <c r="B19" s="15">
        <v>299.97</v>
      </c>
      <c r="C19" s="16">
        <v>351.03</v>
      </c>
      <c r="D19" s="15">
        <v>389.14</v>
      </c>
      <c r="E19" s="15">
        <v>409.91</v>
      </c>
      <c r="F19" s="18">
        <v>412.99</v>
      </c>
    </row>
    <row r="20">
      <c r="A20" s="14">
        <v>5.0</v>
      </c>
      <c r="B20" s="15">
        <v>389.71</v>
      </c>
      <c r="C20" s="35">
        <v>392.66</v>
      </c>
      <c r="D20" s="18">
        <v>374.53</v>
      </c>
      <c r="E20" s="15">
        <v>424.07</v>
      </c>
      <c r="F20" s="18">
        <v>423.8</v>
      </c>
    </row>
    <row r="21">
      <c r="A21" s="14">
        <v>643264.0</v>
      </c>
      <c r="B21" s="15">
        <v>376.25</v>
      </c>
      <c r="C21" s="16">
        <v>407.74</v>
      </c>
      <c r="D21" s="15">
        <v>395.63</v>
      </c>
      <c r="E21" s="15">
        <v>409.81</v>
      </c>
      <c r="F21" s="15">
        <v>415.62</v>
      </c>
    </row>
    <row r="22">
      <c r="B22" s="17"/>
      <c r="C22" s="17"/>
      <c r="D22" s="17"/>
      <c r="E22" s="17"/>
    </row>
    <row r="23">
      <c r="A23" s="2" t="s">
        <v>24</v>
      </c>
      <c r="B23" s="3"/>
      <c r="C23" s="3"/>
      <c r="D23" s="3"/>
      <c r="E23" s="3"/>
      <c r="F23" s="4"/>
    </row>
    <row r="24">
      <c r="A24" s="5" t="s">
        <v>4</v>
      </c>
      <c r="B24" s="7">
        <v>300.0</v>
      </c>
      <c r="C24" s="7">
        <v>900.0</v>
      </c>
      <c r="D24" s="7">
        <v>1500.0</v>
      </c>
      <c r="E24" s="7">
        <v>6000.0</v>
      </c>
      <c r="F24" s="7">
        <v>24000.0</v>
      </c>
    </row>
    <row r="25">
      <c r="A25" s="5" t="s">
        <v>5</v>
      </c>
      <c r="B25" s="9">
        <f>B24/60</f>
        <v>5</v>
      </c>
      <c r="C25" s="7">
        <v>15.0</v>
      </c>
      <c r="D25" s="9">
        <f t="shared" ref="D25:F25" si="9">D24/60</f>
        <v>25</v>
      </c>
      <c r="E25" s="9">
        <f t="shared" si="9"/>
        <v>100</v>
      </c>
      <c r="F25" s="9">
        <f t="shared" si="9"/>
        <v>400</v>
      </c>
    </row>
    <row r="26">
      <c r="A26" s="11" t="s">
        <v>7</v>
      </c>
      <c r="B26" s="27"/>
      <c r="C26" s="3"/>
      <c r="D26" s="3"/>
      <c r="E26" s="3"/>
      <c r="F26" s="4"/>
    </row>
    <row r="27">
      <c r="A27" s="14">
        <v>17.0</v>
      </c>
      <c r="B27" s="19">
        <v>49.0</v>
      </c>
      <c r="C27" s="19">
        <v>134.0</v>
      </c>
      <c r="D27" s="19">
        <v>200.0</v>
      </c>
      <c r="E27" s="19">
        <v>792.0</v>
      </c>
      <c r="F27" s="19">
        <v>3221.0</v>
      </c>
    </row>
    <row r="28">
      <c r="A28" s="14">
        <v>5678.0</v>
      </c>
      <c r="B28" s="19">
        <v>38.0</v>
      </c>
      <c r="C28" s="12">
        <v>111.0</v>
      </c>
      <c r="D28" s="19">
        <v>208.0</v>
      </c>
      <c r="E28" s="19">
        <v>825.0</v>
      </c>
      <c r="F28" s="19">
        <v>3314.0</v>
      </c>
    </row>
    <row r="29">
      <c r="A29" s="14">
        <v>462.0</v>
      </c>
      <c r="B29" s="19">
        <v>33.0</v>
      </c>
      <c r="C29" s="19">
        <v>124.0</v>
      </c>
      <c r="D29" s="19">
        <v>204.0</v>
      </c>
      <c r="E29" s="19">
        <v>835.0</v>
      </c>
      <c r="F29" s="19">
        <v>3336.0</v>
      </c>
    </row>
    <row r="30">
      <c r="A30" s="14">
        <v>9084383.0</v>
      </c>
      <c r="B30" s="19">
        <v>46.0</v>
      </c>
      <c r="C30" s="19">
        <v>134.0</v>
      </c>
      <c r="D30" s="19">
        <v>214.0</v>
      </c>
      <c r="E30" s="19">
        <v>833.0</v>
      </c>
      <c r="F30" s="19">
        <v>3352.0</v>
      </c>
    </row>
    <row r="31">
      <c r="A31" s="14">
        <v>5.0</v>
      </c>
      <c r="B31" s="19">
        <v>39.0</v>
      </c>
      <c r="C31" s="19">
        <v>131.0</v>
      </c>
      <c r="D31" s="19">
        <v>227.0</v>
      </c>
      <c r="E31" s="19">
        <v>813.0</v>
      </c>
      <c r="F31" s="19">
        <v>3263.0</v>
      </c>
    </row>
    <row r="32">
      <c r="A32" s="14">
        <v>643264.0</v>
      </c>
      <c r="B32" s="19">
        <v>41.0</v>
      </c>
      <c r="C32" s="19">
        <v>124.0</v>
      </c>
      <c r="D32" s="19">
        <v>214.0</v>
      </c>
      <c r="E32" s="19">
        <v>845.0</v>
      </c>
      <c r="F32" s="19">
        <v>3330.0</v>
      </c>
    </row>
  </sheetData>
  <mergeCells count="6">
    <mergeCell ref="A1:F1"/>
    <mergeCell ref="A12:F12"/>
    <mergeCell ref="A23:F23"/>
    <mergeCell ref="B4:F4"/>
    <mergeCell ref="B15:F15"/>
    <mergeCell ref="B26:F2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</cols>
  <sheetData>
    <row r="1">
      <c r="A1" s="2" t="s">
        <v>38</v>
      </c>
      <c r="B1" s="3"/>
      <c r="C1" s="3"/>
      <c r="D1" s="3"/>
      <c r="E1" s="3"/>
      <c r="F1" s="4"/>
    </row>
    <row r="2">
      <c r="A2" s="5" t="s">
        <v>4</v>
      </c>
      <c r="B2" s="7">
        <v>300.0</v>
      </c>
      <c r="C2" s="7">
        <v>900.0</v>
      </c>
      <c r="D2" s="7">
        <v>1500.0</v>
      </c>
      <c r="E2" s="7">
        <v>6000.0</v>
      </c>
      <c r="F2" s="7">
        <v>24000.0</v>
      </c>
    </row>
    <row r="3">
      <c r="A3" s="5" t="s">
        <v>5</v>
      </c>
      <c r="B3" s="9">
        <f>B2/60</f>
        <v>5</v>
      </c>
      <c r="C3" s="7">
        <v>15.0</v>
      </c>
      <c r="D3" s="9">
        <f t="shared" ref="D3:F3" si="1">D2/60</f>
        <v>25</v>
      </c>
      <c r="E3" s="9">
        <f t="shared" si="1"/>
        <v>100</v>
      </c>
      <c r="F3" s="9">
        <f t="shared" si="1"/>
        <v>400</v>
      </c>
    </row>
    <row r="4">
      <c r="A4" s="11" t="s">
        <v>7</v>
      </c>
      <c r="B4" s="13"/>
      <c r="C4" s="3"/>
      <c r="D4" s="3"/>
      <c r="E4" s="3"/>
      <c r="F4" s="4"/>
    </row>
    <row r="5">
      <c r="A5" s="14">
        <v>17.0</v>
      </c>
      <c r="B5" s="15">
        <f t="shared" ref="B5:F5" si="2">B16*B27</f>
        <v>1860.87</v>
      </c>
      <c r="C5" s="15">
        <f t="shared" si="2"/>
        <v>3095.34</v>
      </c>
      <c r="D5" s="15">
        <f t="shared" si="2"/>
        <v>4207.84</v>
      </c>
      <c r="E5" s="15">
        <f t="shared" si="2"/>
        <v>15170.25</v>
      </c>
      <c r="F5" s="15">
        <f t="shared" si="2"/>
        <v>51972.69</v>
      </c>
    </row>
    <row r="6">
      <c r="A6" s="14">
        <v>5678.0</v>
      </c>
      <c r="B6" s="15">
        <f t="shared" ref="B6:F6" si="3">B17*B28</f>
        <v>791.42</v>
      </c>
      <c r="C6" s="15">
        <f t="shared" si="3"/>
        <v>1684.16</v>
      </c>
      <c r="D6" s="15">
        <f t="shared" si="3"/>
        <v>3271.14</v>
      </c>
      <c r="E6" s="15">
        <f t="shared" si="3"/>
        <v>12194.58</v>
      </c>
      <c r="F6" s="15">
        <f t="shared" si="3"/>
        <v>49954.99</v>
      </c>
    </row>
    <row r="7">
      <c r="A7" s="14">
        <v>462.0</v>
      </c>
      <c r="B7" s="15">
        <f t="shared" ref="B7:F7" si="4">B18*B29</f>
        <v>1111.74</v>
      </c>
      <c r="C7" s="15">
        <f t="shared" si="4"/>
        <v>3338.48</v>
      </c>
      <c r="D7" s="15">
        <f t="shared" si="4"/>
        <v>3596.6</v>
      </c>
      <c r="E7" s="15">
        <f t="shared" si="4"/>
        <v>13913.16</v>
      </c>
      <c r="F7" s="15">
        <f t="shared" si="4"/>
        <v>56177.68</v>
      </c>
    </row>
    <row r="8">
      <c r="A8" s="14">
        <v>9084383.0</v>
      </c>
      <c r="B8" s="15">
        <f t="shared" ref="B8:F8" si="5">B19*B30</f>
        <v>2731.12</v>
      </c>
      <c r="C8" s="15">
        <f t="shared" si="5"/>
        <v>4467.96</v>
      </c>
      <c r="D8" s="15">
        <f t="shared" si="5"/>
        <v>6684.78</v>
      </c>
      <c r="E8" s="15">
        <f t="shared" si="5"/>
        <v>18342.5</v>
      </c>
      <c r="F8" s="15">
        <f t="shared" si="5"/>
        <v>55591.2</v>
      </c>
    </row>
    <row r="9">
      <c r="A9" s="14">
        <v>5.0</v>
      </c>
      <c r="B9" s="15">
        <f t="shared" ref="B9:F9" si="6">B20*B31</f>
        <v>1790.55</v>
      </c>
      <c r="C9" s="15">
        <f t="shared" si="6"/>
        <v>2525.8</v>
      </c>
      <c r="D9" s="15">
        <f t="shared" si="6"/>
        <v>4589.85</v>
      </c>
      <c r="E9" s="15">
        <f t="shared" si="6"/>
        <v>14133.6</v>
      </c>
      <c r="F9" s="15">
        <f t="shared" si="6"/>
        <v>57111.3</v>
      </c>
    </row>
    <row r="10">
      <c r="A10" s="14">
        <v>643264.0</v>
      </c>
      <c r="B10" s="15">
        <f t="shared" ref="B10:F10" si="7">B21*B32</f>
        <v>2268.3</v>
      </c>
      <c r="C10" s="15">
        <f t="shared" si="7"/>
        <v>2771.02</v>
      </c>
      <c r="D10" s="15">
        <f t="shared" si="7"/>
        <v>5226.48</v>
      </c>
      <c r="E10" s="15">
        <f t="shared" si="7"/>
        <v>13584.87</v>
      </c>
      <c r="F10" s="15">
        <f t="shared" si="7"/>
        <v>55709.22</v>
      </c>
    </row>
    <row r="12">
      <c r="A12" s="2" t="s">
        <v>46</v>
      </c>
      <c r="B12" s="3"/>
      <c r="C12" s="3"/>
      <c r="D12" s="3"/>
      <c r="E12" s="3"/>
      <c r="F12" s="4"/>
    </row>
    <row r="13">
      <c r="A13" s="5" t="s">
        <v>4</v>
      </c>
      <c r="B13" s="7">
        <v>300.0</v>
      </c>
      <c r="C13" s="7">
        <v>900.0</v>
      </c>
      <c r="D13" s="7">
        <v>1500.0</v>
      </c>
      <c r="E13" s="7">
        <v>6000.0</v>
      </c>
      <c r="F13" s="7">
        <v>24000.0</v>
      </c>
    </row>
    <row r="14">
      <c r="A14" s="5" t="s">
        <v>5</v>
      </c>
      <c r="B14" s="9">
        <f>B13/60</f>
        <v>5</v>
      </c>
      <c r="C14" s="7">
        <v>15.0</v>
      </c>
      <c r="D14" s="9">
        <f t="shared" ref="D14:F14" si="8">D13/60</f>
        <v>25</v>
      </c>
      <c r="E14" s="9">
        <f t="shared" si="8"/>
        <v>100</v>
      </c>
      <c r="F14" s="9">
        <f t="shared" si="8"/>
        <v>400</v>
      </c>
    </row>
    <row r="15">
      <c r="A15" s="11" t="s">
        <v>7</v>
      </c>
      <c r="B15" s="13"/>
      <c r="C15" s="3"/>
      <c r="D15" s="3"/>
      <c r="E15" s="3"/>
      <c r="F15" s="4"/>
    </row>
    <row r="16">
      <c r="A16" s="14">
        <v>17.0</v>
      </c>
      <c r="B16" s="15">
        <v>169.17</v>
      </c>
      <c r="C16" s="16">
        <v>134.58</v>
      </c>
      <c r="D16" s="15">
        <v>150.28</v>
      </c>
      <c r="E16" s="15">
        <v>134.25</v>
      </c>
      <c r="F16" s="15">
        <v>114.73</v>
      </c>
    </row>
    <row r="17">
      <c r="A17" s="14">
        <v>5678.0</v>
      </c>
      <c r="B17" s="15">
        <v>113.06</v>
      </c>
      <c r="C17" s="16">
        <v>105.26</v>
      </c>
      <c r="D17" s="15">
        <v>96.21</v>
      </c>
      <c r="E17" s="15">
        <v>106.97</v>
      </c>
      <c r="F17" s="15">
        <v>106.97</v>
      </c>
    </row>
    <row r="18">
      <c r="A18" s="14">
        <v>462.0</v>
      </c>
      <c r="B18" s="18">
        <v>158.82</v>
      </c>
      <c r="C18" s="16">
        <v>115.12</v>
      </c>
      <c r="D18" s="15">
        <v>102.76</v>
      </c>
      <c r="E18" s="15">
        <v>100.82</v>
      </c>
      <c r="F18" s="15">
        <v>113.72</v>
      </c>
    </row>
    <row r="19">
      <c r="A19" s="14">
        <v>9084383.0</v>
      </c>
      <c r="B19" s="15">
        <v>195.08</v>
      </c>
      <c r="C19" s="16">
        <v>159.57</v>
      </c>
      <c r="D19" s="15">
        <v>155.46</v>
      </c>
      <c r="E19" s="15">
        <v>126.5</v>
      </c>
      <c r="F19" s="15">
        <v>110.3</v>
      </c>
    </row>
    <row r="20">
      <c r="A20" s="14">
        <v>5.0</v>
      </c>
      <c r="B20" s="15">
        <v>198.95</v>
      </c>
      <c r="C20" s="16">
        <v>126.29</v>
      </c>
      <c r="D20" s="15">
        <v>124.05</v>
      </c>
      <c r="E20" s="15">
        <v>120.8</v>
      </c>
      <c r="F20" s="15">
        <v>122.82</v>
      </c>
    </row>
    <row r="21">
      <c r="A21" s="14">
        <v>643264.0</v>
      </c>
      <c r="B21" s="15">
        <v>378.05</v>
      </c>
      <c r="C21" s="16">
        <v>197.93</v>
      </c>
      <c r="D21" s="15">
        <v>145.18</v>
      </c>
      <c r="E21" s="18">
        <v>116.11</v>
      </c>
      <c r="F21" s="15">
        <v>109.02</v>
      </c>
    </row>
    <row r="22">
      <c r="B22" s="17"/>
      <c r="C22" s="17"/>
      <c r="D22" s="17"/>
      <c r="E22" s="17"/>
    </row>
    <row r="23">
      <c r="A23" s="2" t="s">
        <v>24</v>
      </c>
      <c r="B23" s="3"/>
      <c r="C23" s="3"/>
      <c r="D23" s="3"/>
      <c r="E23" s="3"/>
      <c r="F23" s="4"/>
    </row>
    <row r="24">
      <c r="A24" s="5" t="s">
        <v>4</v>
      </c>
      <c r="B24" s="7">
        <v>300.0</v>
      </c>
      <c r="C24" s="7">
        <v>900.0</v>
      </c>
      <c r="D24" s="7">
        <v>1500.0</v>
      </c>
      <c r="E24" s="7">
        <v>6000.0</v>
      </c>
      <c r="F24" s="7">
        <v>24000.0</v>
      </c>
    </row>
    <row r="25">
      <c r="A25" s="5" t="s">
        <v>5</v>
      </c>
      <c r="B25" s="9">
        <f>B24/60</f>
        <v>5</v>
      </c>
      <c r="C25" s="7">
        <v>15.0</v>
      </c>
      <c r="D25" s="9">
        <f t="shared" ref="D25:F25" si="9">D24/60</f>
        <v>25</v>
      </c>
      <c r="E25" s="9">
        <f t="shared" si="9"/>
        <v>100</v>
      </c>
      <c r="F25" s="9">
        <f t="shared" si="9"/>
        <v>400</v>
      </c>
    </row>
    <row r="26">
      <c r="A26" s="11" t="s">
        <v>7</v>
      </c>
      <c r="B26" s="13"/>
      <c r="C26" s="3"/>
      <c r="D26" s="3"/>
      <c r="E26" s="3"/>
      <c r="F26" s="4"/>
    </row>
    <row r="27">
      <c r="A27" s="14">
        <v>17.0</v>
      </c>
      <c r="B27" s="15">
        <v>11.0</v>
      </c>
      <c r="C27" s="16">
        <v>23.0</v>
      </c>
      <c r="D27" s="15">
        <v>28.0</v>
      </c>
      <c r="E27" s="15">
        <v>113.0</v>
      </c>
      <c r="F27" s="15">
        <v>453.0</v>
      </c>
    </row>
    <row r="28">
      <c r="A28" s="14">
        <v>5678.0</v>
      </c>
      <c r="B28" s="15">
        <v>7.0</v>
      </c>
      <c r="C28" s="16">
        <v>16.0</v>
      </c>
      <c r="D28" s="15">
        <v>34.0</v>
      </c>
      <c r="E28" s="15">
        <v>114.0</v>
      </c>
      <c r="F28" s="15">
        <v>467.0</v>
      </c>
    </row>
    <row r="29">
      <c r="A29" s="14">
        <v>462.0</v>
      </c>
      <c r="B29" s="15">
        <v>7.0</v>
      </c>
      <c r="C29" s="16">
        <v>29.0</v>
      </c>
      <c r="D29" s="18">
        <v>35.0</v>
      </c>
      <c r="E29" s="15">
        <v>138.0</v>
      </c>
      <c r="F29" s="15">
        <v>494.0</v>
      </c>
    </row>
    <row r="30">
      <c r="A30" s="14">
        <v>9084383.0</v>
      </c>
      <c r="B30" s="15">
        <v>14.0</v>
      </c>
      <c r="C30" s="16">
        <v>28.0</v>
      </c>
      <c r="D30" s="15">
        <v>43.0</v>
      </c>
      <c r="E30" s="15">
        <v>145.0</v>
      </c>
      <c r="F30" s="15">
        <v>504.0</v>
      </c>
    </row>
    <row r="31">
      <c r="A31" s="14">
        <v>5.0</v>
      </c>
      <c r="B31" s="15">
        <v>9.0</v>
      </c>
      <c r="C31" s="16">
        <v>20.0</v>
      </c>
      <c r="D31" s="15">
        <v>37.0</v>
      </c>
      <c r="E31" s="15">
        <v>117.0</v>
      </c>
      <c r="F31" s="16">
        <v>465.0</v>
      </c>
    </row>
    <row r="32">
      <c r="A32" s="14">
        <v>643264.0</v>
      </c>
      <c r="B32" s="15">
        <v>6.0</v>
      </c>
      <c r="C32" s="16">
        <v>14.0</v>
      </c>
      <c r="D32" s="15">
        <v>36.0</v>
      </c>
      <c r="E32" s="15">
        <v>117.0</v>
      </c>
      <c r="F32" s="15">
        <v>511.0</v>
      </c>
    </row>
  </sheetData>
  <mergeCells count="6">
    <mergeCell ref="A1:F1"/>
    <mergeCell ref="A12:F12"/>
    <mergeCell ref="A23:F23"/>
    <mergeCell ref="B4:F4"/>
    <mergeCell ref="B15:F15"/>
    <mergeCell ref="B26:F2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7.86"/>
    <col customWidth="1" min="4" max="4" width="24.0"/>
    <col customWidth="1" min="5" max="5" width="28.86"/>
  </cols>
  <sheetData>
    <row r="1">
      <c r="A1" s="40" t="s">
        <v>27</v>
      </c>
      <c r="B1" s="40" t="s">
        <v>28</v>
      </c>
      <c r="C1" s="40" t="s">
        <v>29</v>
      </c>
      <c r="D1" s="40" t="s">
        <v>39</v>
      </c>
      <c r="E1" s="40" t="s">
        <v>40</v>
      </c>
      <c r="F1" s="40" t="s">
        <v>41</v>
      </c>
    </row>
    <row r="2">
      <c r="A2" s="6" t="s">
        <v>33</v>
      </c>
      <c r="B2" s="6">
        <v>1.0</v>
      </c>
      <c r="C2" s="6">
        <v>4.0</v>
      </c>
      <c r="D2" s="8">
        <f t="shared" ref="D2:E2" si="1">AVERAGE(C8:C9)</f>
        <v>11587.32</v>
      </c>
      <c r="E2" s="8">
        <f t="shared" si="1"/>
        <v>403.28</v>
      </c>
      <c r="F2" s="8">
        <f t="shared" ref="F2:F5" si="3">SUM(D2,E2)</f>
        <v>11990.6</v>
      </c>
    </row>
    <row r="3">
      <c r="A3" s="6" t="s">
        <v>34</v>
      </c>
      <c r="B3" s="6">
        <v>2.0</v>
      </c>
      <c r="C3" s="6">
        <v>3.0</v>
      </c>
      <c r="D3" s="8">
        <f t="shared" ref="D3:E3" si="2">AVERAGE(C10:C11)</f>
        <v>2787.15</v>
      </c>
      <c r="E3" s="8">
        <f t="shared" si="2"/>
        <v>417.1</v>
      </c>
      <c r="F3" s="8">
        <f t="shared" si="3"/>
        <v>3204.25</v>
      </c>
    </row>
    <row r="4">
      <c r="A4" s="39" t="s">
        <v>35</v>
      </c>
      <c r="B4" s="39">
        <v>3.0</v>
      </c>
      <c r="C4" s="39">
        <v>2.0</v>
      </c>
      <c r="D4" s="41">
        <f t="shared" ref="D4:E4" si="4">AVERAGE(C12:C13)</f>
        <v>522.53</v>
      </c>
      <c r="E4" s="41">
        <f t="shared" si="4"/>
        <v>463.43</v>
      </c>
      <c r="F4" s="41">
        <f t="shared" si="3"/>
        <v>985.96</v>
      </c>
    </row>
    <row r="5">
      <c r="A5" s="6" t="s">
        <v>36</v>
      </c>
      <c r="B5" s="6">
        <v>4.0</v>
      </c>
      <c r="C5" s="6">
        <v>1.0</v>
      </c>
      <c r="D5" s="8">
        <f t="shared" ref="D5:E5" si="5">AVERAGE(C15)</f>
        <v>7619.83</v>
      </c>
      <c r="E5" s="8">
        <f t="shared" si="5"/>
        <v>1404.18</v>
      </c>
      <c r="F5" s="8">
        <f t="shared" si="3"/>
        <v>9024.01</v>
      </c>
    </row>
    <row r="7">
      <c r="A7" s="11" t="s">
        <v>43</v>
      </c>
      <c r="B7" s="11" t="s">
        <v>7</v>
      </c>
      <c r="C7" s="11" t="s">
        <v>44</v>
      </c>
      <c r="D7" s="11" t="s">
        <v>45</v>
      </c>
    </row>
    <row r="8">
      <c r="A8" s="42" t="s">
        <v>33</v>
      </c>
      <c r="B8" s="43">
        <v>92.0</v>
      </c>
      <c r="C8" s="44">
        <v>18014.91</v>
      </c>
      <c r="D8" s="44">
        <v>382.96</v>
      </c>
    </row>
    <row r="9">
      <c r="A9" s="45"/>
      <c r="B9" s="43">
        <v>728873.0</v>
      </c>
      <c r="C9" s="44">
        <v>5159.73</v>
      </c>
      <c r="D9" s="44">
        <v>423.6</v>
      </c>
    </row>
    <row r="10">
      <c r="A10" s="42" t="s">
        <v>34</v>
      </c>
      <c r="B10" s="46">
        <v>92.0</v>
      </c>
      <c r="C10" s="47">
        <v>5115.0</v>
      </c>
      <c r="D10" s="44">
        <v>410.6</v>
      </c>
    </row>
    <row r="11">
      <c r="A11" s="45"/>
      <c r="B11" s="43">
        <v>728873.0</v>
      </c>
      <c r="C11" s="44">
        <v>459.3</v>
      </c>
      <c r="D11" s="44">
        <v>423.6</v>
      </c>
    </row>
    <row r="12">
      <c r="A12" s="42" t="s">
        <v>35</v>
      </c>
      <c r="B12" s="46">
        <v>92.0</v>
      </c>
      <c r="C12" s="44">
        <v>585.76</v>
      </c>
      <c r="D12" s="44">
        <v>458.43</v>
      </c>
    </row>
    <row r="13">
      <c r="A13" s="45"/>
      <c r="B13" s="43">
        <v>728873.0</v>
      </c>
      <c r="C13" s="44">
        <v>459.3</v>
      </c>
      <c r="D13" s="44">
        <v>468.43</v>
      </c>
    </row>
    <row r="14">
      <c r="A14" s="42" t="s">
        <v>36</v>
      </c>
      <c r="B14" s="46">
        <v>92.0</v>
      </c>
      <c r="C14" s="44">
        <v>6665.71</v>
      </c>
      <c r="D14" s="44">
        <v>1301.21</v>
      </c>
    </row>
    <row r="15">
      <c r="A15" s="45"/>
      <c r="B15" s="43">
        <v>728873.0</v>
      </c>
      <c r="C15" s="44">
        <v>7619.83</v>
      </c>
      <c r="D15" s="44">
        <v>1404.18</v>
      </c>
    </row>
  </sheetData>
  <mergeCells count="4">
    <mergeCell ref="A8:A9"/>
    <mergeCell ref="A10:A11"/>
    <mergeCell ref="A12:A13"/>
    <mergeCell ref="A14:A15"/>
  </mergeCells>
  <drawing r:id="rId1"/>
</worksheet>
</file>