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240" windowWidth="8535" windowHeight="5085" tabRatio="929" firstSheet="17" activeTab="17"/>
  </bookViews>
  <sheets>
    <sheet name="Countries" sheetId="22" r:id="rId1"/>
    <sheet name="TotDev" sheetId="1" r:id="rId2"/>
    <sheet name="TotDevReal" sheetId="32" r:id="rId3"/>
    <sheet name="LDCs" sheetId="4" r:id="rId4"/>
    <sheet name="Other" sheetId="6" r:id="rId5"/>
    <sheet name="TotConstant" sheetId="5" r:id="rId6"/>
    <sheet name="ConstantLDCs" sheetId="9" r:id="rId7"/>
    <sheet name="ConstLDCsOverallShare" sheetId="24" r:id="rId8"/>
    <sheet name="ConstantOther" sheetId="10" r:id="rId9"/>
    <sheet name="TotConstavg" sheetId="14" r:id="rId10"/>
    <sheet name="ConstavgLDCs" sheetId="12" r:id="rId11"/>
    <sheet name="ConstavgOther" sheetId="13" r:id="rId12"/>
    <sheet name="Total Real Flows PC, Const" sheetId="23" state="hidden" r:id="rId13"/>
    <sheet name="Fragile" sheetId="38" r:id="rId14"/>
    <sheet name="NonFragile" sheetId="39" r:id="rId15"/>
    <sheet name="ResourceDep" sheetId="41" r:id="rId16"/>
    <sheet name="NonResDep" sheetId="42" r:id="rId17"/>
    <sheet name="Figure 1a" sheetId="33" r:id="rId18"/>
    <sheet name="Figure 1b" sheetId="35" r:id="rId19"/>
    <sheet name="Figure 2a" sheetId="34" r:id="rId20"/>
    <sheet name="Figure 2b" sheetId="36" r:id="rId21"/>
    <sheet name="LDCvOther (const)" sheetId="37" r:id="rId22"/>
    <sheet name="ResourceDependence" sheetId="44" r:id="rId23"/>
    <sheet name="ResDepTotal Flows (tax)" sheetId="27" r:id="rId24"/>
    <sheet name="Total Flows (tax), Const (2)" sheetId="25" r:id="rId25"/>
    <sheet name="Flows Share, Const" sheetId="17" r:id="rId26"/>
    <sheet name="Flows Share, Const (2)" sheetId="26" r:id="rId27"/>
    <sheet name="FragilevOther (const)" sheetId="40" r:id="rId28"/>
  </sheets>
  <calcPr calcId="145621"/>
  <fileRecoveryPr repairLoad="1"/>
</workbook>
</file>

<file path=xl/calcChain.xml><?xml version="1.0" encoding="utf-8"?>
<calcChain xmlns="http://schemas.openxmlformats.org/spreadsheetml/2006/main">
  <c r="B25" i="27" l="1"/>
  <c r="F25" i="27"/>
  <c r="E26" i="27"/>
  <c r="D27" i="27"/>
  <c r="C28" i="27"/>
  <c r="B29" i="27"/>
  <c r="F29" i="27"/>
  <c r="E30" i="27"/>
  <c r="D31" i="27"/>
  <c r="C32" i="27"/>
  <c r="B33" i="27"/>
  <c r="F33" i="27"/>
  <c r="E34" i="27"/>
  <c r="D35" i="27"/>
  <c r="C36" i="27"/>
  <c r="B37" i="27"/>
  <c r="F37" i="27"/>
  <c r="E38" i="27"/>
  <c r="D39" i="27"/>
  <c r="C40" i="27"/>
  <c r="B41" i="27"/>
  <c r="F41" i="27"/>
  <c r="E42" i="27"/>
  <c r="E11" i="27"/>
  <c r="E17" i="27"/>
  <c r="E20" i="27"/>
  <c r="E6" i="27"/>
  <c r="E64" i="44"/>
  <c r="E60" i="44"/>
  <c r="E56" i="44"/>
  <c r="E52" i="44"/>
  <c r="E48" i="44"/>
  <c r="E40" i="44"/>
  <c r="E36" i="44"/>
  <c r="E32" i="44"/>
  <c r="E28" i="44"/>
  <c r="E20" i="44"/>
  <c r="E16" i="44"/>
  <c r="E12" i="44"/>
  <c r="E8" i="44"/>
  <c r="E4" i="44"/>
  <c r="D60" i="44"/>
  <c r="D50" i="44"/>
  <c r="D35" i="44"/>
  <c r="D19" i="44"/>
  <c r="D8" i="44"/>
  <c r="C62" i="44"/>
  <c r="C58" i="44"/>
  <c r="C54" i="44"/>
  <c r="C50" i="44"/>
  <c r="C42" i="44"/>
  <c r="C38" i="44"/>
  <c r="C34" i="44"/>
  <c r="C30" i="44"/>
  <c r="C26" i="44"/>
  <c r="C18" i="44"/>
  <c r="C14" i="44"/>
  <c r="C10" i="44"/>
  <c r="C6" i="44"/>
  <c r="D64" i="44"/>
  <c r="D48" i="44"/>
  <c r="D32" i="44"/>
  <c r="D17" i="44"/>
  <c r="D4" i="44"/>
  <c r="B61" i="44"/>
  <c r="B57" i="44"/>
  <c r="B53" i="44"/>
  <c r="B49" i="44"/>
  <c r="B41" i="44"/>
  <c r="B37" i="44"/>
  <c r="B33" i="44"/>
  <c r="B29" i="44"/>
  <c r="B25" i="44"/>
  <c r="B17" i="44"/>
  <c r="B13" i="44"/>
  <c r="B9" i="44"/>
  <c r="B5" i="44"/>
  <c r="D58" i="44"/>
  <c r="D41" i="44"/>
  <c r="D28" i="44"/>
  <c r="D12" i="44"/>
  <c r="C25" i="27"/>
  <c r="B26" i="27"/>
  <c r="F26" i="27"/>
  <c r="E27" i="27"/>
  <c r="D28" i="27"/>
  <c r="C29" i="27"/>
  <c r="B30" i="27"/>
  <c r="F30" i="27"/>
  <c r="E31" i="27"/>
  <c r="D32" i="27"/>
  <c r="C33" i="27"/>
  <c r="B34" i="27"/>
  <c r="F34" i="27"/>
  <c r="E35" i="27"/>
  <c r="D36" i="27"/>
  <c r="C37" i="27"/>
  <c r="B38" i="27"/>
  <c r="F38" i="27"/>
  <c r="E39" i="27"/>
  <c r="D40" i="27"/>
  <c r="C41" i="27"/>
  <c r="B42" i="27"/>
  <c r="F42" i="27"/>
  <c r="E15" i="27"/>
  <c r="E4" i="27"/>
  <c r="E5" i="27"/>
  <c r="E10" i="27"/>
  <c r="E63" i="44"/>
  <c r="E59" i="44"/>
  <c r="E55" i="44"/>
  <c r="E51" i="44"/>
  <c r="E47" i="44"/>
  <c r="E39" i="44"/>
  <c r="E35" i="44"/>
  <c r="E31" i="44"/>
  <c r="E27" i="44"/>
  <c r="E19" i="44"/>
  <c r="E15" i="44"/>
  <c r="E11" i="44"/>
  <c r="E7" i="44"/>
  <c r="E3" i="44"/>
  <c r="D59" i="44"/>
  <c r="D47" i="44"/>
  <c r="D33" i="44"/>
  <c r="D16" i="44"/>
  <c r="D5" i="44"/>
  <c r="C61" i="44"/>
  <c r="C57" i="44"/>
  <c r="C53" i="44"/>
  <c r="C49" i="44"/>
  <c r="C41" i="44"/>
  <c r="C37" i="44"/>
  <c r="C33" i="44"/>
  <c r="C29" i="44"/>
  <c r="C25" i="44"/>
  <c r="C17" i="44"/>
  <c r="C13" i="44"/>
  <c r="C9" i="44"/>
  <c r="C5" i="44"/>
  <c r="D57" i="44"/>
  <c r="D42" i="44"/>
  <c r="D29" i="44"/>
  <c r="D14" i="44"/>
  <c r="B64" i="44"/>
  <c r="B60" i="44"/>
  <c r="B56" i="44"/>
  <c r="B52" i="44"/>
  <c r="B48" i="44"/>
  <c r="B40" i="44"/>
  <c r="B36" i="44"/>
  <c r="B32" i="44"/>
  <c r="B28" i="44"/>
  <c r="B20" i="44"/>
  <c r="B16" i="44"/>
  <c r="B12" i="44"/>
  <c r="B8" i="44"/>
  <c r="B4" i="44"/>
  <c r="D55" i="44"/>
  <c r="D38" i="44"/>
  <c r="D25" i="44"/>
  <c r="D9" i="44"/>
  <c r="D25" i="27"/>
  <c r="C26" i="27"/>
  <c r="B27" i="27"/>
  <c r="F27" i="27"/>
  <c r="E28" i="27"/>
  <c r="D29" i="27"/>
  <c r="C30" i="27"/>
  <c r="B31" i="27"/>
  <c r="F31" i="27"/>
  <c r="E32" i="27"/>
  <c r="D33" i="27"/>
  <c r="C34" i="27"/>
  <c r="B35" i="27"/>
  <c r="F35" i="27"/>
  <c r="E36" i="27"/>
  <c r="D37" i="27"/>
  <c r="C38" i="27"/>
  <c r="B39" i="27"/>
  <c r="F39" i="27"/>
  <c r="E40" i="27"/>
  <c r="D41" i="27"/>
  <c r="C42" i="27"/>
  <c r="E3" i="27"/>
  <c r="E19" i="27"/>
  <c r="E8" i="27"/>
  <c r="E9" i="27"/>
  <c r="E14" i="27"/>
  <c r="E62" i="44"/>
  <c r="E58" i="44"/>
  <c r="E54" i="44"/>
  <c r="E50" i="44"/>
  <c r="E42" i="44"/>
  <c r="E38" i="44"/>
  <c r="E34" i="44"/>
  <c r="E30" i="44"/>
  <c r="E26" i="44"/>
  <c r="E18" i="44"/>
  <c r="E14" i="44"/>
  <c r="E10" i="44"/>
  <c r="E6" i="44"/>
  <c r="D62" i="44"/>
  <c r="D56" i="44"/>
  <c r="D40" i="44"/>
  <c r="D30" i="44"/>
  <c r="D13" i="44"/>
  <c r="C64" i="44"/>
  <c r="C60" i="44"/>
  <c r="C56" i="44"/>
  <c r="C52" i="44"/>
  <c r="C48" i="44"/>
  <c r="C40" i="44"/>
  <c r="C36" i="44"/>
  <c r="C32" i="44"/>
  <c r="C28" i="44"/>
  <c r="C20" i="44"/>
  <c r="C16" i="44"/>
  <c r="C12" i="44"/>
  <c r="C8" i="44"/>
  <c r="C4" i="44"/>
  <c r="D54" i="44"/>
  <c r="D39" i="44"/>
  <c r="D26" i="44"/>
  <c r="D10" i="44"/>
  <c r="B63" i="44"/>
  <c r="B59" i="44"/>
  <c r="B55" i="44"/>
  <c r="B51" i="44"/>
  <c r="B47" i="44"/>
  <c r="B39" i="44"/>
  <c r="B35" i="44"/>
  <c r="B31" i="44"/>
  <c r="B27" i="44"/>
  <c r="B19" i="44"/>
  <c r="B15" i="44"/>
  <c r="B11" i="44"/>
  <c r="B7" i="44"/>
  <c r="B3" i="44"/>
  <c r="D52" i="44"/>
  <c r="D34" i="44"/>
  <c r="D18" i="44"/>
  <c r="D6" i="44"/>
  <c r="E25" i="27"/>
  <c r="D26" i="27"/>
  <c r="C27" i="27"/>
  <c r="B28" i="27"/>
  <c r="F28" i="27"/>
  <c r="E29" i="27"/>
  <c r="D30" i="27"/>
  <c r="C31" i="27"/>
  <c r="B32" i="27"/>
  <c r="F32" i="27"/>
  <c r="E33" i="27"/>
  <c r="D34" i="27"/>
  <c r="C35" i="27"/>
  <c r="B36" i="27"/>
  <c r="F36" i="27"/>
  <c r="E37" i="27"/>
  <c r="D38" i="27"/>
  <c r="C39" i="27"/>
  <c r="B40" i="27"/>
  <c r="F40" i="27"/>
  <c r="E41" i="27"/>
  <c r="D42" i="27"/>
  <c r="E7" i="27"/>
  <c r="E16" i="27"/>
  <c r="E12" i="27"/>
  <c r="E13" i="27"/>
  <c r="E18" i="27"/>
  <c r="E61" i="44"/>
  <c r="E57" i="44"/>
  <c r="E53" i="44"/>
  <c r="E49" i="44"/>
  <c r="E41" i="44"/>
  <c r="E37" i="44"/>
  <c r="E33" i="44"/>
  <c r="E29" i="44"/>
  <c r="E25" i="44"/>
  <c r="E17" i="44"/>
  <c r="E13" i="44"/>
  <c r="E9" i="44"/>
  <c r="E5" i="44"/>
  <c r="D61" i="44"/>
  <c r="D53" i="44"/>
  <c r="D37" i="44"/>
  <c r="D27" i="44"/>
  <c r="D11" i="44"/>
  <c r="C63" i="44"/>
  <c r="C59" i="44"/>
  <c r="C55" i="44"/>
  <c r="C51" i="44"/>
  <c r="C47" i="44"/>
  <c r="C39" i="44"/>
  <c r="C35" i="44"/>
  <c r="C31" i="44"/>
  <c r="C27" i="44"/>
  <c r="C19" i="44"/>
  <c r="C15" i="44"/>
  <c r="C11" i="44"/>
  <c r="C7" i="44"/>
  <c r="C3" i="44"/>
  <c r="D51" i="44"/>
  <c r="D36" i="44"/>
  <c r="D20" i="44"/>
  <c r="D7" i="44"/>
  <c r="B62" i="44"/>
  <c r="B58" i="44"/>
  <c r="B54" i="44"/>
  <c r="B50" i="44"/>
  <c r="B42" i="44"/>
  <c r="B38" i="44"/>
  <c r="B34" i="44"/>
  <c r="B30" i="44"/>
  <c r="B26" i="44"/>
  <c r="B18" i="44"/>
  <c r="B14" i="44"/>
  <c r="B10" i="44"/>
  <c r="B6" i="44"/>
  <c r="D63" i="44"/>
  <c r="D49" i="44"/>
  <c r="D31" i="44"/>
  <c r="D15" i="44"/>
  <c r="D3" i="44"/>
  <c r="D62" i="40"/>
  <c r="C57" i="40"/>
  <c r="B52" i="40"/>
  <c r="C42" i="40"/>
  <c r="B37" i="40"/>
  <c r="D31" i="40"/>
  <c r="C26" i="40"/>
  <c r="B18" i="40"/>
  <c r="D12" i="40"/>
  <c r="C7" i="40"/>
  <c r="D63" i="26"/>
  <c r="C58" i="26"/>
  <c r="B53" i="26"/>
  <c r="D47" i="26"/>
  <c r="B38" i="26"/>
  <c r="D32" i="26"/>
  <c r="B61" i="40"/>
  <c r="D55" i="40"/>
  <c r="C50" i="40"/>
  <c r="D40" i="40"/>
  <c r="C35" i="40"/>
  <c r="B30" i="40"/>
  <c r="C20" i="40"/>
  <c r="B15" i="40"/>
  <c r="D9" i="40"/>
  <c r="C4" i="40"/>
  <c r="B62" i="26"/>
  <c r="D56" i="26"/>
  <c r="C51" i="26"/>
  <c r="D41" i="26"/>
  <c r="C36" i="26"/>
  <c r="B31" i="26"/>
  <c r="D25" i="26"/>
  <c r="D18" i="26"/>
  <c r="H15" i="26"/>
  <c r="B13" i="26"/>
  <c r="D10" i="26"/>
  <c r="H7" i="26"/>
  <c r="B5" i="26"/>
  <c r="D64" i="17"/>
  <c r="C59" i="17"/>
  <c r="B54" i="17"/>
  <c r="D48" i="17"/>
  <c r="B39" i="17"/>
  <c r="D33" i="17"/>
  <c r="C63" i="40"/>
  <c r="B58" i="40"/>
  <c r="D52" i="40"/>
  <c r="C47" i="40"/>
  <c r="D37" i="40"/>
  <c r="C32" i="40"/>
  <c r="B27" i="40"/>
  <c r="C17" i="40"/>
  <c r="B12" i="40"/>
  <c r="D6" i="40"/>
  <c r="B63" i="26"/>
  <c r="D57" i="26"/>
  <c r="C52" i="26"/>
  <c r="B47" i="26"/>
  <c r="D38" i="26"/>
  <c r="C33" i="26"/>
  <c r="B28" i="26"/>
  <c r="C20" i="26"/>
  <c r="G17" i="26"/>
  <c r="I14" i="26"/>
  <c r="C12" i="26"/>
  <c r="G9" i="26"/>
  <c r="I6" i="26"/>
  <c r="C4" i="26"/>
  <c r="D61" i="17"/>
  <c r="C56" i="17"/>
  <c r="B51" i="17"/>
  <c r="D42" i="17"/>
  <c r="C37" i="17"/>
  <c r="B32" i="17"/>
  <c r="B59" i="40"/>
  <c r="D34" i="40"/>
  <c r="B5" i="40"/>
  <c r="C38" i="26"/>
  <c r="B20" i="26"/>
  <c r="H14" i="26"/>
  <c r="D9" i="26"/>
  <c r="B4" i="26"/>
  <c r="D54" i="17"/>
  <c r="C38" i="17"/>
  <c r="D28" i="17"/>
  <c r="I19" i="17"/>
  <c r="C17" i="17"/>
  <c r="G14" i="17"/>
  <c r="I11" i="17"/>
  <c r="C9" i="17"/>
  <c r="G6" i="17"/>
  <c r="I3" i="17"/>
  <c r="C62" i="25"/>
  <c r="C58" i="25"/>
  <c r="C54" i="25"/>
  <c r="C50" i="25"/>
  <c r="C56" i="40"/>
  <c r="B32" i="40"/>
  <c r="D7" i="40"/>
  <c r="B41" i="26"/>
  <c r="B25" i="26"/>
  <c r="H16" i="26"/>
  <c r="D11" i="26"/>
  <c r="B6" i="26"/>
  <c r="C61" i="17"/>
  <c r="D50" i="17"/>
  <c r="B37" i="17"/>
  <c r="B28" i="17"/>
  <c r="C20" i="17"/>
  <c r="G17" i="17"/>
  <c r="I14" i="17"/>
  <c r="C12" i="17"/>
  <c r="G9" i="17"/>
  <c r="I6" i="17"/>
  <c r="C4" i="17"/>
  <c r="E62" i="25"/>
  <c r="E58" i="25"/>
  <c r="E54" i="25"/>
  <c r="E50" i="25"/>
  <c r="C61" i="40"/>
  <c r="B56" i="40"/>
  <c r="D50" i="40"/>
  <c r="B41" i="40"/>
  <c r="D35" i="40"/>
  <c r="C30" i="40"/>
  <c r="B25" i="40"/>
  <c r="D16" i="40"/>
  <c r="C11" i="40"/>
  <c r="B6" i="40"/>
  <c r="C62" i="26"/>
  <c r="B57" i="26"/>
  <c r="D51" i="26"/>
  <c r="B42" i="26"/>
  <c r="D36" i="26"/>
  <c r="C31" i="26"/>
  <c r="D59" i="40"/>
  <c r="C54" i="40"/>
  <c r="B49" i="40"/>
  <c r="C39" i="40"/>
  <c r="B34" i="40"/>
  <c r="D28" i="40"/>
  <c r="B19" i="40"/>
  <c r="D13" i="40"/>
  <c r="C8" i="40"/>
  <c r="B3" i="40"/>
  <c r="D60" i="26"/>
  <c r="C55" i="26"/>
  <c r="B50" i="26"/>
  <c r="C40" i="26"/>
  <c r="B35" i="26"/>
  <c r="D29" i="26"/>
  <c r="D20" i="26"/>
  <c r="H17" i="26"/>
  <c r="B15" i="26"/>
  <c r="D12" i="26"/>
  <c r="H9" i="26"/>
  <c r="B7" i="26"/>
  <c r="D4" i="26"/>
  <c r="C63" i="17"/>
  <c r="B58" i="17"/>
  <c r="D52" i="17"/>
  <c r="C47" i="17"/>
  <c r="D37" i="17"/>
  <c r="C32" i="17"/>
  <c r="B62" i="40"/>
  <c r="D56" i="40"/>
  <c r="C51" i="40"/>
  <c r="D41" i="40"/>
  <c r="C36" i="40"/>
  <c r="B31" i="40"/>
  <c r="D25" i="40"/>
  <c r="B16" i="40"/>
  <c r="D10" i="40"/>
  <c r="C5" i="40"/>
  <c r="D61" i="26"/>
  <c r="C56" i="26"/>
  <c r="B51" i="26"/>
  <c r="D42" i="26"/>
  <c r="C37" i="26"/>
  <c r="B32" i="26"/>
  <c r="D26" i="26"/>
  <c r="G19" i="26"/>
  <c r="I16" i="26"/>
  <c r="C14" i="26"/>
  <c r="G11" i="26"/>
  <c r="I8" i="26"/>
  <c r="C6" i="26"/>
  <c r="G3" i="26"/>
  <c r="C60" i="17"/>
  <c r="B55" i="17"/>
  <c r="D49" i="17"/>
  <c r="C41" i="17"/>
  <c r="B36" i="17"/>
  <c r="D30" i="17"/>
  <c r="D53" i="40"/>
  <c r="C29" i="40"/>
  <c r="D62" i="26"/>
  <c r="B33" i="26"/>
  <c r="H18" i="26"/>
  <c r="D13" i="26"/>
  <c r="B8" i="26"/>
  <c r="D62" i="17"/>
  <c r="B52" i="17"/>
  <c r="D35" i="17"/>
  <c r="C27" i="17"/>
  <c r="C19" i="17"/>
  <c r="G16" i="17"/>
  <c r="I13" i="17"/>
  <c r="C11" i="17"/>
  <c r="G8" i="17"/>
  <c r="I5" i="17"/>
  <c r="C3" i="17"/>
  <c r="C61" i="25"/>
  <c r="C57" i="25"/>
  <c r="C53" i="25"/>
  <c r="C49" i="25"/>
  <c r="B51" i="40"/>
  <c r="D26" i="40"/>
  <c r="B60" i="26"/>
  <c r="D35" i="26"/>
  <c r="H20" i="26"/>
  <c r="D15" i="26"/>
  <c r="B10" i="26"/>
  <c r="H4" i="26"/>
  <c r="D58" i="17"/>
  <c r="B48" i="17"/>
  <c r="C34" i="17"/>
  <c r="D26" i="17"/>
  <c r="G19" i="17"/>
  <c r="I16" i="17"/>
  <c r="C14" i="17"/>
  <c r="G11" i="17"/>
  <c r="I8" i="17"/>
  <c r="C6" i="17"/>
  <c r="G3" i="17"/>
  <c r="E61" i="25"/>
  <c r="B60" i="40"/>
  <c r="D54" i="40"/>
  <c r="C49" i="40"/>
  <c r="D39" i="40"/>
  <c r="C34" i="40"/>
  <c r="B29" i="40"/>
  <c r="D20" i="40"/>
  <c r="C15" i="40"/>
  <c r="B10" i="40"/>
  <c r="D4" i="40"/>
  <c r="B61" i="26"/>
  <c r="D55" i="26"/>
  <c r="C50" i="26"/>
  <c r="D40" i="26"/>
  <c r="C35" i="26"/>
  <c r="D63" i="40"/>
  <c r="C58" i="40"/>
  <c r="B53" i="40"/>
  <c r="D47" i="40"/>
  <c r="B38" i="40"/>
  <c r="D32" i="40"/>
  <c r="C27" i="40"/>
  <c r="D17" i="40"/>
  <c r="C12" i="40"/>
  <c r="B7" i="40"/>
  <c r="D64" i="26"/>
  <c r="C59" i="26"/>
  <c r="B54" i="26"/>
  <c r="D48" i="26"/>
  <c r="B39" i="26"/>
  <c r="D33" i="26"/>
  <c r="C28" i="26"/>
  <c r="H19" i="26"/>
  <c r="B17" i="26"/>
  <c r="D14" i="26"/>
  <c r="H11" i="26"/>
  <c r="B9" i="26"/>
  <c r="D6" i="26"/>
  <c r="H3" i="26"/>
  <c r="B62" i="17"/>
  <c r="D56" i="17"/>
  <c r="C51" i="17"/>
  <c r="D41" i="17"/>
  <c r="C36" i="17"/>
  <c r="B31" i="17"/>
  <c r="D60" i="40"/>
  <c r="C55" i="40"/>
  <c r="B50" i="40"/>
  <c r="C40" i="40"/>
  <c r="B35" i="40"/>
  <c r="D29" i="40"/>
  <c r="B20" i="40"/>
  <c r="D14" i="40"/>
  <c r="C9" i="40"/>
  <c r="B4" i="40"/>
  <c r="C60" i="26"/>
  <c r="B55" i="26"/>
  <c r="D49" i="26"/>
  <c r="C41" i="26"/>
  <c r="B36" i="26"/>
  <c r="D30" i="26"/>
  <c r="C25" i="26"/>
  <c r="I18" i="26"/>
  <c r="C16" i="26"/>
  <c r="G13" i="26"/>
  <c r="I10" i="26"/>
  <c r="C8" i="26"/>
  <c r="G5" i="26"/>
  <c r="C64" i="17"/>
  <c r="B59" i="17"/>
  <c r="D53" i="17"/>
  <c r="C48" i="17"/>
  <c r="B40" i="17"/>
  <c r="D34" i="17"/>
  <c r="C29" i="17"/>
  <c r="C48" i="40"/>
  <c r="D15" i="40"/>
  <c r="C57" i="26"/>
  <c r="B29" i="26"/>
  <c r="D17" i="26"/>
  <c r="B12" i="26"/>
  <c r="H6" i="26"/>
  <c r="B60" i="17"/>
  <c r="C49" i="17"/>
  <c r="B33" i="17"/>
  <c r="B26" i="17"/>
  <c r="G18" i="17"/>
  <c r="I15" i="17"/>
  <c r="C13" i="17"/>
  <c r="G10" i="17"/>
  <c r="I7" i="17"/>
  <c r="C5" i="17"/>
  <c r="C64" i="25"/>
  <c r="C60" i="25"/>
  <c r="C56" i="25"/>
  <c r="C52" i="25"/>
  <c r="C48" i="25"/>
  <c r="D42" i="40"/>
  <c r="C18" i="40"/>
  <c r="D54" i="26"/>
  <c r="C30" i="26"/>
  <c r="D19" i="26"/>
  <c r="B14" i="26"/>
  <c r="H8" i="26"/>
  <c r="D3" i="26"/>
  <c r="B56" i="17"/>
  <c r="C42" i="17"/>
  <c r="D31" i="17"/>
  <c r="C25" i="17"/>
  <c r="I18" i="17"/>
  <c r="C16" i="17"/>
  <c r="G13" i="17"/>
  <c r="I10" i="17"/>
  <c r="B64" i="40"/>
  <c r="D58" i="40"/>
  <c r="C53" i="40"/>
  <c r="B48" i="40"/>
  <c r="C38" i="40"/>
  <c r="B33" i="40"/>
  <c r="D27" i="40"/>
  <c r="C19" i="40"/>
  <c r="B14" i="40"/>
  <c r="D8" i="40"/>
  <c r="C3" i="40"/>
  <c r="D59" i="26"/>
  <c r="C54" i="26"/>
  <c r="B49" i="26"/>
  <c r="C39" i="26"/>
  <c r="B34" i="26"/>
  <c r="C62" i="40"/>
  <c r="B57" i="40"/>
  <c r="D51" i="40"/>
  <c r="B42" i="40"/>
  <c r="D36" i="40"/>
  <c r="C31" i="40"/>
  <c r="B26" i="40"/>
  <c r="C16" i="40"/>
  <c r="B11" i="40"/>
  <c r="D5" i="40"/>
  <c r="C63" i="26"/>
  <c r="B58" i="26"/>
  <c r="D52" i="26"/>
  <c r="C47" i="26"/>
  <c r="D37" i="26"/>
  <c r="C32" i="26"/>
  <c r="B27" i="26"/>
  <c r="B19" i="26"/>
  <c r="D16" i="26"/>
  <c r="H13" i="26"/>
  <c r="B11" i="26"/>
  <c r="D8" i="26"/>
  <c r="H5" i="26"/>
  <c r="B3" i="26"/>
  <c r="D60" i="17"/>
  <c r="C55" i="17"/>
  <c r="B50" i="17"/>
  <c r="C40" i="17"/>
  <c r="B35" i="17"/>
  <c r="D64" i="40"/>
  <c r="C59" i="40"/>
  <c r="B54" i="40"/>
  <c r="D48" i="40"/>
  <c r="B39" i="40"/>
  <c r="D33" i="40"/>
  <c r="C28" i="40"/>
  <c r="D18" i="40"/>
  <c r="C13" i="40"/>
  <c r="B8" i="40"/>
  <c r="C64" i="26"/>
  <c r="B59" i="26"/>
  <c r="D53" i="26"/>
  <c r="C48" i="26"/>
  <c r="B40" i="26"/>
  <c r="D34" i="26"/>
  <c r="C29" i="26"/>
  <c r="I20" i="26"/>
  <c r="C18" i="26"/>
  <c r="G15" i="26"/>
  <c r="I12" i="26"/>
  <c r="C10" i="26"/>
  <c r="G7" i="26"/>
  <c r="I4" i="26"/>
  <c r="B63" i="17"/>
  <c r="D57" i="17"/>
  <c r="C52" i="17"/>
  <c r="B47" i="17"/>
  <c r="D38" i="17"/>
  <c r="C33" i="17"/>
  <c r="C64" i="40"/>
  <c r="B40" i="40"/>
  <c r="C10" i="40"/>
  <c r="B52" i="26"/>
  <c r="C26" i="26"/>
  <c r="B16" i="26"/>
  <c r="H10" i="26"/>
  <c r="D5" i="26"/>
  <c r="C57" i="17"/>
  <c r="B41" i="17"/>
  <c r="C30" i="17"/>
  <c r="G20" i="17"/>
  <c r="I17" i="17"/>
  <c r="C15" i="17"/>
  <c r="G12" i="17"/>
  <c r="I9" i="17"/>
  <c r="C7" i="17"/>
  <c r="G4" i="17"/>
  <c r="C63" i="25"/>
  <c r="C59" i="25"/>
  <c r="C55" i="25"/>
  <c r="C51" i="25"/>
  <c r="D61" i="40"/>
  <c r="C37" i="40"/>
  <c r="B13" i="40"/>
  <c r="C49" i="26"/>
  <c r="D27" i="26"/>
  <c r="B18" i="26"/>
  <c r="H12" i="26"/>
  <c r="D7" i="26"/>
  <c r="B64" i="17"/>
  <c r="C53" i="17"/>
  <c r="D39" i="17"/>
  <c r="D29" i="17"/>
  <c r="I20" i="17"/>
  <c r="C18" i="17"/>
  <c r="G15" i="17"/>
  <c r="I12" i="17"/>
  <c r="C10" i="17"/>
  <c r="G7" i="17"/>
  <c r="I4" i="17"/>
  <c r="E63" i="25"/>
  <c r="E59" i="25"/>
  <c r="C8" i="17"/>
  <c r="E57" i="25"/>
  <c r="E52" i="25"/>
  <c r="B63" i="40"/>
  <c r="C14" i="40"/>
  <c r="D31" i="26"/>
  <c r="G14" i="26"/>
  <c r="I3" i="26"/>
  <c r="B38" i="17"/>
  <c r="H19" i="17"/>
  <c r="D14" i="17"/>
  <c r="B9" i="17"/>
  <c r="H3" i="17"/>
  <c r="B61" i="25"/>
  <c r="B57" i="25"/>
  <c r="B53" i="25"/>
  <c r="B49" i="25"/>
  <c r="E41" i="25"/>
  <c r="E37" i="25"/>
  <c r="E33" i="25"/>
  <c r="E29" i="25"/>
  <c r="E25" i="25"/>
  <c r="E17" i="25"/>
  <c r="B47" i="40"/>
  <c r="C61" i="26"/>
  <c r="G18" i="26"/>
  <c r="I7" i="26"/>
  <c r="B49" i="17"/>
  <c r="B27" i="17"/>
  <c r="D16" i="17"/>
  <c r="B11" i="17"/>
  <c r="H5" i="17"/>
  <c r="C42" i="25"/>
  <c r="C38" i="25"/>
  <c r="C34" i="25"/>
  <c r="C30" i="25"/>
  <c r="C26" i="25"/>
  <c r="C18" i="25"/>
  <c r="C14" i="25"/>
  <c r="D30" i="40"/>
  <c r="B48" i="26"/>
  <c r="I17" i="26"/>
  <c r="C7" i="26"/>
  <c r="B53" i="17"/>
  <c r="B29" i="17"/>
  <c r="D17" i="17"/>
  <c r="B12" i="17"/>
  <c r="H6" i="17"/>
  <c r="D63" i="25"/>
  <c r="D59" i="25"/>
  <c r="D55" i="25"/>
  <c r="D51" i="25"/>
  <c r="B47" i="25"/>
  <c r="B39" i="25"/>
  <c r="B35" i="25"/>
  <c r="B31" i="25"/>
  <c r="B27" i="25"/>
  <c r="B19" i="25"/>
  <c r="B15" i="25"/>
  <c r="D11" i="40"/>
  <c r="B42" i="17"/>
  <c r="B6" i="17"/>
  <c r="D36" i="25"/>
  <c r="D28" i="25"/>
  <c r="C10" i="25"/>
  <c r="C6" i="25"/>
  <c r="C64" i="27"/>
  <c r="C60" i="27"/>
  <c r="C56" i="27"/>
  <c r="C52" i="27"/>
  <c r="C48" i="27"/>
  <c r="C11" i="26"/>
  <c r="D15" i="17"/>
  <c r="D20" i="25"/>
  <c r="E13" i="25"/>
  <c r="B9" i="25"/>
  <c r="B5" i="25"/>
  <c r="B63" i="27"/>
  <c r="B59" i="27"/>
  <c r="B55" i="27"/>
  <c r="B51" i="27"/>
  <c r="B47" i="27"/>
  <c r="G8" i="26"/>
  <c r="B14" i="17"/>
  <c r="D39" i="25"/>
  <c r="D31" i="25"/>
  <c r="D14" i="25"/>
  <c r="E10" i="25"/>
  <c r="E6" i="25"/>
  <c r="F64" i="27"/>
  <c r="F60" i="27"/>
  <c r="F56" i="27"/>
  <c r="F52" i="27"/>
  <c r="F48" i="27"/>
  <c r="G16" i="26"/>
  <c r="B18" i="17"/>
  <c r="D17" i="25"/>
  <c r="D10" i="25"/>
  <c r="D6" i="25"/>
  <c r="D64" i="27"/>
  <c r="D60" i="27"/>
  <c r="D56" i="27"/>
  <c r="D52" i="27"/>
  <c r="D48" i="27"/>
  <c r="C18" i="27"/>
  <c r="C14" i="27"/>
  <c r="C10" i="27"/>
  <c r="C6" i="27"/>
  <c r="C64" i="37"/>
  <c r="C60" i="37"/>
  <c r="C56" i="37"/>
  <c r="C52" i="37"/>
  <c r="C48" i="37"/>
  <c r="C40" i="37"/>
  <c r="C36" i="37"/>
  <c r="C32" i="37"/>
  <c r="C28" i="37"/>
  <c r="C20" i="37"/>
  <c r="C16" i="37"/>
  <c r="C12" i="37"/>
  <c r="C8" i="37"/>
  <c r="C4" i="37"/>
  <c r="B61" i="36"/>
  <c r="C56" i="36"/>
  <c r="D51" i="36"/>
  <c r="D42" i="36"/>
  <c r="B36" i="36"/>
  <c r="C31" i="36"/>
  <c r="D26" i="36"/>
  <c r="B15" i="36"/>
  <c r="B18" i="27"/>
  <c r="B14" i="27"/>
  <c r="B10" i="27"/>
  <c r="B6" i="27"/>
  <c r="B64" i="37"/>
  <c r="B60" i="37"/>
  <c r="G5" i="17"/>
  <c r="E56" i="25"/>
  <c r="E51" i="25"/>
  <c r="C52" i="40"/>
  <c r="D3" i="40"/>
  <c r="B26" i="26"/>
  <c r="I11" i="26"/>
  <c r="C62" i="17"/>
  <c r="D32" i="17"/>
  <c r="D18" i="17"/>
  <c r="B13" i="17"/>
  <c r="H7" i="17"/>
  <c r="B64" i="25"/>
  <c r="B60" i="25"/>
  <c r="B56" i="25"/>
  <c r="B52" i="25"/>
  <c r="B48" i="25"/>
  <c r="E40" i="25"/>
  <c r="E36" i="25"/>
  <c r="E32" i="25"/>
  <c r="E28" i="25"/>
  <c r="E20" i="25"/>
  <c r="E16" i="25"/>
  <c r="C33" i="40"/>
  <c r="D50" i="26"/>
  <c r="I15" i="26"/>
  <c r="C5" i="26"/>
  <c r="D40" i="17"/>
  <c r="D20" i="17"/>
  <c r="B15" i="17"/>
  <c r="H9" i="17"/>
  <c r="D4" i="17"/>
  <c r="C41" i="25"/>
  <c r="C37" i="25"/>
  <c r="C33" i="25"/>
  <c r="C29" i="25"/>
  <c r="C25" i="25"/>
  <c r="C17" i="25"/>
  <c r="C13" i="25"/>
  <c r="B17" i="40"/>
  <c r="C34" i="26"/>
  <c r="C15" i="26"/>
  <c r="G4" i="26"/>
  <c r="D47" i="17"/>
  <c r="C26" i="17"/>
  <c r="B16" i="17"/>
  <c r="H10" i="17"/>
  <c r="D5" i="17"/>
  <c r="D62" i="25"/>
  <c r="D58" i="25"/>
  <c r="D54" i="25"/>
  <c r="D50" i="25"/>
  <c r="B42" i="25"/>
  <c r="B38" i="25"/>
  <c r="B34" i="25"/>
  <c r="B30" i="25"/>
  <c r="B26" i="25"/>
  <c r="B18" i="25"/>
  <c r="B14" i="25"/>
  <c r="B30" i="26"/>
  <c r="B25" i="17"/>
  <c r="D42" i="25"/>
  <c r="D34" i="25"/>
  <c r="D26" i="25"/>
  <c r="C9" i="25"/>
  <c r="C5" i="25"/>
  <c r="C63" i="27"/>
  <c r="C59" i="27"/>
  <c r="C55" i="27"/>
  <c r="C51" i="27"/>
  <c r="C47" i="27"/>
  <c r="B61" i="17"/>
  <c r="B10" i="17"/>
  <c r="D18" i="25"/>
  <c r="B12" i="25"/>
  <c r="B8" i="25"/>
  <c r="B4" i="25"/>
  <c r="B62" i="27"/>
  <c r="B58" i="27"/>
  <c r="B54" i="27"/>
  <c r="B50" i="27"/>
  <c r="B36" i="40"/>
  <c r="D55" i="17"/>
  <c r="H8" i="17"/>
  <c r="D37" i="25"/>
  <c r="D29" i="25"/>
  <c r="D13" i="25"/>
  <c r="E9" i="25"/>
  <c r="E5" i="25"/>
  <c r="F63" i="27"/>
  <c r="F59" i="27"/>
  <c r="F55" i="27"/>
  <c r="F51" i="27"/>
  <c r="F47" i="27"/>
  <c r="I5" i="26"/>
  <c r="H12" i="17"/>
  <c r="D15" i="25"/>
  <c r="D9" i="25"/>
  <c r="D5" i="25"/>
  <c r="D63" i="27"/>
  <c r="D59" i="27"/>
  <c r="D55" i="27"/>
  <c r="D51" i="27"/>
  <c r="D47" i="27"/>
  <c r="C17" i="27"/>
  <c r="C13" i="27"/>
  <c r="C9" i="27"/>
  <c r="C5" i="27"/>
  <c r="C63" i="37"/>
  <c r="C59" i="37"/>
  <c r="C55" i="37"/>
  <c r="C51" i="37"/>
  <c r="C47" i="37"/>
  <c r="C39" i="37"/>
  <c r="C35" i="37"/>
  <c r="C31" i="37"/>
  <c r="C27" i="37"/>
  <c r="C19" i="37"/>
  <c r="C15" i="37"/>
  <c r="C11" i="37"/>
  <c r="C7" i="37"/>
  <c r="C3" i="37"/>
  <c r="C60" i="36"/>
  <c r="D55" i="36"/>
  <c r="B49" i="36"/>
  <c r="E64" i="25"/>
  <c r="E55" i="25"/>
  <c r="E49" i="25"/>
  <c r="D38" i="40"/>
  <c r="B56" i="26"/>
  <c r="I19" i="26"/>
  <c r="C9" i="26"/>
  <c r="B57" i="17"/>
  <c r="C28" i="17"/>
  <c r="B17" i="17"/>
  <c r="H11" i="17"/>
  <c r="D6" i="17"/>
  <c r="B63" i="25"/>
  <c r="B59" i="25"/>
  <c r="B55" i="25"/>
  <c r="B51" i="25"/>
  <c r="E47" i="25"/>
  <c r="E39" i="25"/>
  <c r="E35" i="25"/>
  <c r="E31" i="25"/>
  <c r="E27" i="25"/>
  <c r="E19" i="25"/>
  <c r="E15" i="25"/>
  <c r="D19" i="40"/>
  <c r="B37" i="26"/>
  <c r="C13" i="26"/>
  <c r="D59" i="17"/>
  <c r="C35" i="17"/>
  <c r="B19" i="17"/>
  <c r="H13" i="17"/>
  <c r="D8" i="17"/>
  <c r="B3" i="17"/>
  <c r="C40" i="25"/>
  <c r="C36" i="25"/>
  <c r="C32" i="25"/>
  <c r="C28" i="25"/>
  <c r="C20" i="25"/>
  <c r="C16" i="25"/>
  <c r="B55" i="40"/>
  <c r="C6" i="40"/>
  <c r="C27" i="26"/>
  <c r="G12" i="26"/>
  <c r="D63" i="17"/>
  <c r="C39" i="17"/>
  <c r="B20" i="17"/>
  <c r="H14" i="17"/>
  <c r="D9" i="17"/>
  <c r="B4" i="17"/>
  <c r="D61" i="25"/>
  <c r="D57" i="25"/>
  <c r="D53" i="25"/>
  <c r="D49" i="25"/>
  <c r="B41" i="25"/>
  <c r="B37" i="25"/>
  <c r="B33" i="25"/>
  <c r="B29" i="25"/>
  <c r="B25" i="25"/>
  <c r="B17" i="25"/>
  <c r="B13" i="25"/>
  <c r="I13" i="26"/>
  <c r="H16" i="17"/>
  <c r="D40" i="25"/>
  <c r="D32" i="25"/>
  <c r="C12" i="25"/>
  <c r="C8" i="25"/>
  <c r="C4" i="25"/>
  <c r="C62" i="27"/>
  <c r="C58" i="27"/>
  <c r="C54" i="27"/>
  <c r="C50" i="27"/>
  <c r="D49" i="40"/>
  <c r="D36" i="17"/>
  <c r="H4" i="17"/>
  <c r="D16" i="25"/>
  <c r="B11" i="25"/>
  <c r="B7" i="25"/>
  <c r="B3" i="25"/>
  <c r="B61" i="27"/>
  <c r="B57" i="27"/>
  <c r="B53" i="27"/>
  <c r="B49" i="27"/>
  <c r="C53" i="26"/>
  <c r="C31" i="17"/>
  <c r="D3" i="17"/>
  <c r="D35" i="25"/>
  <c r="D27" i="25"/>
  <c r="E12" i="25"/>
  <c r="E8" i="25"/>
  <c r="E4" i="25"/>
  <c r="F62" i="27"/>
  <c r="F58" i="27"/>
  <c r="F54" i="27"/>
  <c r="F50" i="27"/>
  <c r="C25" i="40"/>
  <c r="C50" i="17"/>
  <c r="D7" i="17"/>
  <c r="D12" i="25"/>
  <c r="D8" i="25"/>
  <c r="D4" i="25"/>
  <c r="D62" i="27"/>
  <c r="D58" i="27"/>
  <c r="D54" i="27"/>
  <c r="D50" i="27"/>
  <c r="C20" i="27"/>
  <c r="C16" i="27"/>
  <c r="C12" i="27"/>
  <c r="C8" i="27"/>
  <c r="C4" i="27"/>
  <c r="C62" i="37"/>
  <c r="C58" i="37"/>
  <c r="C54" i="37"/>
  <c r="C50" i="37"/>
  <c r="C42" i="37"/>
  <c r="C38" i="37"/>
  <c r="C34" i="37"/>
  <c r="C30" i="37"/>
  <c r="C26" i="37"/>
  <c r="C18" i="37"/>
  <c r="C14" i="37"/>
  <c r="C10" i="37"/>
  <c r="E60" i="25"/>
  <c r="E53" i="25"/>
  <c r="E48" i="25"/>
  <c r="B28" i="40"/>
  <c r="C42" i="26"/>
  <c r="C17" i="26"/>
  <c r="G6" i="26"/>
  <c r="D51" i="17"/>
  <c r="D25" i="17"/>
  <c r="H15" i="17"/>
  <c r="D10" i="17"/>
  <c r="B5" i="17"/>
  <c r="B62" i="25"/>
  <c r="B58" i="25"/>
  <c r="B54" i="25"/>
  <c r="B50" i="25"/>
  <c r="E42" i="25"/>
  <c r="E38" i="25"/>
  <c r="E34" i="25"/>
  <c r="E30" i="25"/>
  <c r="E26" i="25"/>
  <c r="E18" i="25"/>
  <c r="D57" i="40"/>
  <c r="B9" i="40"/>
  <c r="D28" i="26"/>
  <c r="G10" i="26"/>
  <c r="C54" i="17"/>
  <c r="B30" i="17"/>
  <c r="H17" i="17"/>
  <c r="D12" i="17"/>
  <c r="B7" i="17"/>
  <c r="C47" i="25"/>
  <c r="C39" i="25"/>
  <c r="C35" i="25"/>
  <c r="C31" i="25"/>
  <c r="C27" i="25"/>
  <c r="C19" i="25"/>
  <c r="C15" i="25"/>
  <c r="C41" i="40"/>
  <c r="D58" i="26"/>
  <c r="G20" i="26"/>
  <c r="I9" i="26"/>
  <c r="C58" i="17"/>
  <c r="B34" i="17"/>
  <c r="H18" i="17"/>
  <c r="D13" i="17"/>
  <c r="B8" i="17"/>
  <c r="D64" i="25"/>
  <c r="D60" i="25"/>
  <c r="D56" i="25"/>
  <c r="D52" i="25"/>
  <c r="D48" i="25"/>
  <c r="B40" i="25"/>
  <c r="B36" i="25"/>
  <c r="B32" i="25"/>
  <c r="B28" i="25"/>
  <c r="B20" i="25"/>
  <c r="B16" i="25"/>
  <c r="C60" i="40"/>
  <c r="C3" i="26"/>
  <c r="D11" i="17"/>
  <c r="D38" i="25"/>
  <c r="D30" i="25"/>
  <c r="C11" i="25"/>
  <c r="C7" i="25"/>
  <c r="C3" i="25"/>
  <c r="C61" i="27"/>
  <c r="C57" i="27"/>
  <c r="C53" i="27"/>
  <c r="C49" i="27"/>
  <c r="B64" i="26"/>
  <c r="H20" i="17"/>
  <c r="D47" i="25"/>
  <c r="E14" i="25"/>
  <c r="B10" i="25"/>
  <c r="B6" i="25"/>
  <c r="B64" i="27"/>
  <c r="B60" i="27"/>
  <c r="B56" i="27"/>
  <c r="B52" i="27"/>
  <c r="B48" i="27"/>
  <c r="C19" i="26"/>
  <c r="D19" i="17"/>
  <c r="D41" i="25"/>
  <c r="D33" i="25"/>
  <c r="D25" i="25"/>
  <c r="E11" i="25"/>
  <c r="E7" i="25"/>
  <c r="E3" i="25"/>
  <c r="F61" i="27"/>
  <c r="F57" i="27"/>
  <c r="F53" i="27"/>
  <c r="F49" i="27"/>
  <c r="D39" i="26"/>
  <c r="D27" i="17"/>
  <c r="D19" i="25"/>
  <c r="D11" i="25"/>
  <c r="D7" i="25"/>
  <c r="D3" i="25"/>
  <c r="D61" i="27"/>
  <c r="D57" i="27"/>
  <c r="D53" i="27"/>
  <c r="D49" i="27"/>
  <c r="C19" i="27"/>
  <c r="C15" i="27"/>
  <c r="C11" i="27"/>
  <c r="C7" i="27"/>
  <c r="C3" i="27"/>
  <c r="C61" i="37"/>
  <c r="C57" i="37"/>
  <c r="C53" i="37"/>
  <c r="C49" i="37"/>
  <c r="C41" i="37"/>
  <c r="C37" i="37"/>
  <c r="C33" i="37"/>
  <c r="C29" i="37"/>
  <c r="C25" i="37"/>
  <c r="C17" i="37"/>
  <c r="C13" i="37"/>
  <c r="C9" i="37"/>
  <c r="C5" i="37"/>
  <c r="D63" i="36"/>
  <c r="B57" i="36"/>
  <c r="C52" i="36"/>
  <c r="D47" i="36"/>
  <c r="D38" i="36"/>
  <c r="B32" i="36"/>
  <c r="C6" i="37"/>
  <c r="C48" i="36"/>
  <c r="D34" i="36"/>
  <c r="B19" i="36"/>
  <c r="B20" i="27"/>
  <c r="B15" i="27"/>
  <c r="B9" i="27"/>
  <c r="B4" i="27"/>
  <c r="B61" i="37"/>
  <c r="B56" i="37"/>
  <c r="B52" i="37"/>
  <c r="B48" i="37"/>
  <c r="B40" i="37"/>
  <c r="B36" i="37"/>
  <c r="B32" i="37"/>
  <c r="B28" i="37"/>
  <c r="B20" i="37"/>
  <c r="B16" i="37"/>
  <c r="B12" i="37"/>
  <c r="B8" i="37"/>
  <c r="B4" i="37"/>
  <c r="D62" i="36"/>
  <c r="B56" i="36"/>
  <c r="C51" i="36"/>
  <c r="C42" i="36"/>
  <c r="D37" i="36"/>
  <c r="B31" i="36"/>
  <c r="C26" i="36"/>
  <c r="C17" i="36"/>
  <c r="F19" i="27"/>
  <c r="F15" i="27"/>
  <c r="F11" i="27"/>
  <c r="F7" i="27"/>
  <c r="F3" i="27"/>
  <c r="E61" i="37"/>
  <c r="E57" i="37"/>
  <c r="E53" i="37"/>
  <c r="E49" i="37"/>
  <c r="E41" i="37"/>
  <c r="E37" i="37"/>
  <c r="E33" i="37"/>
  <c r="E29" i="37"/>
  <c r="E25" i="37"/>
  <c r="E17" i="37"/>
  <c r="E13" i="37"/>
  <c r="E9" i="37"/>
  <c r="E5" i="37"/>
  <c r="C62" i="36"/>
  <c r="D57" i="36"/>
  <c r="B51" i="36"/>
  <c r="B42" i="36"/>
  <c r="C37" i="36"/>
  <c r="D32" i="36"/>
  <c r="B26" i="36"/>
  <c r="B17" i="36"/>
  <c r="D19" i="27"/>
  <c r="D15" i="27"/>
  <c r="D11" i="27"/>
  <c r="D7" i="27"/>
  <c r="D3" i="27"/>
  <c r="D61" i="37"/>
  <c r="D57" i="37"/>
  <c r="D53" i="37"/>
  <c r="D49" i="37"/>
  <c r="D41" i="37"/>
  <c r="D37" i="37"/>
  <c r="D33" i="37"/>
  <c r="D29" i="37"/>
  <c r="D25" i="37"/>
  <c r="D17" i="37"/>
  <c r="D13" i="37"/>
  <c r="D9" i="37"/>
  <c r="D5" i="37"/>
  <c r="B62" i="36"/>
  <c r="C57" i="36"/>
  <c r="D52" i="36"/>
  <c r="B41" i="36"/>
  <c r="C36" i="36"/>
  <c r="D31" i="36"/>
  <c r="B25" i="36"/>
  <c r="B16" i="36"/>
  <c r="B11" i="36"/>
  <c r="C6" i="36"/>
  <c r="C53" i="34"/>
  <c r="B48" i="34"/>
  <c r="D42" i="34"/>
  <c r="C37" i="34"/>
  <c r="C60" i="35"/>
  <c r="D55" i="35"/>
  <c r="B49" i="35"/>
  <c r="B40" i="35"/>
  <c r="C35" i="35"/>
  <c r="D30" i="35"/>
  <c r="B19" i="35"/>
  <c r="C14" i="35"/>
  <c r="D9" i="35"/>
  <c r="B3" i="35"/>
  <c r="C36" i="33"/>
  <c r="C28" i="33"/>
  <c r="B18" i="33"/>
  <c r="C13" i="36"/>
  <c r="D8" i="36"/>
  <c r="C54" i="34"/>
  <c r="B49" i="34"/>
  <c r="D43" i="34"/>
  <c r="C38" i="34"/>
  <c r="D62" i="35"/>
  <c r="B56" i="35"/>
  <c r="C51" i="35"/>
  <c r="C42" i="35"/>
  <c r="D37" i="35"/>
  <c r="B31" i="35"/>
  <c r="C26" i="35"/>
  <c r="C17" i="35"/>
  <c r="D12" i="35"/>
  <c r="B6" i="35"/>
  <c r="D41" i="33"/>
  <c r="B9" i="36"/>
  <c r="C4" i="36"/>
  <c r="C51" i="34"/>
  <c r="B46" i="34"/>
  <c r="D40" i="34"/>
  <c r="C62" i="35"/>
  <c r="D57" i="35"/>
  <c r="B51" i="35"/>
  <c r="B42" i="35"/>
  <c r="C37" i="35"/>
  <c r="D32" i="35"/>
  <c r="B26" i="35"/>
  <c r="B17" i="35"/>
  <c r="C12" i="35"/>
  <c r="D7" i="35"/>
  <c r="C41" i="33"/>
  <c r="C33" i="33"/>
  <c r="C25" i="33"/>
  <c r="B12" i="36"/>
  <c r="C7" i="36"/>
  <c r="D53" i="34"/>
  <c r="C48" i="34"/>
  <c r="B43" i="34"/>
  <c r="D37" i="34"/>
  <c r="D60" i="35"/>
  <c r="B54" i="35"/>
  <c r="C49" i="35"/>
  <c r="D39" i="35"/>
  <c r="B33" i="35"/>
  <c r="C28" i="35"/>
  <c r="C19" i="35"/>
  <c r="D14" i="35"/>
  <c r="B8" i="35"/>
  <c r="C3" i="35"/>
  <c r="C64" i="36"/>
  <c r="B40" i="36"/>
  <c r="D30" i="36"/>
  <c r="C18" i="36"/>
  <c r="B19" i="27"/>
  <c r="B13" i="27"/>
  <c r="B8" i="27"/>
  <c r="B3" i="27"/>
  <c r="B59" i="37"/>
  <c r="B55" i="37"/>
  <c r="B51" i="37"/>
  <c r="B47" i="37"/>
  <c r="B39" i="37"/>
  <c r="B35" i="37"/>
  <c r="B31" i="37"/>
  <c r="B27" i="37"/>
  <c r="B19" i="37"/>
  <c r="B15" i="37"/>
  <c r="B11" i="37"/>
  <c r="B7" i="37"/>
  <c r="B3" i="37"/>
  <c r="B60" i="36"/>
  <c r="C55" i="36"/>
  <c r="D50" i="36"/>
  <c r="D41" i="36"/>
  <c r="B35" i="36"/>
  <c r="C30" i="36"/>
  <c r="D25" i="36"/>
  <c r="D16" i="36"/>
  <c r="F18" i="27"/>
  <c r="F14" i="27"/>
  <c r="F10" i="27"/>
  <c r="F6" i="27"/>
  <c r="E64" i="37"/>
  <c r="E60" i="37"/>
  <c r="E56" i="37"/>
  <c r="E52" i="37"/>
  <c r="E48" i="37"/>
  <c r="E40" i="37"/>
  <c r="E36" i="37"/>
  <c r="E32" i="37"/>
  <c r="E28" i="37"/>
  <c r="E20" i="37"/>
  <c r="E16" i="37"/>
  <c r="E12" i="37"/>
  <c r="E8" i="37"/>
  <c r="E4" i="37"/>
  <c r="D61" i="36"/>
  <c r="B55" i="36"/>
  <c r="C50" i="36"/>
  <c r="C41" i="36"/>
  <c r="D36" i="36"/>
  <c r="B30" i="36"/>
  <c r="C25" i="36"/>
  <c r="C16" i="36"/>
  <c r="D18" i="27"/>
  <c r="D14" i="27"/>
  <c r="D10" i="27"/>
  <c r="D6" i="27"/>
  <c r="D64" i="37"/>
  <c r="D60" i="37"/>
  <c r="D56" i="37"/>
  <c r="D52" i="37"/>
  <c r="D48" i="37"/>
  <c r="D40" i="37"/>
  <c r="D36" i="37"/>
  <c r="D32" i="37"/>
  <c r="D28" i="37"/>
  <c r="D20" i="37"/>
  <c r="D16" i="37"/>
  <c r="D12" i="37"/>
  <c r="D8" i="37"/>
  <c r="D4" i="37"/>
  <c r="C61" i="36"/>
  <c r="D56" i="36"/>
  <c r="B50" i="36"/>
  <c r="C40" i="36"/>
  <c r="D35" i="36"/>
  <c r="B29" i="36"/>
  <c r="B20" i="36"/>
  <c r="C15" i="36"/>
  <c r="C10" i="36"/>
  <c r="D5" i="36"/>
  <c r="B52" i="34"/>
  <c r="D46" i="34"/>
  <c r="C41" i="34"/>
  <c r="C64" i="35"/>
  <c r="D59" i="35"/>
  <c r="B53" i="35"/>
  <c r="C48" i="35"/>
  <c r="C39" i="35"/>
  <c r="D34" i="35"/>
  <c r="B28" i="35"/>
  <c r="C18" i="35"/>
  <c r="D13" i="35"/>
  <c r="B7" i="35"/>
  <c r="C42" i="33"/>
  <c r="C34" i="33"/>
  <c r="C26" i="33"/>
  <c r="D17" i="33"/>
  <c r="D12" i="36"/>
  <c r="B6" i="36"/>
  <c r="B53" i="34"/>
  <c r="D47" i="34"/>
  <c r="C42" i="34"/>
  <c r="B37" i="34"/>
  <c r="B60" i="35"/>
  <c r="C55" i="35"/>
  <c r="D50" i="35"/>
  <c r="D41" i="35"/>
  <c r="B35" i="35"/>
  <c r="C30" i="35"/>
  <c r="D25" i="35"/>
  <c r="D16" i="35"/>
  <c r="B10" i="35"/>
  <c r="C5" i="35"/>
  <c r="B13" i="36"/>
  <c r="C8" i="36"/>
  <c r="D3" i="36"/>
  <c r="B50" i="34"/>
  <c r="D44" i="34"/>
  <c r="C39" i="34"/>
  <c r="D61" i="35"/>
  <c r="B55" i="35"/>
  <c r="C50" i="35"/>
  <c r="C41" i="35"/>
  <c r="D36" i="35"/>
  <c r="B30" i="35"/>
  <c r="C25" i="35"/>
  <c r="C16" i="35"/>
  <c r="D11" i="35"/>
  <c r="B5" i="35"/>
  <c r="C39" i="33"/>
  <c r="C31" i="33"/>
  <c r="D20" i="33"/>
  <c r="C11" i="36"/>
  <c r="D6" i="36"/>
  <c r="C52" i="34"/>
  <c r="B47" i="34"/>
  <c r="D59" i="36"/>
  <c r="C39" i="36"/>
  <c r="B28" i="36"/>
  <c r="D17" i="36"/>
  <c r="B17" i="27"/>
  <c r="B12" i="27"/>
  <c r="B7" i="27"/>
  <c r="B63" i="37"/>
  <c r="B58" i="37"/>
  <c r="B54" i="37"/>
  <c r="B50" i="37"/>
  <c r="B42" i="37"/>
  <c r="B38" i="37"/>
  <c r="B34" i="37"/>
  <c r="B30" i="37"/>
  <c r="B26" i="37"/>
  <c r="B18" i="37"/>
  <c r="B14" i="37"/>
  <c r="B10" i="37"/>
  <c r="B6" i="37"/>
  <c r="B64" i="36"/>
  <c r="C59" i="36"/>
  <c r="D54" i="36"/>
  <c r="B48" i="36"/>
  <c r="B39" i="36"/>
  <c r="C34" i="36"/>
  <c r="D29" i="36"/>
  <c r="D20" i="36"/>
  <c r="B14" i="36"/>
  <c r="F17" i="27"/>
  <c r="F13" i="27"/>
  <c r="F9" i="27"/>
  <c r="F5" i="27"/>
  <c r="E63" i="37"/>
  <c r="E59" i="37"/>
  <c r="E55" i="37"/>
  <c r="E51" i="37"/>
  <c r="E47" i="37"/>
  <c r="E39" i="37"/>
  <c r="E35" i="37"/>
  <c r="E31" i="37"/>
  <c r="E27" i="37"/>
  <c r="E19" i="37"/>
  <c r="E15" i="37"/>
  <c r="E11" i="37"/>
  <c r="E7" i="37"/>
  <c r="E3" i="37"/>
  <c r="B59" i="36"/>
  <c r="C54" i="36"/>
  <c r="D49" i="36"/>
  <c r="D40" i="36"/>
  <c r="B34" i="36"/>
  <c r="C29" i="36"/>
  <c r="C20" i="36"/>
  <c r="D15" i="36"/>
  <c r="D17" i="27"/>
  <c r="D13" i="27"/>
  <c r="D9" i="27"/>
  <c r="D5" i="27"/>
  <c r="D63" i="37"/>
  <c r="D59" i="37"/>
  <c r="D55" i="37"/>
  <c r="D51" i="37"/>
  <c r="D47" i="37"/>
  <c r="D39" i="37"/>
  <c r="D35" i="37"/>
  <c r="D31" i="37"/>
  <c r="D27" i="37"/>
  <c r="D19" i="37"/>
  <c r="D15" i="37"/>
  <c r="D11" i="37"/>
  <c r="D7" i="37"/>
  <c r="D3" i="37"/>
  <c r="D60" i="36"/>
  <c r="B54" i="36"/>
  <c r="C49" i="36"/>
  <c r="D39" i="36"/>
  <c r="B33" i="36"/>
  <c r="C28" i="36"/>
  <c r="C19" i="36"/>
  <c r="D14" i="36"/>
  <c r="D9" i="36"/>
  <c r="B3" i="36"/>
  <c r="D50" i="34"/>
  <c r="C45" i="34"/>
  <c r="B40" i="34"/>
  <c r="D63" i="35"/>
  <c r="B57" i="35"/>
  <c r="C52" i="35"/>
  <c r="D47" i="35"/>
  <c r="D38" i="35"/>
  <c r="B32" i="35"/>
  <c r="C27" i="35"/>
  <c r="D17" i="35"/>
  <c r="B11" i="35"/>
  <c r="C6" i="35"/>
  <c r="C40" i="33"/>
  <c r="C32" i="33"/>
  <c r="B20" i="33"/>
  <c r="B16" i="33"/>
  <c r="B10" i="36"/>
  <c r="C5" i="36"/>
  <c r="D51" i="34"/>
  <c r="C46" i="34"/>
  <c r="B41" i="34"/>
  <c r="B64" i="35"/>
  <c r="C59" i="35"/>
  <c r="D54" i="35"/>
  <c r="B48" i="35"/>
  <c r="B39" i="35"/>
  <c r="C34" i="35"/>
  <c r="D29" i="35"/>
  <c r="D20" i="35"/>
  <c r="B14" i="35"/>
  <c r="C9" i="35"/>
  <c r="D4" i="35"/>
  <c r="C12" i="36"/>
  <c r="D7" i="36"/>
  <c r="B54" i="34"/>
  <c r="D48" i="34"/>
  <c r="C43" i="34"/>
  <c r="B38" i="34"/>
  <c r="B59" i="35"/>
  <c r="C54" i="35"/>
  <c r="D49" i="35"/>
  <c r="D40" i="35"/>
  <c r="B34" i="35"/>
  <c r="B53" i="36"/>
  <c r="C35" i="36"/>
  <c r="C27" i="36"/>
  <c r="C14" i="36"/>
  <c r="B16" i="27"/>
  <c r="B11" i="27"/>
  <c r="B5" i="27"/>
  <c r="B62" i="37"/>
  <c r="B57" i="37"/>
  <c r="B53" i="37"/>
  <c r="B49" i="37"/>
  <c r="B41" i="37"/>
  <c r="B37" i="37"/>
  <c r="B33" i="37"/>
  <c r="B29" i="37"/>
  <c r="B25" i="37"/>
  <c r="B17" i="37"/>
  <c r="B13" i="37"/>
  <c r="B9" i="37"/>
  <c r="B5" i="37"/>
  <c r="C63" i="36"/>
  <c r="D58" i="36"/>
  <c r="B52" i="36"/>
  <c r="C47" i="36"/>
  <c r="C38" i="36"/>
  <c r="D33" i="36"/>
  <c r="B27" i="36"/>
  <c r="B18" i="36"/>
  <c r="F20" i="27"/>
  <c r="F16" i="27"/>
  <c r="F12" i="27"/>
  <c r="F8" i="27"/>
  <c r="F4" i="27"/>
  <c r="E62" i="37"/>
  <c r="E58" i="37"/>
  <c r="E54" i="37"/>
  <c r="E50" i="37"/>
  <c r="E42" i="37"/>
  <c r="E38" i="37"/>
  <c r="E34" i="37"/>
  <c r="E30" i="37"/>
  <c r="E26" i="37"/>
  <c r="E18" i="37"/>
  <c r="E14" i="37"/>
  <c r="E10" i="37"/>
  <c r="E6" i="37"/>
  <c r="B63" i="36"/>
  <c r="C58" i="36"/>
  <c r="D53" i="36"/>
  <c r="B47" i="36"/>
  <c r="B38" i="36"/>
  <c r="C33" i="36"/>
  <c r="D28" i="36"/>
  <c r="D19" i="36"/>
  <c r="D20" i="27"/>
  <c r="D16" i="27"/>
  <c r="D12" i="27"/>
  <c r="D8" i="27"/>
  <c r="D4" i="27"/>
  <c r="D62" i="37"/>
  <c r="D58" i="37"/>
  <c r="D54" i="37"/>
  <c r="D50" i="37"/>
  <c r="D42" i="37"/>
  <c r="D38" i="37"/>
  <c r="D34" i="37"/>
  <c r="D30" i="37"/>
  <c r="D26" i="37"/>
  <c r="D18" i="37"/>
  <c r="D14" i="37"/>
  <c r="D10" i="37"/>
  <c r="D6" i="37"/>
  <c r="D64" i="36"/>
  <c r="B58" i="36"/>
  <c r="C53" i="36"/>
  <c r="D48" i="36"/>
  <c r="B37" i="36"/>
  <c r="C32" i="36"/>
  <c r="D27" i="36"/>
  <c r="D18" i="36"/>
  <c r="D13" i="36"/>
  <c r="B7" i="36"/>
  <c r="D54" i="34"/>
  <c r="C49" i="34"/>
  <c r="B44" i="34"/>
  <c r="D38" i="34"/>
  <c r="B61" i="35"/>
  <c r="C56" i="35"/>
  <c r="D51" i="35"/>
  <c r="D42" i="35"/>
  <c r="B36" i="35"/>
  <c r="C31" i="35"/>
  <c r="D26" i="35"/>
  <c r="B15" i="35"/>
  <c r="C10" i="35"/>
  <c r="D5" i="35"/>
  <c r="C38" i="33"/>
  <c r="C30" i="33"/>
  <c r="D19" i="33"/>
  <c r="D15" i="33"/>
  <c r="C9" i="36"/>
  <c r="D4" i="36"/>
  <c r="C50" i="34"/>
  <c r="B45" i="34"/>
  <c r="D39" i="34"/>
  <c r="C63" i="35"/>
  <c r="D58" i="35"/>
  <c r="B52" i="35"/>
  <c r="C47" i="35"/>
  <c r="C38" i="35"/>
  <c r="D33" i="35"/>
  <c r="B27" i="35"/>
  <c r="B18" i="35"/>
  <c r="C13" i="35"/>
  <c r="D8" i="35"/>
  <c r="B42" i="33"/>
  <c r="D11" i="36"/>
  <c r="B5" i="36"/>
  <c r="D52" i="34"/>
  <c r="C47" i="34"/>
  <c r="B42" i="34"/>
  <c r="B63" i="35"/>
  <c r="C58" i="35"/>
  <c r="D53" i="35"/>
  <c r="B47" i="35"/>
  <c r="B38" i="35"/>
  <c r="C33" i="35"/>
  <c r="D28" i="35"/>
  <c r="D19" i="35"/>
  <c r="B13" i="35"/>
  <c r="C8" i="35"/>
  <c r="D3" i="35"/>
  <c r="C35" i="33"/>
  <c r="C29" i="35"/>
  <c r="C4" i="35"/>
  <c r="B19" i="33"/>
  <c r="B4" i="36"/>
  <c r="D45" i="34"/>
  <c r="B39" i="34"/>
  <c r="B58" i="35"/>
  <c r="D52" i="35"/>
  <c r="C40" i="35"/>
  <c r="C32" i="35"/>
  <c r="B25" i="35"/>
  <c r="C15" i="35"/>
  <c r="C7" i="35"/>
  <c r="B41" i="33"/>
  <c r="B37" i="33"/>
  <c r="B33" i="33"/>
  <c r="B29" i="33"/>
  <c r="B25" i="33"/>
  <c r="D35" i="33"/>
  <c r="C16" i="33"/>
  <c r="C9" i="33"/>
  <c r="D48" i="23"/>
  <c r="C43" i="23"/>
  <c r="B38" i="23"/>
  <c r="C28" i="23"/>
  <c r="B23" i="23"/>
  <c r="C13" i="23"/>
  <c r="B8" i="23"/>
  <c r="B5" i="23"/>
  <c r="B6" i="23"/>
  <c r="D29" i="33"/>
  <c r="D12" i="33"/>
  <c r="D8" i="33"/>
  <c r="D4" i="33"/>
  <c r="B47" i="23"/>
  <c r="D41" i="23"/>
  <c r="B32" i="23"/>
  <c r="D26" i="23"/>
  <c r="C21" i="23"/>
  <c r="B13" i="23"/>
  <c r="D7" i="23"/>
  <c r="B10" i="23"/>
  <c r="D31" i="33"/>
  <c r="C10" i="33"/>
  <c r="C49" i="23"/>
  <c r="B44" i="23"/>
  <c r="D38" i="23"/>
  <c r="B29" i="23"/>
  <c r="D23" i="23"/>
  <c r="C7" i="23"/>
  <c r="B28" i="33"/>
  <c r="D16" i="33"/>
  <c r="D11" i="33"/>
  <c r="D7" i="33"/>
  <c r="D3" i="33"/>
  <c r="B45" i="23"/>
  <c r="D39" i="23"/>
  <c r="C31" i="23"/>
  <c r="B26" i="23"/>
  <c r="D20" i="23"/>
  <c r="B11" i="23"/>
  <c r="D5" i="23"/>
  <c r="B6" i="33"/>
  <c r="D43" i="23"/>
  <c r="D24" i="23"/>
  <c r="C4" i="23"/>
  <c r="C26" i="23"/>
  <c r="B36" i="33"/>
  <c r="D5" i="33"/>
  <c r="D28" i="23"/>
  <c r="C8" i="23"/>
  <c r="C20" i="35"/>
  <c r="C37" i="33"/>
  <c r="D18" i="33"/>
  <c r="C3" i="36"/>
  <c r="C44" i="34"/>
  <c r="D64" i="35"/>
  <c r="C57" i="35"/>
  <c r="B50" i="35"/>
  <c r="B37" i="35"/>
  <c r="D31" i="35"/>
  <c r="B20" i="35"/>
  <c r="B12" i="35"/>
  <c r="D6" i="35"/>
  <c r="D40" i="33"/>
  <c r="D36" i="33"/>
  <c r="D32" i="33"/>
  <c r="D28" i="33"/>
  <c r="C20" i="33"/>
  <c r="B30" i="33"/>
  <c r="C15" i="33"/>
  <c r="C7" i="33"/>
  <c r="C47" i="23"/>
  <c r="B42" i="23"/>
  <c r="C32" i="23"/>
  <c r="B27" i="23"/>
  <c r="D21" i="23"/>
  <c r="B12" i="23"/>
  <c r="D6" i="23"/>
  <c r="B21" i="23"/>
  <c r="B40" i="33"/>
  <c r="B15" i="33"/>
  <c r="B11" i="33"/>
  <c r="B7" i="33"/>
  <c r="B3" i="33"/>
  <c r="D45" i="23"/>
  <c r="C40" i="23"/>
  <c r="D30" i="23"/>
  <c r="C25" i="23"/>
  <c r="B20" i="23"/>
  <c r="D11" i="23"/>
  <c r="C6" i="23"/>
  <c r="D4" i="23"/>
  <c r="B26" i="33"/>
  <c r="C8" i="33"/>
  <c r="B48" i="23"/>
  <c r="D42" i="23"/>
  <c r="C37" i="23"/>
  <c r="D27" i="23"/>
  <c r="C22" i="23"/>
  <c r="C3" i="23"/>
  <c r="D25" i="33"/>
  <c r="B14" i="33"/>
  <c r="B10" i="33"/>
  <c r="B49" i="23"/>
  <c r="C38" i="23"/>
  <c r="B15" i="23"/>
  <c r="D31" i="23"/>
  <c r="D13" i="33"/>
  <c r="D47" i="23"/>
  <c r="D13" i="23"/>
  <c r="D15" i="35"/>
  <c r="C29" i="33"/>
  <c r="D10" i="36"/>
  <c r="B51" i="34"/>
  <c r="D41" i="34"/>
  <c r="B62" i="35"/>
  <c r="D56" i="35"/>
  <c r="D48" i="35"/>
  <c r="C36" i="35"/>
  <c r="B29" i="35"/>
  <c r="D18" i="35"/>
  <c r="C11" i="35"/>
  <c r="B4" i="35"/>
  <c r="B39" i="33"/>
  <c r="B35" i="33"/>
  <c r="B31" i="33"/>
  <c r="B27" i="33"/>
  <c r="C18" i="33"/>
  <c r="D27" i="33"/>
  <c r="C13" i="33"/>
  <c r="C5" i="33"/>
  <c r="B46" i="23"/>
  <c r="D40" i="23"/>
  <c r="B31" i="23"/>
  <c r="D25" i="23"/>
  <c r="C20" i="23"/>
  <c r="D10" i="23"/>
  <c r="C5" i="23"/>
  <c r="D12" i="23"/>
  <c r="D37" i="33"/>
  <c r="D14" i="33"/>
  <c r="D10" i="33"/>
  <c r="D6" i="33"/>
  <c r="D49" i="23"/>
  <c r="C44" i="23"/>
  <c r="B39" i="23"/>
  <c r="C29" i="23"/>
  <c r="B24" i="23"/>
  <c r="D15" i="23"/>
  <c r="C10" i="23"/>
  <c r="D3" i="23"/>
  <c r="D39" i="33"/>
  <c r="C14" i="33"/>
  <c r="C6" i="33"/>
  <c r="D46" i="23"/>
  <c r="C15" i="23"/>
  <c r="D9" i="33"/>
  <c r="B37" i="23"/>
  <c r="B3" i="23"/>
  <c r="B9" i="35"/>
  <c r="C27" i="33"/>
  <c r="B8" i="36"/>
  <c r="D49" i="34"/>
  <c r="C40" i="34"/>
  <c r="C61" i="35"/>
  <c r="C53" i="35"/>
  <c r="B41" i="35"/>
  <c r="D35" i="35"/>
  <c r="D27" i="35"/>
  <c r="B16" i="35"/>
  <c r="D10" i="35"/>
  <c r="D42" i="33"/>
  <c r="D38" i="33"/>
  <c r="D34" i="33"/>
  <c r="D30" i="33"/>
  <c r="D26" i="33"/>
  <c r="B38" i="33"/>
  <c r="B17" i="33"/>
  <c r="C11" i="33"/>
  <c r="C3" i="33"/>
  <c r="D44" i="23"/>
  <c r="C39" i="23"/>
  <c r="D29" i="23"/>
  <c r="C24" i="23"/>
  <c r="D14" i="23"/>
  <c r="C9" i="23"/>
  <c r="B4" i="23"/>
  <c r="D8" i="23"/>
  <c r="B32" i="33"/>
  <c r="B13" i="33"/>
  <c r="B9" i="33"/>
  <c r="B5" i="33"/>
  <c r="C48" i="23"/>
  <c r="B43" i="23"/>
  <c r="D37" i="23"/>
  <c r="B28" i="23"/>
  <c r="D22" i="23"/>
  <c r="C14" i="23"/>
  <c r="B9" i="23"/>
  <c r="B14" i="23"/>
  <c r="B34" i="33"/>
  <c r="C12" i="33"/>
  <c r="C4" i="33"/>
  <c r="C45" i="23"/>
  <c r="B40" i="23"/>
  <c r="C30" i="23"/>
  <c r="B25" i="23"/>
  <c r="C11" i="23"/>
  <c r="D33" i="33"/>
  <c r="C17" i="33"/>
  <c r="B12" i="33"/>
  <c r="B8" i="33"/>
  <c r="B4" i="33"/>
  <c r="C46" i="23"/>
  <c r="B41" i="23"/>
  <c r="D32" i="23"/>
  <c r="C27" i="23"/>
  <c r="B22" i="23"/>
  <c r="C12" i="23"/>
  <c r="B7" i="23"/>
  <c r="B30" i="23"/>
  <c r="D9" i="23"/>
  <c r="C41" i="23"/>
  <c r="C19" i="33"/>
  <c r="C42" i="23"/>
  <c r="C23" i="23"/>
  <c r="H19" i="33" l="1"/>
  <c r="D33" i="23"/>
  <c r="G4" i="33"/>
  <c r="G8" i="33"/>
  <c r="G12" i="33"/>
  <c r="H17" i="33"/>
  <c r="I33" i="33"/>
  <c r="H4" i="33"/>
  <c r="H12" i="33"/>
  <c r="G34" i="33"/>
  <c r="G5" i="33"/>
  <c r="G9" i="33"/>
  <c r="G13" i="33"/>
  <c r="G32" i="33"/>
  <c r="H3" i="33"/>
  <c r="H11" i="33"/>
  <c r="G17" i="33"/>
  <c r="G38" i="33"/>
  <c r="I26" i="33"/>
  <c r="I30" i="33"/>
  <c r="I34" i="33"/>
  <c r="I38" i="33"/>
  <c r="D43" i="33"/>
  <c r="I42" i="33"/>
  <c r="I10" i="35"/>
  <c r="G16" i="35"/>
  <c r="I27" i="35"/>
  <c r="I35" i="35"/>
  <c r="G41" i="35"/>
  <c r="H53" i="35"/>
  <c r="H61" i="35"/>
  <c r="G8" i="36"/>
  <c r="H27" i="33"/>
  <c r="G9" i="35"/>
  <c r="I9" i="33"/>
  <c r="C16" i="23"/>
  <c r="H6" i="33"/>
  <c r="H14" i="33"/>
  <c r="I39" i="33"/>
  <c r="D16" i="23"/>
  <c r="D50" i="23"/>
  <c r="I6" i="33"/>
  <c r="I10" i="33"/>
  <c r="I14" i="33"/>
  <c r="I37" i="33"/>
  <c r="H5" i="33"/>
  <c r="H13" i="33"/>
  <c r="I27" i="33"/>
  <c r="H18" i="33"/>
  <c r="G27" i="33"/>
  <c r="G31" i="33"/>
  <c r="G35" i="33"/>
  <c r="G39" i="33"/>
  <c r="G4" i="35"/>
  <c r="H11" i="35"/>
  <c r="I18" i="35"/>
  <c r="G29" i="35"/>
  <c r="H36" i="35"/>
  <c r="I48" i="35"/>
  <c r="I56" i="35"/>
  <c r="G62" i="35"/>
  <c r="I10" i="36"/>
  <c r="H29" i="33"/>
  <c r="I15" i="35"/>
  <c r="I13" i="33"/>
  <c r="B16" i="23"/>
  <c r="B50" i="23"/>
  <c r="G10" i="33"/>
  <c r="G14" i="33"/>
  <c r="I25" i="33"/>
  <c r="H8" i="33"/>
  <c r="G26" i="33"/>
  <c r="G3" i="33"/>
  <c r="G7" i="33"/>
  <c r="G11" i="33"/>
  <c r="G15" i="33"/>
  <c r="G40" i="33"/>
  <c r="C33" i="23"/>
  <c r="H7" i="33"/>
  <c r="H15" i="33"/>
  <c r="G30" i="33"/>
  <c r="H20" i="33"/>
  <c r="C21" i="33"/>
  <c r="I28" i="33"/>
  <c r="I32" i="33"/>
  <c r="I36" i="33"/>
  <c r="I40" i="33"/>
  <c r="I6" i="35"/>
  <c r="G12" i="35"/>
  <c r="G20" i="35"/>
  <c r="B21" i="35"/>
  <c r="I31" i="35"/>
  <c r="G37" i="35"/>
  <c r="G50" i="35"/>
  <c r="H57" i="35"/>
  <c r="I64" i="35"/>
  <c r="D65" i="35"/>
  <c r="H3" i="36"/>
  <c r="M3" i="36" s="1"/>
  <c r="I18" i="33"/>
  <c r="H37" i="33"/>
  <c r="C21" i="35"/>
  <c r="H20" i="35"/>
  <c r="I5" i="33"/>
  <c r="G36" i="33"/>
  <c r="G6" i="33"/>
  <c r="I3" i="33"/>
  <c r="I7" i="33"/>
  <c r="I11" i="33"/>
  <c r="I16" i="33"/>
  <c r="G28" i="33"/>
  <c r="C50" i="23"/>
  <c r="H10" i="33"/>
  <c r="I31" i="33"/>
  <c r="B33" i="23"/>
  <c r="I4" i="33"/>
  <c r="I8" i="33"/>
  <c r="I12" i="33"/>
  <c r="I29" i="33"/>
  <c r="H9" i="33"/>
  <c r="H16" i="33"/>
  <c r="I35" i="33"/>
  <c r="G25" i="33"/>
  <c r="G29" i="33"/>
  <c r="G33" i="33"/>
  <c r="G37" i="33"/>
  <c r="G41" i="33"/>
  <c r="H7" i="35"/>
  <c r="H15" i="35"/>
  <c r="G25" i="35"/>
  <c r="L25" i="35" s="1"/>
  <c r="H32" i="35"/>
  <c r="H40" i="35"/>
  <c r="I52" i="35"/>
  <c r="G58" i="35"/>
  <c r="G4" i="36"/>
  <c r="G19" i="33"/>
  <c r="H4" i="35"/>
  <c r="H29" i="35"/>
  <c r="H35" i="33"/>
  <c r="I3" i="35"/>
  <c r="N3" i="35" s="1"/>
  <c r="H8" i="35"/>
  <c r="G13" i="35"/>
  <c r="I19" i="35"/>
  <c r="I28" i="35"/>
  <c r="H33" i="35"/>
  <c r="G38" i="35"/>
  <c r="L38" i="35" s="1"/>
  <c r="G47" i="35"/>
  <c r="L47" i="35" s="1"/>
  <c r="I53" i="35"/>
  <c r="H58" i="35"/>
  <c r="G63" i="35"/>
  <c r="G5" i="36"/>
  <c r="I11" i="36"/>
  <c r="G42" i="33"/>
  <c r="B43" i="33"/>
  <c r="I8" i="35"/>
  <c r="H13" i="35"/>
  <c r="G18" i="35"/>
  <c r="G27" i="35"/>
  <c r="L27" i="35" s="1"/>
  <c r="I33" i="35"/>
  <c r="H38" i="35"/>
  <c r="H47" i="35"/>
  <c r="M47" i="35" s="1"/>
  <c r="G52" i="35"/>
  <c r="I58" i="35"/>
  <c r="H63" i="35"/>
  <c r="I4" i="36"/>
  <c r="H9" i="36"/>
  <c r="I15" i="33"/>
  <c r="I19" i="33"/>
  <c r="H30" i="33"/>
  <c r="H38" i="33"/>
  <c r="I5" i="35"/>
  <c r="H10" i="35"/>
  <c r="G15" i="35"/>
  <c r="I26" i="35"/>
  <c r="H31" i="35"/>
  <c r="G36" i="35"/>
  <c r="D43" i="35"/>
  <c r="I42" i="35"/>
  <c r="I51" i="35"/>
  <c r="H56" i="35"/>
  <c r="G61" i="35"/>
  <c r="D55" i="34"/>
  <c r="G7" i="36"/>
  <c r="I13" i="36"/>
  <c r="I18" i="36"/>
  <c r="I27" i="36"/>
  <c r="H32" i="36"/>
  <c r="G37" i="36"/>
  <c r="I48" i="36"/>
  <c r="H53" i="36"/>
  <c r="G58" i="36"/>
  <c r="I64" i="36"/>
  <c r="D65" i="36"/>
  <c r="D43" i="37"/>
  <c r="H4" i="27"/>
  <c r="H8" i="27"/>
  <c r="H12" i="27"/>
  <c r="H16" i="27"/>
  <c r="D21" i="27"/>
  <c r="I19" i="36"/>
  <c r="I28" i="36"/>
  <c r="H33" i="36"/>
  <c r="G38" i="36"/>
  <c r="G47" i="36"/>
  <c r="L47" i="36" s="1"/>
  <c r="I53" i="36"/>
  <c r="H58" i="36"/>
  <c r="G63" i="36"/>
  <c r="E43" i="37"/>
  <c r="F21" i="27"/>
  <c r="G18" i="36"/>
  <c r="G27" i="36"/>
  <c r="I33" i="36"/>
  <c r="H38" i="36"/>
  <c r="H47" i="36"/>
  <c r="M47" i="36" s="1"/>
  <c r="G52" i="36"/>
  <c r="I58" i="36"/>
  <c r="H63" i="36"/>
  <c r="G5" i="27"/>
  <c r="K5" i="27" s="1"/>
  <c r="I5" i="27"/>
  <c r="I11" i="27"/>
  <c r="G11" i="27"/>
  <c r="K11" i="27" s="1"/>
  <c r="G16" i="27"/>
  <c r="K16" i="27" s="1"/>
  <c r="I16" i="27"/>
  <c r="H14" i="36"/>
  <c r="H27" i="36"/>
  <c r="H35" i="36"/>
  <c r="G53" i="36"/>
  <c r="G34" i="35"/>
  <c r="I40" i="35"/>
  <c r="I49" i="35"/>
  <c r="H54" i="35"/>
  <c r="G59" i="35"/>
  <c r="B55" i="34"/>
  <c r="I7" i="36"/>
  <c r="H12" i="36"/>
  <c r="M12" i="36" s="1"/>
  <c r="I4" i="35"/>
  <c r="N4" i="35" s="1"/>
  <c r="H9" i="35"/>
  <c r="G14" i="35"/>
  <c r="D21" i="35"/>
  <c r="I20" i="35"/>
  <c r="N20" i="35" s="1"/>
  <c r="I29" i="35"/>
  <c r="H34" i="35"/>
  <c r="G39" i="35"/>
  <c r="G48" i="35"/>
  <c r="I54" i="35"/>
  <c r="H59" i="35"/>
  <c r="B65" i="35"/>
  <c r="G64" i="35"/>
  <c r="H5" i="36"/>
  <c r="G10" i="36"/>
  <c r="G16" i="33"/>
  <c r="B21" i="33"/>
  <c r="G20" i="33"/>
  <c r="H32" i="33"/>
  <c r="H40" i="33"/>
  <c r="H6" i="35"/>
  <c r="G11" i="35"/>
  <c r="I17" i="35"/>
  <c r="H27" i="35"/>
  <c r="G32" i="35"/>
  <c r="I38" i="35"/>
  <c r="I47" i="35"/>
  <c r="N47" i="35" s="1"/>
  <c r="H52" i="35"/>
  <c r="G57" i="35"/>
  <c r="I63" i="35"/>
  <c r="G3" i="36"/>
  <c r="L3" i="36" s="1"/>
  <c r="I9" i="36"/>
  <c r="I14" i="36"/>
  <c r="H19" i="36"/>
  <c r="H28" i="36"/>
  <c r="G33" i="36"/>
  <c r="I39" i="36"/>
  <c r="H49" i="36"/>
  <c r="G54" i="36"/>
  <c r="I60" i="36"/>
  <c r="H5" i="27"/>
  <c r="H9" i="27"/>
  <c r="H13" i="27"/>
  <c r="H17" i="27"/>
  <c r="I15" i="36"/>
  <c r="H20" i="36"/>
  <c r="C21" i="36"/>
  <c r="H29" i="36"/>
  <c r="G34" i="36"/>
  <c r="I40" i="36"/>
  <c r="I49" i="36"/>
  <c r="H54" i="36"/>
  <c r="G59" i="36"/>
  <c r="L59" i="36" s="1"/>
  <c r="G14" i="36"/>
  <c r="D21" i="36"/>
  <c r="I20" i="36"/>
  <c r="I29" i="36"/>
  <c r="H34" i="36"/>
  <c r="G39" i="36"/>
  <c r="G48" i="36"/>
  <c r="I54" i="36"/>
  <c r="H59" i="36"/>
  <c r="G64" i="36"/>
  <c r="B65" i="36"/>
  <c r="B43" i="37"/>
  <c r="I7" i="27"/>
  <c r="G7" i="27"/>
  <c r="K7" i="27" s="1"/>
  <c r="G12" i="27"/>
  <c r="K12" i="27" s="1"/>
  <c r="I12" i="27"/>
  <c r="G17" i="27"/>
  <c r="K17" i="27" s="1"/>
  <c r="I17" i="27"/>
  <c r="I17" i="36"/>
  <c r="G28" i="36"/>
  <c r="H39" i="36"/>
  <c r="I59" i="36"/>
  <c r="I6" i="36"/>
  <c r="H11" i="36"/>
  <c r="D21" i="33"/>
  <c r="I20" i="33"/>
  <c r="H31" i="33"/>
  <c r="H39" i="33"/>
  <c r="G5" i="35"/>
  <c r="I11" i="35"/>
  <c r="H16" i="35"/>
  <c r="H25" i="35"/>
  <c r="M25" i="35" s="1"/>
  <c r="G30" i="35"/>
  <c r="I36" i="35"/>
  <c r="H41" i="35"/>
  <c r="H50" i="35"/>
  <c r="G55" i="35"/>
  <c r="I61" i="35"/>
  <c r="I3" i="36"/>
  <c r="N3" i="36" s="1"/>
  <c r="H8" i="36"/>
  <c r="G13" i="36"/>
  <c r="H5" i="35"/>
  <c r="G10" i="35"/>
  <c r="I16" i="35"/>
  <c r="I25" i="35"/>
  <c r="N25" i="35" s="1"/>
  <c r="H30" i="35"/>
  <c r="G35" i="35"/>
  <c r="I41" i="35"/>
  <c r="I50" i="35"/>
  <c r="H55" i="35"/>
  <c r="G60" i="35"/>
  <c r="L60" i="35" s="1"/>
  <c r="G6" i="36"/>
  <c r="I12" i="36"/>
  <c r="I17" i="33"/>
  <c r="H26" i="33"/>
  <c r="H34" i="33"/>
  <c r="H42" i="33"/>
  <c r="C43" i="33"/>
  <c r="G7" i="35"/>
  <c r="I13" i="35"/>
  <c r="H18" i="35"/>
  <c r="G28" i="35"/>
  <c r="I34" i="35"/>
  <c r="H39" i="35"/>
  <c r="M39" i="35" s="1"/>
  <c r="H48" i="35"/>
  <c r="M48" i="35" s="1"/>
  <c r="G53" i="35"/>
  <c r="I59" i="35"/>
  <c r="H64" i="35"/>
  <c r="C65" i="35"/>
  <c r="I5" i="36"/>
  <c r="H10" i="36"/>
  <c r="M10" i="36" s="1"/>
  <c r="H15" i="36"/>
  <c r="G20" i="36"/>
  <c r="B21" i="36"/>
  <c r="G29" i="36"/>
  <c r="I35" i="36"/>
  <c r="H40" i="36"/>
  <c r="G50" i="36"/>
  <c r="I56" i="36"/>
  <c r="H61" i="36"/>
  <c r="D21" i="37"/>
  <c r="D65" i="37"/>
  <c r="H6" i="27"/>
  <c r="H10" i="27"/>
  <c r="H14" i="27"/>
  <c r="H18" i="27"/>
  <c r="H16" i="36"/>
  <c r="M16" i="36" s="1"/>
  <c r="H25" i="36"/>
  <c r="M25" i="36" s="1"/>
  <c r="G30" i="36"/>
  <c r="I36" i="36"/>
  <c r="H41" i="36"/>
  <c r="H50" i="36"/>
  <c r="G55" i="36"/>
  <c r="I61" i="36"/>
  <c r="E21" i="37"/>
  <c r="E65" i="37"/>
  <c r="I16" i="36"/>
  <c r="I25" i="36"/>
  <c r="N25" i="36" s="1"/>
  <c r="H30" i="36"/>
  <c r="G35" i="36"/>
  <c r="I41" i="36"/>
  <c r="I50" i="36"/>
  <c r="H55" i="36"/>
  <c r="G60" i="36"/>
  <c r="I3" i="27"/>
  <c r="G3" i="27"/>
  <c r="K3" i="27" s="1"/>
  <c r="G8" i="27"/>
  <c r="K8" i="27" s="1"/>
  <c r="I8" i="27"/>
  <c r="G13" i="27"/>
  <c r="K13" i="27" s="1"/>
  <c r="I13" i="27"/>
  <c r="I19" i="27"/>
  <c r="G19" i="27"/>
  <c r="L19" i="27" s="1"/>
  <c r="H18" i="36"/>
  <c r="I30" i="36"/>
  <c r="N30" i="36" s="1"/>
  <c r="G40" i="36"/>
  <c r="H64" i="36"/>
  <c r="C65" i="36"/>
  <c r="H3" i="35"/>
  <c r="M3" i="35" s="1"/>
  <c r="G8" i="35"/>
  <c r="I14" i="35"/>
  <c r="H19" i="35"/>
  <c r="H28" i="35"/>
  <c r="G33" i="35"/>
  <c r="I39" i="35"/>
  <c r="H49" i="35"/>
  <c r="M49" i="35" s="1"/>
  <c r="G54" i="35"/>
  <c r="I60" i="35"/>
  <c r="H7" i="36"/>
  <c r="G12" i="36"/>
  <c r="H25" i="33"/>
  <c r="H33" i="33"/>
  <c r="H41" i="33"/>
  <c r="I7" i="35"/>
  <c r="H12" i="35"/>
  <c r="M12" i="35" s="1"/>
  <c r="G17" i="35"/>
  <c r="G26" i="35"/>
  <c r="I32" i="35"/>
  <c r="N32" i="35" s="1"/>
  <c r="H37" i="35"/>
  <c r="B43" i="35"/>
  <c r="G42" i="35"/>
  <c r="G51" i="35"/>
  <c r="I57" i="35"/>
  <c r="H62" i="35"/>
  <c r="H4" i="36"/>
  <c r="G9" i="36"/>
  <c r="I41" i="33"/>
  <c r="G6" i="35"/>
  <c r="I12" i="35"/>
  <c r="H17" i="35"/>
  <c r="H26" i="35"/>
  <c r="G31" i="35"/>
  <c r="I37" i="35"/>
  <c r="H42" i="35"/>
  <c r="C43" i="35"/>
  <c r="H51" i="35"/>
  <c r="G56" i="35"/>
  <c r="I62" i="35"/>
  <c r="C55" i="34"/>
  <c r="I8" i="36"/>
  <c r="N8" i="36" s="1"/>
  <c r="H13" i="36"/>
  <c r="G18" i="33"/>
  <c r="H28" i="33"/>
  <c r="H36" i="33"/>
  <c r="G3" i="35"/>
  <c r="L3" i="35" s="1"/>
  <c r="I9" i="35"/>
  <c r="H14" i="35"/>
  <c r="M14" i="35" s="1"/>
  <c r="G19" i="35"/>
  <c r="I30" i="35"/>
  <c r="H35" i="35"/>
  <c r="G40" i="35"/>
  <c r="G49" i="35"/>
  <c r="L49" i="35" s="1"/>
  <c r="I55" i="35"/>
  <c r="H60" i="35"/>
  <c r="M60" i="35" s="1"/>
  <c r="H6" i="36"/>
  <c r="G11" i="36"/>
  <c r="G16" i="36"/>
  <c r="G25" i="36"/>
  <c r="L25" i="36" s="1"/>
  <c r="I31" i="36"/>
  <c r="N31" i="36" s="1"/>
  <c r="H36" i="36"/>
  <c r="G41" i="36"/>
  <c r="I52" i="36"/>
  <c r="H57" i="36"/>
  <c r="G62" i="36"/>
  <c r="H3" i="27"/>
  <c r="H7" i="27"/>
  <c r="H11" i="27"/>
  <c r="H15" i="27"/>
  <c r="G17" i="36"/>
  <c r="G26" i="36"/>
  <c r="L26" i="36" s="1"/>
  <c r="I32" i="36"/>
  <c r="N32" i="36" s="1"/>
  <c r="H37" i="36"/>
  <c r="B43" i="36"/>
  <c r="G42" i="36"/>
  <c r="L42" i="36" s="1"/>
  <c r="G51" i="36"/>
  <c r="I57" i="36"/>
  <c r="H62" i="36"/>
  <c r="H17" i="36"/>
  <c r="H26" i="36"/>
  <c r="G31" i="36"/>
  <c r="I37" i="36"/>
  <c r="C43" i="36"/>
  <c r="H42" i="36"/>
  <c r="H51" i="36"/>
  <c r="G56" i="36"/>
  <c r="I62" i="36"/>
  <c r="B21" i="37"/>
  <c r="G4" i="27"/>
  <c r="K4" i="27" s="1"/>
  <c r="I4" i="27"/>
  <c r="G9" i="27"/>
  <c r="K9" i="27" s="1"/>
  <c r="I9" i="27"/>
  <c r="I15" i="27"/>
  <c r="G15" i="27"/>
  <c r="K15" i="27" s="1"/>
  <c r="B21" i="27"/>
  <c r="G20" i="27"/>
  <c r="L20" i="27" s="1"/>
  <c r="I20" i="27"/>
  <c r="G19" i="36"/>
  <c r="I34" i="36"/>
  <c r="H48" i="36"/>
  <c r="G32" i="36"/>
  <c r="I38" i="36"/>
  <c r="I47" i="36"/>
  <c r="N47" i="36" s="1"/>
  <c r="H52" i="36"/>
  <c r="G57" i="36"/>
  <c r="I63" i="36"/>
  <c r="G48" i="27"/>
  <c r="L48" i="27" s="1"/>
  <c r="I48" i="27"/>
  <c r="G52" i="27"/>
  <c r="L52" i="27" s="1"/>
  <c r="I52" i="27"/>
  <c r="G56" i="27"/>
  <c r="L56" i="27" s="1"/>
  <c r="I56" i="27"/>
  <c r="G60" i="27"/>
  <c r="L60" i="27" s="1"/>
  <c r="I60" i="27"/>
  <c r="B65" i="27"/>
  <c r="G64" i="27"/>
  <c r="L64" i="27" s="1"/>
  <c r="I64" i="27"/>
  <c r="G6" i="25"/>
  <c r="F6" i="25"/>
  <c r="I6" i="25" s="1"/>
  <c r="G10" i="25"/>
  <c r="F10" i="25"/>
  <c r="I10" i="25" s="1"/>
  <c r="H21" i="17"/>
  <c r="B65" i="26"/>
  <c r="F16" i="25"/>
  <c r="I16" i="25" s="1"/>
  <c r="G16" i="25"/>
  <c r="B21" i="25"/>
  <c r="F20" i="25"/>
  <c r="I20" i="25" s="1"/>
  <c r="G20" i="25"/>
  <c r="G28" i="25"/>
  <c r="F28" i="25"/>
  <c r="I28" i="25" s="1"/>
  <c r="G32" i="25"/>
  <c r="F32" i="25"/>
  <c r="I32" i="25" s="1"/>
  <c r="G36" i="25"/>
  <c r="F36" i="25"/>
  <c r="I36" i="25" s="1"/>
  <c r="G40" i="25"/>
  <c r="F40" i="25"/>
  <c r="I40" i="25" s="1"/>
  <c r="D65" i="25"/>
  <c r="G21" i="26"/>
  <c r="E43" i="25"/>
  <c r="G50" i="25"/>
  <c r="F50" i="25"/>
  <c r="I50" i="25" s="1"/>
  <c r="G54" i="25"/>
  <c r="F54" i="25"/>
  <c r="I54" i="25" s="1"/>
  <c r="G58" i="25"/>
  <c r="F58" i="25"/>
  <c r="I58" i="25" s="1"/>
  <c r="F62" i="25"/>
  <c r="I62" i="25" s="1"/>
  <c r="G62" i="25"/>
  <c r="C43" i="26"/>
  <c r="C43" i="37"/>
  <c r="C21" i="27"/>
  <c r="I49" i="27"/>
  <c r="G49" i="27"/>
  <c r="L49" i="27" s="1"/>
  <c r="I53" i="27"/>
  <c r="G53" i="27"/>
  <c r="L53" i="27" s="1"/>
  <c r="I57" i="27"/>
  <c r="G57" i="27"/>
  <c r="L57" i="27" s="1"/>
  <c r="I61" i="27"/>
  <c r="G61" i="27"/>
  <c r="L61" i="27" s="1"/>
  <c r="G3" i="25"/>
  <c r="F3" i="25"/>
  <c r="I3" i="25" s="1"/>
  <c r="G7" i="25"/>
  <c r="F7" i="25"/>
  <c r="I7" i="25" s="1"/>
  <c r="G11" i="25"/>
  <c r="F11" i="25"/>
  <c r="I11" i="25" s="1"/>
  <c r="G13" i="25"/>
  <c r="F13" i="25"/>
  <c r="I13" i="25" s="1"/>
  <c r="G17" i="25"/>
  <c r="F17" i="25"/>
  <c r="I17" i="25" s="1"/>
  <c r="G25" i="25"/>
  <c r="F25" i="25"/>
  <c r="I25" i="25" s="1"/>
  <c r="G29" i="25"/>
  <c r="F29" i="25"/>
  <c r="I29" i="25" s="1"/>
  <c r="G33" i="25"/>
  <c r="F33" i="25"/>
  <c r="I33" i="25" s="1"/>
  <c r="G37" i="25"/>
  <c r="F37" i="25"/>
  <c r="I37" i="25" s="1"/>
  <c r="G41" i="25"/>
  <c r="F41" i="25"/>
  <c r="I41" i="25" s="1"/>
  <c r="B21" i="17"/>
  <c r="C21" i="25"/>
  <c r="F51" i="25"/>
  <c r="I51" i="25" s="1"/>
  <c r="G51" i="25"/>
  <c r="F55" i="25"/>
  <c r="I55" i="25" s="1"/>
  <c r="G55" i="25"/>
  <c r="F59" i="25"/>
  <c r="I59" i="25" s="1"/>
  <c r="G59" i="25"/>
  <c r="F63" i="25"/>
  <c r="I63" i="25" s="1"/>
  <c r="G63" i="25"/>
  <c r="E65" i="25"/>
  <c r="G49" i="36"/>
  <c r="I55" i="36"/>
  <c r="N55" i="36" s="1"/>
  <c r="H60" i="36"/>
  <c r="M60" i="36" s="1"/>
  <c r="G50" i="27"/>
  <c r="L50" i="27" s="1"/>
  <c r="I50" i="27"/>
  <c r="G54" i="27"/>
  <c r="L54" i="27" s="1"/>
  <c r="I54" i="27"/>
  <c r="G58" i="27"/>
  <c r="L58" i="27" s="1"/>
  <c r="I58" i="27"/>
  <c r="G62" i="27"/>
  <c r="L62" i="27" s="1"/>
  <c r="I62" i="27"/>
  <c r="G4" i="25"/>
  <c r="F4" i="25"/>
  <c r="I4" i="25" s="1"/>
  <c r="G8" i="25"/>
  <c r="F8" i="25"/>
  <c r="I8" i="25" s="1"/>
  <c r="G12" i="25"/>
  <c r="F12" i="25"/>
  <c r="I12" i="25" s="1"/>
  <c r="D43" i="25"/>
  <c r="F14" i="25"/>
  <c r="I14" i="25" s="1"/>
  <c r="G14" i="25"/>
  <c r="F18" i="25"/>
  <c r="I18" i="25" s="1"/>
  <c r="G18" i="25"/>
  <c r="G26" i="25"/>
  <c r="F26" i="25"/>
  <c r="I26" i="25" s="1"/>
  <c r="G30" i="25"/>
  <c r="F30" i="25"/>
  <c r="I30" i="25" s="1"/>
  <c r="G34" i="25"/>
  <c r="F34" i="25"/>
  <c r="I34" i="25" s="1"/>
  <c r="G38" i="25"/>
  <c r="F38" i="25"/>
  <c r="I38" i="25" s="1"/>
  <c r="G42" i="25"/>
  <c r="B43" i="25"/>
  <c r="F42" i="25"/>
  <c r="I42" i="25" s="1"/>
  <c r="D21" i="17"/>
  <c r="E21" i="25"/>
  <c r="F48" i="25"/>
  <c r="I48" i="25" s="1"/>
  <c r="G48" i="25"/>
  <c r="F52" i="25"/>
  <c r="I52" i="25" s="1"/>
  <c r="G52" i="25"/>
  <c r="F56" i="25"/>
  <c r="I56" i="25" s="1"/>
  <c r="G56" i="25"/>
  <c r="G60" i="25"/>
  <c r="F60" i="25"/>
  <c r="I60" i="25" s="1"/>
  <c r="G64" i="25"/>
  <c r="F64" i="25"/>
  <c r="I64" i="25" s="1"/>
  <c r="B65" i="25"/>
  <c r="B65" i="37"/>
  <c r="I6" i="27"/>
  <c r="G6" i="27"/>
  <c r="K6" i="27" s="1"/>
  <c r="I10" i="27"/>
  <c r="G10" i="27"/>
  <c r="K10" i="27" s="1"/>
  <c r="I14" i="27"/>
  <c r="G14" i="27"/>
  <c r="K14" i="27" s="1"/>
  <c r="I18" i="27"/>
  <c r="G18" i="27"/>
  <c r="K18" i="27" s="1"/>
  <c r="G15" i="36"/>
  <c r="I26" i="36"/>
  <c r="H31" i="36"/>
  <c r="G36" i="36"/>
  <c r="D43" i="36"/>
  <c r="I42" i="36"/>
  <c r="I51" i="36"/>
  <c r="N51" i="36" s="1"/>
  <c r="H56" i="36"/>
  <c r="M56" i="36" s="1"/>
  <c r="G61" i="36"/>
  <c r="C21" i="37"/>
  <c r="C65" i="37"/>
  <c r="D65" i="27"/>
  <c r="F65" i="27"/>
  <c r="I47" i="27"/>
  <c r="G47" i="27"/>
  <c r="L47" i="27" s="1"/>
  <c r="I51" i="27"/>
  <c r="G51" i="27"/>
  <c r="L51" i="27" s="1"/>
  <c r="I55" i="27"/>
  <c r="G55" i="27"/>
  <c r="L55" i="27" s="1"/>
  <c r="I59" i="27"/>
  <c r="G59" i="27"/>
  <c r="L59" i="27" s="1"/>
  <c r="I63" i="27"/>
  <c r="G63" i="27"/>
  <c r="L63" i="27" s="1"/>
  <c r="G5" i="25"/>
  <c r="F5" i="25"/>
  <c r="I5" i="25" s="1"/>
  <c r="G9" i="25"/>
  <c r="F9" i="25"/>
  <c r="I9" i="25" s="1"/>
  <c r="D21" i="25"/>
  <c r="C65" i="27"/>
  <c r="B43" i="17"/>
  <c r="G15" i="25"/>
  <c r="F15" i="25"/>
  <c r="I15" i="25" s="1"/>
  <c r="G19" i="25"/>
  <c r="F19" i="25"/>
  <c r="I19" i="25" s="1"/>
  <c r="G27" i="25"/>
  <c r="F27" i="25"/>
  <c r="I27" i="25" s="1"/>
  <c r="G31" i="25"/>
  <c r="F31" i="25"/>
  <c r="I31" i="25" s="1"/>
  <c r="G35" i="25"/>
  <c r="F35" i="25"/>
  <c r="I35" i="25" s="1"/>
  <c r="G39" i="25"/>
  <c r="F39" i="25"/>
  <c r="I39" i="25" s="1"/>
  <c r="F47" i="25"/>
  <c r="I47" i="25" s="1"/>
  <c r="G47" i="25"/>
  <c r="C43" i="25"/>
  <c r="F49" i="25"/>
  <c r="I49" i="25" s="1"/>
  <c r="G49" i="25"/>
  <c r="F53" i="25"/>
  <c r="I53" i="25" s="1"/>
  <c r="G53" i="25"/>
  <c r="F57" i="25"/>
  <c r="I57" i="25" s="1"/>
  <c r="G57" i="25"/>
  <c r="F61" i="25"/>
  <c r="I61" i="25" s="1"/>
  <c r="G61" i="25"/>
  <c r="I21" i="17"/>
  <c r="B65" i="17"/>
  <c r="G21" i="17"/>
  <c r="C65" i="40"/>
  <c r="I21" i="26"/>
  <c r="C65" i="26"/>
  <c r="D65" i="40"/>
  <c r="B43" i="40"/>
  <c r="B65" i="40"/>
  <c r="C43" i="17"/>
  <c r="D43" i="40"/>
  <c r="C65" i="25"/>
  <c r="C65" i="17"/>
  <c r="B21" i="40"/>
  <c r="D65" i="26"/>
  <c r="D21" i="40"/>
  <c r="H21" i="26"/>
  <c r="D43" i="26"/>
  <c r="D21" i="26"/>
  <c r="B43" i="26"/>
  <c r="C21" i="17"/>
  <c r="B21" i="26"/>
  <c r="D43" i="17"/>
  <c r="C21" i="26"/>
  <c r="D65" i="17"/>
  <c r="C21" i="40"/>
  <c r="C43" i="40"/>
  <c r="B43" i="44"/>
  <c r="D21" i="44"/>
  <c r="D43" i="27"/>
  <c r="I40" i="27"/>
  <c r="G40" i="27"/>
  <c r="K40" i="27" s="1"/>
  <c r="H38" i="27"/>
  <c r="I36" i="27"/>
  <c r="G36" i="27"/>
  <c r="K36" i="27" s="1"/>
  <c r="H34" i="27"/>
  <c r="I32" i="27"/>
  <c r="G32" i="27"/>
  <c r="K32" i="27" s="1"/>
  <c r="H30" i="27"/>
  <c r="I28" i="27"/>
  <c r="G28" i="27"/>
  <c r="K28" i="27" s="1"/>
  <c r="H26" i="27"/>
  <c r="C21" i="44"/>
  <c r="C65" i="44"/>
  <c r="E43" i="44"/>
  <c r="C43" i="27"/>
  <c r="G39" i="27"/>
  <c r="K39" i="27" s="1"/>
  <c r="I39" i="27"/>
  <c r="H37" i="27"/>
  <c r="G35" i="27"/>
  <c r="K35" i="27" s="1"/>
  <c r="I35" i="27"/>
  <c r="H33" i="27"/>
  <c r="G31" i="27"/>
  <c r="K31" i="27" s="1"/>
  <c r="I31" i="27"/>
  <c r="H29" i="27"/>
  <c r="G27" i="27"/>
  <c r="K27" i="27" s="1"/>
  <c r="I27" i="27"/>
  <c r="H25" i="27"/>
  <c r="B21" i="44"/>
  <c r="B65" i="44"/>
  <c r="D43" i="44"/>
  <c r="F43" i="27"/>
  <c r="I42" i="27"/>
  <c r="G42" i="27"/>
  <c r="L42" i="27" s="1"/>
  <c r="B43" i="27"/>
  <c r="H40" i="27"/>
  <c r="I38" i="27"/>
  <c r="G38" i="27"/>
  <c r="K38" i="27" s="1"/>
  <c r="H36" i="27"/>
  <c r="I34" i="27"/>
  <c r="G34" i="27"/>
  <c r="K34" i="27" s="1"/>
  <c r="H32" i="27"/>
  <c r="I30" i="27"/>
  <c r="G30" i="27"/>
  <c r="K30" i="27" s="1"/>
  <c r="H28" i="27"/>
  <c r="I26" i="27"/>
  <c r="G26" i="27"/>
  <c r="K26" i="27" s="1"/>
  <c r="D65" i="44"/>
  <c r="C43" i="44"/>
  <c r="E21" i="44"/>
  <c r="E65" i="44"/>
  <c r="E21" i="27"/>
  <c r="G41" i="27"/>
  <c r="L41" i="27" s="1"/>
  <c r="I41" i="27"/>
  <c r="H39" i="27"/>
  <c r="G37" i="27"/>
  <c r="K37" i="27" s="1"/>
  <c r="I37" i="27"/>
  <c r="H35" i="27"/>
  <c r="G33" i="27"/>
  <c r="K33" i="27" s="1"/>
  <c r="I33" i="27"/>
  <c r="H31" i="27"/>
  <c r="G29" i="27"/>
  <c r="K29" i="27" s="1"/>
  <c r="I29" i="27"/>
  <c r="H27" i="27"/>
  <c r="G25" i="27"/>
  <c r="K25" i="27" s="1"/>
  <c r="I25" i="27"/>
  <c r="N42" i="36" l="1"/>
  <c r="N26" i="36"/>
  <c r="N38" i="36"/>
  <c r="L19" i="36"/>
  <c r="N37" i="36"/>
  <c r="J7" i="27"/>
  <c r="M31" i="36"/>
  <c r="L36" i="36"/>
  <c r="J3" i="27"/>
  <c r="N62" i="35"/>
  <c r="L9" i="36"/>
  <c r="L12" i="36"/>
  <c r="L20" i="36"/>
  <c r="N50" i="35"/>
  <c r="L30" i="35"/>
  <c r="M59" i="36"/>
  <c r="M52" i="36"/>
  <c r="M48" i="36"/>
  <c r="L32" i="35"/>
  <c r="L34" i="35"/>
  <c r="N34" i="36"/>
  <c r="L11" i="36"/>
  <c r="L31" i="35"/>
  <c r="N60" i="35"/>
  <c r="L33" i="35"/>
  <c r="M55" i="36"/>
  <c r="N59" i="35"/>
  <c r="L35" i="35"/>
  <c r="J11" i="27"/>
  <c r="M51" i="35"/>
  <c r="M62" i="35"/>
  <c r="M52" i="35"/>
  <c r="M54" i="35"/>
  <c r="M42" i="36"/>
  <c r="M26" i="36"/>
  <c r="M35" i="35"/>
  <c r="N9" i="35"/>
  <c r="M42" i="35"/>
  <c r="N7" i="35"/>
  <c r="L55" i="36"/>
  <c r="L49" i="36"/>
  <c r="L56" i="36"/>
  <c r="L62" i="36"/>
  <c r="N17" i="35"/>
  <c r="L13" i="36"/>
  <c r="L36" i="35"/>
  <c r="M64" i="35"/>
  <c r="M50" i="35"/>
  <c r="L11" i="27"/>
  <c r="M56" i="35"/>
  <c r="M63" i="35"/>
  <c r="L25" i="27"/>
  <c r="J41" i="27"/>
  <c r="M55" i="35"/>
  <c r="M59" i="35"/>
  <c r="L51" i="35"/>
  <c r="M18" i="36"/>
  <c r="L55" i="35"/>
  <c r="M20" i="36"/>
  <c r="M19" i="36"/>
  <c r="M5" i="36"/>
  <c r="M17" i="36"/>
  <c r="M13" i="36"/>
  <c r="L56" i="35"/>
  <c r="M4" i="36"/>
  <c r="M7" i="36"/>
  <c r="M15" i="36"/>
  <c r="M8" i="36"/>
  <c r="M11" i="36"/>
  <c r="L57" i="35"/>
  <c r="L64" i="35"/>
  <c r="L48" i="35"/>
  <c r="L59" i="35"/>
  <c r="M14" i="36"/>
  <c r="M6" i="36"/>
  <c r="L54" i="35"/>
  <c r="L53" i="35"/>
  <c r="M9" i="36"/>
  <c r="H47" i="25"/>
  <c r="H52" i="25"/>
  <c r="J62" i="27"/>
  <c r="J54" i="27"/>
  <c r="H63" i="25"/>
  <c r="H55" i="25"/>
  <c r="H9" i="25"/>
  <c r="J63" i="27"/>
  <c r="J55" i="27"/>
  <c r="J47" i="27"/>
  <c r="H38" i="25"/>
  <c r="H30" i="25"/>
  <c r="H54" i="25"/>
  <c r="H6" i="25"/>
  <c r="N63" i="36"/>
  <c r="M37" i="36"/>
  <c r="M36" i="36"/>
  <c r="J19" i="27"/>
  <c r="M30" i="36"/>
  <c r="M41" i="36"/>
  <c r="M41" i="35"/>
  <c r="L48" i="36"/>
  <c r="J38" i="27"/>
  <c r="M26" i="35"/>
  <c r="M37" i="35"/>
  <c r="M28" i="35"/>
  <c r="L54" i="36"/>
  <c r="L37" i="27"/>
  <c r="M62" i="36"/>
  <c r="L17" i="36"/>
  <c r="L16" i="36"/>
  <c r="N55" i="35"/>
  <c r="N30" i="35"/>
  <c r="N37" i="35"/>
  <c r="N12" i="35"/>
  <c r="L42" i="35"/>
  <c r="L26" i="35"/>
  <c r="N39" i="35"/>
  <c r="N14" i="35"/>
  <c r="M64" i="36"/>
  <c r="L60" i="36"/>
  <c r="M50" i="36"/>
  <c r="M61" i="36"/>
  <c r="N13" i="35"/>
  <c r="L6" i="36"/>
  <c r="N16" i="35"/>
  <c r="J5" i="27"/>
  <c r="M49" i="36"/>
  <c r="J30" i="27"/>
  <c r="J34" i="27"/>
  <c r="J42" i="27"/>
  <c r="L31" i="27"/>
  <c r="L61" i="36"/>
  <c r="L15" i="36"/>
  <c r="H16" i="25"/>
  <c r="J64" i="27"/>
  <c r="L57" i="36"/>
  <c r="L32" i="36"/>
  <c r="J20" i="27"/>
  <c r="M51" i="36"/>
  <c r="L31" i="36"/>
  <c r="L51" i="36"/>
  <c r="M57" i="36"/>
  <c r="L40" i="35"/>
  <c r="N57" i="35"/>
  <c r="L13" i="27"/>
  <c r="L50" i="36"/>
  <c r="L28" i="35"/>
  <c r="N61" i="35"/>
  <c r="N11" i="35"/>
  <c r="L64" i="36"/>
  <c r="M54" i="36"/>
  <c r="L39" i="35"/>
  <c r="L53" i="36"/>
  <c r="L16" i="27"/>
  <c r="L5" i="27"/>
  <c r="L52" i="36"/>
  <c r="L63" i="36"/>
  <c r="N5" i="35"/>
  <c r="N8" i="35"/>
  <c r="N19" i="35"/>
  <c r="L39" i="27"/>
  <c r="L41" i="36"/>
  <c r="N35" i="36"/>
  <c r="N41" i="35"/>
  <c r="L33" i="27"/>
  <c r="L35" i="27"/>
  <c r="H56" i="25"/>
  <c r="H48" i="25"/>
  <c r="J58" i="27"/>
  <c r="J50" i="27"/>
  <c r="H59" i="25"/>
  <c r="H51" i="25"/>
  <c r="J60" i="27"/>
  <c r="J52" i="27"/>
  <c r="L4" i="27"/>
  <c r="L40" i="36"/>
  <c r="N34" i="35"/>
  <c r="H61" i="25"/>
  <c r="H53" i="25"/>
  <c r="N36" i="35"/>
  <c r="L58" i="36"/>
  <c r="L29" i="27"/>
  <c r="N57" i="36"/>
  <c r="J26" i="27"/>
  <c r="J28" i="27"/>
  <c r="J32" i="27"/>
  <c r="J36" i="27"/>
  <c r="J40" i="27"/>
  <c r="H14" i="25"/>
  <c r="L17" i="27"/>
  <c r="L27" i="27"/>
  <c r="H20" i="25"/>
  <c r="J56" i="27"/>
  <c r="J48" i="27"/>
  <c r="L9" i="27"/>
  <c r="J17" i="27"/>
  <c r="J25" i="27"/>
  <c r="J33" i="27"/>
  <c r="L26" i="27"/>
  <c r="L30" i="27"/>
  <c r="L34" i="27"/>
  <c r="L38" i="27"/>
  <c r="J27" i="27"/>
  <c r="J31" i="27"/>
  <c r="J35" i="27"/>
  <c r="J39" i="27"/>
  <c r="L28" i="27"/>
  <c r="L32" i="27"/>
  <c r="L36" i="27"/>
  <c r="L40" i="27"/>
  <c r="H57" i="25"/>
  <c r="H49" i="25"/>
  <c r="H35" i="25"/>
  <c r="H27" i="25"/>
  <c r="H15" i="25"/>
  <c r="L18" i="27"/>
  <c r="L10" i="27"/>
  <c r="H60" i="25"/>
  <c r="H18" i="25"/>
  <c r="H8" i="25"/>
  <c r="H37" i="25"/>
  <c r="H29" i="25"/>
  <c r="H17" i="25"/>
  <c r="H11" i="25"/>
  <c r="H3" i="25"/>
  <c r="J57" i="27"/>
  <c r="J49" i="27"/>
  <c r="H62" i="25"/>
  <c r="H40" i="25"/>
  <c r="H32" i="25"/>
  <c r="N62" i="36"/>
  <c r="N52" i="36"/>
  <c r="M17" i="35"/>
  <c r="M19" i="35"/>
  <c r="L3" i="27"/>
  <c r="N41" i="36"/>
  <c r="N16" i="36"/>
  <c r="J6" i="27"/>
  <c r="L30" i="36"/>
  <c r="M40" i="36"/>
  <c r="M18" i="35"/>
  <c r="N12" i="36"/>
  <c r="L5" i="35"/>
  <c r="M39" i="36"/>
  <c r="L7" i="27"/>
  <c r="M34" i="36"/>
  <c r="L14" i="36"/>
  <c r="N40" i="36"/>
  <c r="N63" i="35"/>
  <c r="N38" i="35"/>
  <c r="L11" i="35"/>
  <c r="N54" i="35"/>
  <c r="N29" i="35"/>
  <c r="M9" i="35"/>
  <c r="N40" i="35"/>
  <c r="M27" i="36"/>
  <c r="M63" i="36"/>
  <c r="M38" i="36"/>
  <c r="J4" i="27"/>
  <c r="N53" i="36"/>
  <c r="N28" i="36"/>
  <c r="N48" i="36"/>
  <c r="N18" i="36"/>
  <c r="L61" i="35"/>
  <c r="L15" i="35"/>
  <c r="N4" i="36"/>
  <c r="L18" i="35"/>
  <c r="M58" i="35"/>
  <c r="M33" i="35"/>
  <c r="M8" i="35"/>
  <c r="M4" i="35"/>
  <c r="N52" i="35"/>
  <c r="M15" i="35"/>
  <c r="N64" i="35"/>
  <c r="N31" i="35"/>
  <c r="N6" i="35"/>
  <c r="N15" i="35"/>
  <c r="N56" i="35"/>
  <c r="N18" i="35"/>
  <c r="L8" i="36"/>
  <c r="N35" i="35"/>
  <c r="J15" i="27"/>
  <c r="L8" i="27"/>
  <c r="L35" i="36"/>
  <c r="J18" i="27"/>
  <c r="L28" i="36"/>
  <c r="L12" i="27"/>
  <c r="N54" i="36"/>
  <c r="N29" i="36"/>
  <c r="L34" i="36"/>
  <c r="N15" i="36"/>
  <c r="N39" i="36"/>
  <c r="N14" i="36"/>
  <c r="M6" i="35"/>
  <c r="N58" i="36"/>
  <c r="N33" i="36"/>
  <c r="J16" i="27"/>
  <c r="N19" i="36"/>
  <c r="N64" i="36"/>
  <c r="L37" i="36"/>
  <c r="N13" i="36"/>
  <c r="M10" i="35"/>
  <c r="M38" i="35"/>
  <c r="M13" i="35"/>
  <c r="N11" i="36"/>
  <c r="N53" i="35"/>
  <c r="N28" i="35"/>
  <c r="M40" i="35"/>
  <c r="M7" i="35"/>
  <c r="M57" i="35"/>
  <c r="N48" i="35"/>
  <c r="M11" i="35"/>
  <c r="M61" i="35"/>
  <c r="N27" i="35"/>
  <c r="H39" i="25"/>
  <c r="H31" i="25"/>
  <c r="H19" i="25"/>
  <c r="L14" i="27"/>
  <c r="L6" i="27"/>
  <c r="H64" i="25"/>
  <c r="H12" i="25"/>
  <c r="H4" i="25"/>
  <c r="H41" i="25"/>
  <c r="H33" i="25"/>
  <c r="H25" i="25"/>
  <c r="H13" i="25"/>
  <c r="H7" i="25"/>
  <c r="J61" i="27"/>
  <c r="J53" i="27"/>
  <c r="H36" i="25"/>
  <c r="H28" i="25"/>
  <c r="L15" i="27"/>
  <c r="L19" i="35"/>
  <c r="L6" i="35"/>
  <c r="L17" i="35"/>
  <c r="L8" i="35"/>
  <c r="J14" i="27"/>
  <c r="N56" i="36"/>
  <c r="L29" i="36"/>
  <c r="L7" i="35"/>
  <c r="L10" i="35"/>
  <c r="M16" i="35"/>
  <c r="N6" i="36"/>
  <c r="N17" i="36"/>
  <c r="N20" i="36"/>
  <c r="J13" i="27"/>
  <c r="M29" i="36"/>
  <c r="N60" i="36"/>
  <c r="L33" i="36"/>
  <c r="N9" i="36"/>
  <c r="M27" i="35"/>
  <c r="L27" i="36"/>
  <c r="J12" i="27"/>
  <c r="L38" i="36"/>
  <c r="M32" i="36"/>
  <c r="L7" i="36"/>
  <c r="N51" i="35"/>
  <c r="M31" i="35"/>
  <c r="N58" i="35"/>
  <c r="N33" i="35"/>
  <c r="L5" i="36"/>
  <c r="L4" i="36"/>
  <c r="M32" i="35"/>
  <c r="M20" i="35"/>
  <c r="L50" i="35"/>
  <c r="L20" i="35"/>
  <c r="N10" i="36"/>
  <c r="M36" i="35"/>
  <c r="L4" i="35"/>
  <c r="L9" i="35"/>
  <c r="M53" i="35"/>
  <c r="L16" i="35"/>
  <c r="J29" i="27"/>
  <c r="J37" i="27"/>
  <c r="H5" i="25"/>
  <c r="J59" i="27"/>
  <c r="J51" i="27"/>
  <c r="H42" i="25"/>
  <c r="H34" i="25"/>
  <c r="H26" i="25"/>
  <c r="H58" i="25"/>
  <c r="H50" i="25"/>
  <c r="H10" i="25"/>
  <c r="N50" i="36"/>
  <c r="J10" i="27"/>
  <c r="N61" i="36"/>
  <c r="N36" i="36"/>
  <c r="N5" i="36"/>
  <c r="M30" i="35"/>
  <c r="M5" i="35"/>
  <c r="N59" i="36"/>
  <c r="L39" i="36"/>
  <c r="J9" i="27"/>
  <c r="N49" i="36"/>
  <c r="M28" i="36"/>
  <c r="L10" i="36"/>
  <c r="M34" i="35"/>
  <c r="L14" i="35"/>
  <c r="N7" i="36"/>
  <c r="N49" i="35"/>
  <c r="M35" i="36"/>
  <c r="L18" i="36"/>
  <c r="J8" i="27"/>
  <c r="M58" i="36"/>
  <c r="M33" i="36"/>
  <c r="M53" i="36"/>
  <c r="N27" i="36"/>
  <c r="N42" i="35"/>
  <c r="N26" i="35"/>
  <c r="L52" i="35"/>
  <c r="L63" i="35"/>
  <c r="L13" i="35"/>
  <c r="M29" i="35"/>
  <c r="L58" i="35"/>
  <c r="L37" i="35"/>
  <c r="L12" i="35"/>
  <c r="L62" i="35"/>
  <c r="L29" i="35"/>
  <c r="L41" i="35"/>
  <c r="N10" i="35"/>
</calcChain>
</file>

<file path=xl/sharedStrings.xml><?xml version="1.0" encoding="utf-8"?>
<sst xmlns="http://schemas.openxmlformats.org/spreadsheetml/2006/main" count="928" uniqueCount="357">
  <si>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</si>
  <si>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</si>
  <si>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</si>
  <si>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</si>
  <si>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</si>
  <si>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</si>
  <si>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</si>
  <si>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</si>
  <si>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</si>
  <si>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</si>
  <si>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</si>
  <si>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</si>
  <si>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</si>
  <si>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</si>
  <si>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Financial Flows in billions of current USD</t>
  </si>
  <si>
    <t>All Developing</t>
  </si>
  <si>
    <t>priv</t>
  </si>
  <si>
    <t>LDCs</t>
  </si>
  <si>
    <t>Sources: Official and Private Flows (OECD); Remittances (The World Bank)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</si>
  <si>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</si>
  <si>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</si>
  <si>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</si>
  <si>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</si>
  <si>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</si>
  <si>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</si>
  <si>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</si>
  <si>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</si>
  <si>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</si>
  <si>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</si>
  <si>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</si>
  <si>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</si>
  <si>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</si>
  <si>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</si>
  <si>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</si>
  <si>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</si>
  <si>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</si>
  <si>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</si>
  <si>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</si>
  <si>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</si>
  <si>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</si>
  <si>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</si>
  <si>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</si>
  <si>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</si>
  <si>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</si>
  <si>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</si>
  <si>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</si>
  <si>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</si>
  <si>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</si>
  <si>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</si>
  <si>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</si>
  <si>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</si>
  <si>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</si>
  <si>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</si>
  <si>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</si>
  <si>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</si>
  <si>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</si>
  <si>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</si>
  <si>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</si>
  <si>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</si>
  <si>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</si>
  <si>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</si>
  <si>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</si>
  <si>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Sources: Official and Private Flows (OECD); Remittances and Population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</si>
  <si>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</si>
  <si>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</si>
  <si>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</si>
  <si>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</si>
  <si>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</si>
  <si>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</si>
  <si>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</si>
  <si>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</si>
  <si>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</si>
  <si>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</si>
  <si>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</si>
  <si>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</si>
  <si>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</si>
  <si>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</si>
  <si>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</si>
  <si>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</si>
  <si>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</si>
  <si>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</si>
  <si>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</si>
  <si>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</si>
  <si>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</si>
  <si>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</si>
  <si>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</si>
  <si>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</si>
  <si>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</si>
  <si>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</si>
  <si>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</si>
  <si>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</si>
  <si>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</si>
  <si>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</si>
  <si>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</si>
  <si>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</si>
  <si>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</si>
  <si>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</si>
  <si>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</si>
  <si>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</si>
  <si>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</si>
  <si>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</si>
  <si>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</si>
  <si>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</si>
  <si>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</si>
  <si>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</si>
  <si>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</si>
  <si>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</si>
  <si>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</si>
  <si>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</si>
  <si>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</si>
  <si>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</si>
  <si>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</si>
  <si>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</si>
  <si>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</si>
  <si>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</si>
  <si>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</si>
  <si>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</si>
  <si>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</si>
  <si>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</si>
  <si>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</si>
  <si>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</si>
  <si>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</si>
  <si>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</si>
  <si>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</si>
  <si>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</si>
  <si>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</si>
  <si>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</si>
  <si>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</si>
  <si>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</si>
  <si>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</si>
  <si>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</si>
  <si>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</si>
  <si>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</si>
  <si>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</si>
  <si>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</si>
  <si>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</si>
  <si>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</si>
  <si>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</si>
  <si>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</si>
  <si>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</si>
  <si>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</si>
  <si>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</si>
  <si>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</si>
  <si>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</si>
  <si>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</si>
  <si>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</si>
  <si>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</si>
  <si>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</si>
  <si>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</si>
  <si>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</si>
  <si>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</si>
  <si>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</si>
  <si>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</si>
  <si>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</si>
  <si>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</si>
  <si>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</si>
  <si>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</si>
  <si>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</si>
  <si>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</si>
  <si>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</si>
  <si>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</si>
  <si>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</si>
  <si>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</si>
  <si>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</si>
  <si>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</si>
  <si>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</si>
  <si>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</si>
  <si>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</si>
  <si>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</si>
  <si>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</si>
  <si>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</si>
  <si>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</si>
  <si>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</si>
  <si>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</si>
  <si>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</si>
  <si>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</si>
  <si>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</si>
  <si>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</si>
  <si>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</si>
  <si>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</si>
  <si>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</si>
  <si>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</si>
  <si>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</si>
  <si>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</si>
  <si>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</si>
  <si>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</si>
  <si>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</si>
  <si>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</si>
  <si>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</si>
  <si>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</si>
  <si>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</si>
  <si>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</si>
  <si>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</si>
  <si>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</si>
  <si>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</si>
  <si>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</si>
  <si>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</si>
  <si>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</si>
  <si>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</si>
  <si>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</si>
  <si>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</si>
  <si>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</si>
  <si>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</si>
  <si>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</si>
  <si>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</si>
  <si>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</si>
  <si>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</si>
  <si>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</si>
  <si>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</si>
  <si>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</si>
  <si>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</si>
  <si>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</si>
  <si>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</si>
  <si>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</si>
  <si>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</si>
  <si>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</si>
  <si>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</si>
  <si>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</si>
  <si>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</si>
  <si>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</si>
  <si>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</si>
  <si>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</si>
  <si>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</si>
  <si>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</si>
  <si>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</si>
  <si>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</si>
  <si>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</si>
  <si>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</si>
  <si>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</si>
  <si>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</si>
  <si>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</si>
  <si>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</si>
  <si>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</si>
  <si>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</si>
  <si>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</si>
  <si>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</si>
  <si>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</si>
  <si>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</si>
  <si>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</si>
  <si>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</si>
  <si>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</si>
  <si>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</si>
  <si>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</si>
  <si>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</si>
  <si>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</si>
  <si>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</si>
  <si>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</si>
  <si>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</si>
  <si>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</si>
  <si>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</si>
  <si>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</si>
  <si>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</si>
  <si>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</si>
  <si>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</si>
  <si>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</si>
  <si>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</si>
  <si>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</si>
  <si>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</si>
  <si>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</si>
  <si>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</si>
  <si>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</si>
  <si>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</si>
  <si>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</si>
  <si>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</si>
  <si>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</si>
  <si>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</si>
  <si>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</si>
  <si>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</si>
  <si>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</si>
  <si>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</si>
  <si>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</si>
  <si>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</si>
  <si>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</si>
  <si>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</si>
  <si>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</si>
  <si>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</si>
  <si>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</si>
  <si>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</si>
  <si>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</si>
  <si>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</si>
  <si>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</si>
  <si>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LDCs share of overall</t>
  </si>
  <si>
    <t>overallshare_official</t>
  </si>
  <si>
    <t>overallshare_private</t>
  </si>
  <si>
    <t>overallshare_remittances</t>
  </si>
  <si>
    <t>ConstLDCsOverallShare</t>
  </si>
  <si>
    <t>LDC Share of All Developing</t>
  </si>
  <si>
    <t>Pd growth</t>
  </si>
  <si>
    <t>TOTAL</t>
  </si>
  <si>
    <t>Tax Rev</t>
  </si>
  <si>
    <t>Total, trillions current USD</t>
  </si>
  <si>
    <t>Share of Total, %</t>
  </si>
  <si>
    <t>LDCs (n=20)</t>
  </si>
  <si>
    <t>Other Developing (n=58)</t>
  </si>
  <si>
    <t>All Developing (n=78)</t>
  </si>
  <si>
    <t>Note: Sample of 78 countries constant across all 17 years; interpolated missing data</t>
  </si>
  <si>
    <t>Note: Sample of 78 countries from constant sample used; interpolated where data was missing</t>
  </si>
  <si>
    <t>(negative values removed, &lt;8%)</t>
  </si>
  <si>
    <t>Tax Revenue (Central Government)</t>
  </si>
  <si>
    <t>Sources: Tax revenues (WDI); Other = Official and Private Flows (OECD), Remittances (WDI)</t>
  </si>
  <si>
    <t>TotDevReal</t>
  </si>
  <si>
    <t>All Devel oping Real (100 = 2010)</t>
  </si>
  <si>
    <t>All Developing (ln nominal)</t>
  </si>
  <si>
    <t>real_remittances</t>
  </si>
  <si>
    <t>real_private</t>
  </si>
  <si>
    <t>All Developing (ln real)</t>
  </si>
  <si>
    <t>Total Flows</t>
  </si>
  <si>
    <t>Availability Sample</t>
  </si>
  <si>
    <t>All Developing Real per capita</t>
  </si>
  <si>
    <t>All Developing Real Per Capita (ln)</t>
  </si>
  <si>
    <t>Change (in ln) relative to 1995</t>
  </si>
  <si>
    <t>realpc_official</t>
  </si>
  <si>
    <t>realpc_remittances</t>
  </si>
  <si>
    <t>realpc_private</t>
  </si>
  <si>
    <t>All Developing Real</t>
  </si>
  <si>
    <t>All Developing (ln)</t>
  </si>
  <si>
    <t>real_official</t>
  </si>
  <si>
    <t>All Developing Nominal</t>
  </si>
  <si>
    <t>∆</t>
  </si>
  <si>
    <t>Financial Flows, Change Relative to 1995</t>
  </si>
  <si>
    <t>Constant Sample</t>
  </si>
  <si>
    <t>real_oda</t>
  </si>
  <si>
    <t>real_oof</t>
  </si>
  <si>
    <t>population</t>
  </si>
  <si>
    <t>Fragile</t>
  </si>
  <si>
    <t>NonFragile</t>
  </si>
  <si>
    <t>Note: Sample of 78 countries constant across all 18 years; interpolated where data was missing</t>
  </si>
  <si>
    <t>Fragile(n=18)</t>
  </si>
  <si>
    <t>Other Developing (n=60)</t>
  </si>
  <si>
    <t>trv_tot_resource_rev</t>
  </si>
  <si>
    <t>trv_tot_nresource_rev_inc_sc</t>
  </si>
  <si>
    <t>trv_social_contrib</t>
  </si>
  <si>
    <t>trv_grants</t>
  </si>
  <si>
    <t>ResourceDep</t>
  </si>
  <si>
    <t>Resource Revenue</t>
  </si>
  <si>
    <t>Non Resource Revenue</t>
  </si>
  <si>
    <t>Grants</t>
  </si>
  <si>
    <t>Social Contributions</t>
  </si>
  <si>
    <t>Resource Dependent</t>
  </si>
  <si>
    <t>NonResDep</t>
  </si>
  <si>
    <t>Resource Revenues in billions of current USD</t>
  </si>
  <si>
    <t>tot_flows</t>
  </si>
  <si>
    <t>Revenue</t>
  </si>
  <si>
    <t>Non</t>
  </si>
  <si>
    <t>Financial Flows</t>
  </si>
  <si>
    <t>Grants/Social Cont</t>
  </si>
  <si>
    <t>Grants/SocialCont</t>
  </si>
  <si>
    <t>Sources: GDP (WDI); Financial Flows = Official and Private Flows (OECD), Remittances (WDI)</t>
  </si>
  <si>
    <t>General Govt Revenue (ICTD); Grants/Social Contribtions (ICTD)</t>
  </si>
  <si>
    <t>Tax Revenue versus Other Flows</t>
  </si>
  <si>
    <t>Resource Dependent (n=21)</t>
  </si>
  <si>
    <t>Non Resource Dependent (n=</t>
  </si>
  <si>
    <t xml:space="preserve">Note: Resource dependent countries total 21. Total financial flows were caluclated for </t>
  </si>
  <si>
    <t>only countries with revenue data in that year.</t>
  </si>
  <si>
    <t>Non Resource Dependent</t>
  </si>
  <si>
    <t>Sources: International Center for Tax and Development (ICTD)</t>
  </si>
  <si>
    <t>Note: Resource dependent countries total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</si>
</sst>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15" applyFo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Fill="1" applyAlignment="1"/>
    <xf numFmtId="0" fontId="5" fillId="0" borderId="0" xfId="0" applyFont="1" applyFill="1" applyBorder="1" applyAlignment="1">
      <alignment horizontal="center" vertical="center" textRotation="90" wrapText="1"/>
    </xf>
    <xf numFmtId="0" fontId="7" fillId="0" borderId="0" xfId="0" applyFont="1" applyFill="1"/>
    <xf numFmtId="0" fontId="0" fillId="0" borderId="0" xfId="0" quotePrefix="1"/>
    <xf numFmtId="164" fontId="0" fillId="0" borderId="0" xfId="0" applyNumberFormat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textRotation="180" wrapText="1"/>
    </xf>
    <xf numFmtId="3" fontId="0" fillId="0" borderId="0" xfId="0" applyNumberFormat="1"/>
    <xf numFmtId="0" fontId="8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Fill="1" applyAlignment="1"/>
    <xf numFmtId="164" fontId="0" fillId="0" borderId="0" xfId="0" applyNumberFormat="1" applyFill="1"/>
    <xf numFmtId="9" fontId="0" fillId="0" borderId="0" xfId="15" applyFont="1" applyFill="1"/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6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Fill="1" applyAlignment="1">
      <alignment horizontal="left" indent="3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3" fillId="3" borderId="0" xfId="0" applyFont="1" applyFill="1" applyAlignment="1">
      <alignment horizontal="center"/>
    </xf>
    <xf numFmtId="0" fontId="7" fillId="0" borderId="0" xfId="0" applyFont="1" applyFill="1" applyAlignment="1">
      <alignment horizontal="left" indent="1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 indent="1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7.4795961380004883</c:v>
                </c:pt>
                <c:pt idx="3">
                  <c:v>4.8611993789672852</c:v>
                </c:pt>
                <c:pt idx="4">
                  <c:v>5.9529819488525391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14.241288185119629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5104"/>
        <c:axId val="49456640"/>
      </c:lineChart>
      <c:catAx>
        <c:axId val="494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6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4945664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1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0944"/>
        <c:axId val="89433216"/>
      </c:lineChart>
      <c:catAx>
        <c:axId val="894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94332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9600"/>
        <c:axId val="89451136"/>
      </c:lineChart>
      <c:catAx>
        <c:axId val="894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1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945113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894496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5840"/>
        <c:axId val="49721728"/>
      </c:lineChart>
      <c:catAx>
        <c:axId val="497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72172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497158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</c:ser>
        <c:ser>
          <c:idx val="1"/>
          <c:order val="1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</c:ser>
        <c:ser>
          <c:idx val="2"/>
          <c:order val="2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184"/>
        <c:axId val="49822720"/>
      </c:areaChart>
      <c:catAx>
        <c:axId val="498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2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184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1b'!$B$46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-0.13733872766397726</c:v>
                </c:pt>
                <c:pt idx="2">
                  <c:v>-5.3874999776502376E-2</c:v>
                </c:pt>
                <c:pt idx="3">
                  <c:v>0.12551093642402314</c:v>
                </c:pt>
                <c:pt idx="4">
                  <c:v>0.1586293249569771</c:v>
                </c:pt>
                <c:pt idx="5">
                  <c:v>-0.25319469864978156</c:v>
                </c:pt>
                <c:pt idx="6">
                  <c:v>-0.15451402216430912</c:v>
                </c:pt>
                <c:pt idx="7">
                  <c:v>-0.1128889619441831</c:v>
                </c:pt>
                <c:pt idx="8">
                  <c:v>-6.0897912893720214E-2</c:v>
                </c:pt>
                <c:pt idx="9">
                  <c:v>6.2524996940906352E-2</c:v>
                </c:pt>
                <c:pt idx="10">
                  <c:v>0.47536846069129307</c:v>
                </c:pt>
                <c:pt idx="11">
                  <c:v>0.34448333262823572</c:v>
                </c:pt>
                <c:pt idx="12">
                  <c:v>0.55931083434532403</c:v>
                </c:pt>
                <c:pt idx="13">
                  <c:v>0.82671866685782713</c:v>
                </c:pt>
                <c:pt idx="14">
                  <c:v>0.99819343979666164</c:v>
                </c:pt>
                <c:pt idx="15">
                  <c:v>1.0132586353935742</c:v>
                </c:pt>
                <c:pt idx="16">
                  <c:v>0.95188055063226251</c:v>
                </c:pt>
                <c:pt idx="17">
                  <c:v>0.94688006359366572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-0.16542705789135412</c:v>
                </c:pt>
                <c:pt idx="2">
                  <c:v>-0.10498445789110181</c:v>
                </c:pt>
                <c:pt idx="3">
                  <c:v>5.6663492469279028E-2</c:v>
                </c:pt>
                <c:pt idx="4">
                  <c:v>6.7235138993479562E-2</c:v>
                </c:pt>
                <c:pt idx="5">
                  <c:v>-0.36720386489210494</c:v>
                </c:pt>
                <c:pt idx="6">
                  <c:v>-0.29707023160260809</c:v>
                </c:pt>
                <c:pt idx="7">
                  <c:v>-0.27158184644423955</c:v>
                </c:pt>
                <c:pt idx="8">
                  <c:v>-0.24274531967989291</c:v>
                </c:pt>
                <c:pt idx="9">
                  <c:v>-0.15009308700952145</c:v>
                </c:pt>
                <c:pt idx="10">
                  <c:v>0.20843023118820297</c:v>
                </c:pt>
                <c:pt idx="11">
                  <c:v>5.2262932581240845E-2</c:v>
                </c:pt>
                <c:pt idx="12">
                  <c:v>0.22492773824334675</c:v>
                </c:pt>
                <c:pt idx="13">
                  <c:v>0.43463913921935732</c:v>
                </c:pt>
                <c:pt idx="14">
                  <c:v>0.59864937110332872</c:v>
                </c:pt>
                <c:pt idx="15">
                  <c:v>0.59456195538165812</c:v>
                </c:pt>
                <c:pt idx="16">
                  <c:v>0.50310956107073646</c:v>
                </c:pt>
                <c:pt idx="17">
                  <c:v>0.47602225577567409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-0.17945040576355595</c:v>
                </c:pt>
                <c:pt idx="2">
                  <c:v>-0.13596816839303494</c:v>
                </c:pt>
                <c:pt idx="3">
                  <c:v>7.4504342626204555E-3</c:v>
                </c:pt>
                <c:pt idx="4">
                  <c:v>2.3723812989386319E-3</c:v>
                </c:pt>
                <c:pt idx="5">
                  <c:v>-0.42634132042965062</c:v>
                </c:pt>
                <c:pt idx="6">
                  <c:v>-0.37424998512352659</c:v>
                </c:pt>
                <c:pt idx="7">
                  <c:v>-0.36309837766316622</c:v>
                </c:pt>
                <c:pt idx="8">
                  <c:v>-0.34871900817996343</c:v>
                </c:pt>
                <c:pt idx="9">
                  <c:v>-0.27510707857345645</c:v>
                </c:pt>
                <c:pt idx="10">
                  <c:v>5.4176924037083615E-2</c:v>
                </c:pt>
                <c:pt idx="11">
                  <c:v>-0.1097945434433021</c:v>
                </c:pt>
                <c:pt idx="12">
                  <c:v>4.2866764644403525E-2</c:v>
                </c:pt>
                <c:pt idx="13">
                  <c:v>0.23395167872556602</c:v>
                </c:pt>
                <c:pt idx="14">
                  <c:v>0.38199807131847219</c:v>
                </c:pt>
                <c:pt idx="15">
                  <c:v>0.36331924568799284</c:v>
                </c:pt>
                <c:pt idx="16">
                  <c:v>0.2587272798636896</c:v>
                </c:pt>
                <c:pt idx="17">
                  <c:v>0.21830327183974516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9296"/>
        <c:axId val="49893376"/>
      </c:lineChart>
      <c:catAx>
        <c:axId val="498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3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89337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29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1b'!$C$46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6.3462118719133709E-2</c:v>
                </c:pt>
                <c:pt idx="2">
                  <c:v>0.23686700780044212</c:v>
                </c:pt>
                <c:pt idx="3">
                  <c:v>0.27169223733528192</c:v>
                </c:pt>
                <c:pt idx="4">
                  <c:v>0.32176555328165979</c:v>
                </c:pt>
                <c:pt idx="5">
                  <c:v>0.43256773376622087</c:v>
                </c:pt>
                <c:pt idx="6">
                  <c:v>0.54783526810510186</c:v>
                </c:pt>
                <c:pt idx="7">
                  <c:v>0.75698127983531405</c:v>
                </c:pt>
                <c:pt idx="8">
                  <c:v>1.0117681666310214</c:v>
                </c:pt>
                <c:pt idx="9">
                  <c:v>1.1779026851516157</c:v>
                </c:pt>
                <c:pt idx="10">
                  <c:v>1.3281403710146349</c:v>
                </c:pt>
                <c:pt idx="11">
                  <c:v>1.5345508007569768</c:v>
                </c:pt>
                <c:pt idx="12">
                  <c:v>1.7810086922515207</c:v>
                </c:pt>
                <c:pt idx="13">
                  <c:v>1.9766986896025458</c:v>
                </c:pt>
                <c:pt idx="14">
                  <c:v>1.9261192005848295</c:v>
                </c:pt>
                <c:pt idx="15">
                  <c:v>2.0716048372132225</c:v>
                </c:pt>
                <c:pt idx="16">
                  <c:v>2.220824921478421</c:v>
                </c:pt>
                <c:pt idx="17">
                  <c:v>2.2582772728119469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3.4213082850807049E-2</c:v>
                </c:pt>
                <c:pt idx="2">
                  <c:v>0.18197495952410223</c:v>
                </c:pt>
                <c:pt idx="3">
                  <c:v>0.20016906806728313</c:v>
                </c:pt>
                <c:pt idx="4">
                  <c:v>0.22654330370465264</c:v>
                </c:pt>
                <c:pt idx="5">
                  <c:v>0.29926192964755682</c:v>
                </c:pt>
                <c:pt idx="6">
                  <c:v>0.38079975326746712</c:v>
                </c:pt>
                <c:pt idx="7">
                  <c:v>0.56478940429888091</c:v>
                </c:pt>
                <c:pt idx="8">
                  <c:v>0.7836644519574727</c:v>
                </c:pt>
                <c:pt idx="9">
                  <c:v>0.91160894383951996</c:v>
                </c:pt>
                <c:pt idx="10">
                  <c:v>1.0150113441810724</c:v>
                </c:pt>
                <c:pt idx="11">
                  <c:v>1.1722236784618263</c:v>
                </c:pt>
                <c:pt idx="12">
                  <c:v>1.3701586205022138</c:v>
                </c:pt>
                <c:pt idx="13">
                  <c:v>1.5068836651082385</c:v>
                </c:pt>
                <c:pt idx="14">
                  <c:v>1.463913981174054</c:v>
                </c:pt>
                <c:pt idx="15">
                  <c:v>1.5797533740040892</c:v>
                </c:pt>
                <c:pt idx="16">
                  <c:v>1.6795609823796946</c:v>
                </c:pt>
                <c:pt idx="17">
                  <c:v>1.6881189930923084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1.754564034886388E-2</c:v>
                </c:pt>
                <c:pt idx="2">
                  <c:v>0.14908440363270017</c:v>
                </c:pt>
                <c:pt idx="3">
                  <c:v>0.15069367579783388</c:v>
                </c:pt>
                <c:pt idx="4">
                  <c:v>0.16089542551149383</c:v>
                </c:pt>
                <c:pt idx="5">
                  <c:v>0.21796819213936922</c:v>
                </c:pt>
                <c:pt idx="6">
                  <c:v>0.284315038410968</c:v>
                </c:pt>
                <c:pt idx="7">
                  <c:v>0.45519453065612581</c:v>
                </c:pt>
                <c:pt idx="8">
                  <c:v>0.66366619425891382</c:v>
                </c:pt>
                <c:pt idx="9">
                  <c:v>0.77938192733067202</c:v>
                </c:pt>
                <c:pt idx="10">
                  <c:v>0.86993173466021356</c:v>
                </c:pt>
                <c:pt idx="11">
                  <c:v>1.0169034514797812</c:v>
                </c:pt>
                <c:pt idx="12">
                  <c:v>1.2073284632172316</c:v>
                </c:pt>
                <c:pt idx="13">
                  <c:v>1.3338453771537055</c:v>
                </c:pt>
                <c:pt idx="14">
                  <c:v>1.2710032452669</c:v>
                </c:pt>
                <c:pt idx="15">
                  <c:v>1.3753209981883179</c:v>
                </c:pt>
                <c:pt idx="16">
                  <c:v>1.4627353291216354</c:v>
                </c:pt>
                <c:pt idx="17">
                  <c:v>1.4541028632758013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3968"/>
        <c:axId val="49925504"/>
      </c:lineChart>
      <c:catAx>
        <c:axId val="499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5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9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0.30905397334276152</c:v>
                </c:pt>
                <c:pt idx="2">
                  <c:v>0.38463964152685987</c:v>
                </c:pt>
                <c:pt idx="3">
                  <c:v>0.23817905368957831</c:v>
                </c:pt>
                <c:pt idx="4">
                  <c:v>0.31358617916724923</c:v>
                </c:pt>
                <c:pt idx="5">
                  <c:v>-0.10986911019228177</c:v>
                </c:pt>
                <c:pt idx="6">
                  <c:v>-0.47324531624163263</c:v>
                </c:pt>
                <c:pt idx="7">
                  <c:v>-1.60456563394956</c:v>
                </c:pt>
                <c:pt idx="8">
                  <c:v>-0.59748236293797052</c:v>
                </c:pt>
                <c:pt idx="9">
                  <c:v>-9.2124092654680564E-2</c:v>
                </c:pt>
                <c:pt idx="10">
                  <c:v>0.73431147646192785</c:v>
                </c:pt>
                <c:pt idx="11">
                  <c:v>0.8438739351105411</c:v>
                </c:pt>
                <c:pt idx="12">
                  <c:v>1.4502740831478036</c:v>
                </c:pt>
                <c:pt idx="13">
                  <c:v>0.42882650806312039</c:v>
                </c:pt>
                <c:pt idx="14">
                  <c:v>0.62729769861927653</c:v>
                </c:pt>
                <c:pt idx="15">
                  <c:v>1.5485203517330872</c:v>
                </c:pt>
                <c:pt idx="16">
                  <c:v>1.4952325107645237</c:v>
                </c:pt>
                <c:pt idx="17">
                  <c:v>1.3888204528134325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0.27781301777089551</c:v>
                </c:pt>
                <c:pt idx="2">
                  <c:v>0.32802084983531782</c:v>
                </c:pt>
                <c:pt idx="3">
                  <c:v>0.1676494870228363</c:v>
                </c:pt>
                <c:pt idx="4">
                  <c:v>0.21919156045664762</c:v>
                </c:pt>
                <c:pt idx="5">
                  <c:v>-0.22780945927707788</c:v>
                </c:pt>
                <c:pt idx="6">
                  <c:v>-0.60659875841167266</c:v>
                </c:pt>
                <c:pt idx="7">
                  <c:v>-1.7260646011089964</c:v>
                </c:pt>
                <c:pt idx="8">
                  <c:v>-0.75841543807963541</c:v>
                </c:pt>
                <c:pt idx="9">
                  <c:v>-0.29785993586399978</c:v>
                </c:pt>
                <c:pt idx="10">
                  <c:v>0.45564211990972475</c:v>
                </c:pt>
                <c:pt idx="11">
                  <c:v>0.52494108861974875</c:v>
                </c:pt>
                <c:pt idx="12">
                  <c:v>1.0665693670168841</c:v>
                </c:pt>
                <c:pt idx="13">
                  <c:v>6.5425033613026068E-2</c:v>
                </c:pt>
                <c:pt idx="14">
                  <c:v>0.25433327467807537</c:v>
                </c:pt>
                <c:pt idx="15">
                  <c:v>1.0994587962748419</c:v>
                </c:pt>
                <c:pt idx="16">
                  <c:v>1.0128072921245597</c:v>
                </c:pt>
                <c:pt idx="17">
                  <c:v>0.88965306850365677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4"/>
            <c:bubble3D val="0"/>
          </c:dPt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0.26325681922862015</c:v>
                </c:pt>
                <c:pt idx="2">
                  <c:v>0.29673055484842586</c:v>
                </c:pt>
                <c:pt idx="3">
                  <c:v>0.11799875298805125</c:v>
                </c:pt>
                <c:pt idx="4">
                  <c:v>0.15347229617671063</c:v>
                </c:pt>
                <c:pt idx="5">
                  <c:v>-0.29781859530792565</c:v>
                </c:pt>
                <c:pt idx="6">
                  <c:v>-0.65605217281004613</c:v>
                </c:pt>
                <c:pt idx="7">
                  <c:v>-1.0592426862567477</c:v>
                </c:pt>
                <c:pt idx="8">
                  <c:v>-0.80442389224787114</c:v>
                </c:pt>
                <c:pt idx="9">
                  <c:v>-0.4133289354039445</c:v>
                </c:pt>
                <c:pt idx="10">
                  <c:v>0.29828285287165968</c:v>
                </c:pt>
                <c:pt idx="11">
                  <c:v>0.35262516891297369</c:v>
                </c:pt>
                <c:pt idx="12">
                  <c:v>0.88611125571727933</c:v>
                </c:pt>
                <c:pt idx="13">
                  <c:v>-0.12309473363988618</c:v>
                </c:pt>
                <c:pt idx="14">
                  <c:v>4.468386494009749E-2</c:v>
                </c:pt>
                <c:pt idx="15">
                  <c:v>0.87159818728973859</c:v>
                </c:pt>
                <c:pt idx="16">
                  <c:v>0.76769276203831682</c:v>
                </c:pt>
                <c:pt idx="17">
                  <c:v>0.62823872156195015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9504"/>
        <c:axId val="91031040"/>
      </c:lineChart>
      <c:catAx>
        <c:axId val="910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10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950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72768"/>
        <c:axId val="91074560"/>
      </c:lineChart>
      <c:catAx>
        <c:axId val="910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4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10745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27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5024"/>
        <c:axId val="92546560"/>
      </c:lineChart>
      <c:catAx>
        <c:axId val="925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54656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925450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7040"/>
        <c:axId val="92568576"/>
      </c:lineChart>
      <c:catAx>
        <c:axId val="925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56857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925670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8896"/>
        <c:axId val="90770432"/>
      </c:lineChart>
      <c:catAx>
        <c:axId val="90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4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077043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07688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</c:ser>
        <c:ser>
          <c:idx val="1"/>
          <c:order val="1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</c:ser>
        <c:ser>
          <c:idx val="2"/>
          <c:order val="2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2752"/>
        <c:axId val="92604288"/>
      </c:areaChart>
      <c:catAx>
        <c:axId val="926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4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6042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752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-0.17169666150310994</c:v>
                </c:pt>
                <c:pt idx="2">
                  <c:v>-0.14027682790424933</c:v>
                </c:pt>
                <c:pt idx="3">
                  <c:v>0.10388549173141159</c:v>
                </c:pt>
                <c:pt idx="4">
                  <c:v>0.14337348464720276</c:v>
                </c:pt>
                <c:pt idx="5">
                  <c:v>-0.38222831903268917</c:v>
                </c:pt>
                <c:pt idx="6">
                  <c:v>-0.21367998983253669</c:v>
                </c:pt>
                <c:pt idx="7">
                  <c:v>-0.42453927216009191</c:v>
                </c:pt>
                <c:pt idx="8">
                  <c:v>-0.74366468062503899</c:v>
                </c:pt>
                <c:pt idx="9">
                  <c:v>-0.55381405470756495</c:v>
                </c:pt>
                <c:pt idx="10">
                  <c:v>-7.5358922003728887E-2</c:v>
                </c:pt>
                <c:pt idx="11">
                  <c:v>-0.10439568682643385</c:v>
                </c:pt>
                <c:pt idx="12">
                  <c:v>0.2068171657656101</c:v>
                </c:pt>
                <c:pt idx="13">
                  <c:v>0.38847852141223804</c:v>
                </c:pt>
                <c:pt idx="14">
                  <c:v>0.71465310842293583</c:v>
                </c:pt>
                <c:pt idx="15">
                  <c:v>0.77607787903386904</c:v>
                </c:pt>
                <c:pt idx="16">
                  <c:v>0.56389240434780463</c:v>
                </c:pt>
                <c:pt idx="17">
                  <c:v>0.58992748194840761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-0.19958602284263771</c:v>
                </c:pt>
                <c:pt idx="2">
                  <c:v>-0.19032932849265821</c:v>
                </c:pt>
                <c:pt idx="3">
                  <c:v>3.5241243348610923E-2</c:v>
                </c:pt>
                <c:pt idx="4">
                  <c:v>5.2035324686950241E-2</c:v>
                </c:pt>
                <c:pt idx="5">
                  <c:v>-0.4917767613266511</c:v>
                </c:pt>
                <c:pt idx="6">
                  <c:v>-0.35315514696139172</c:v>
                </c:pt>
                <c:pt idx="7">
                  <c:v>-0.56973320656017978</c:v>
                </c:pt>
                <c:pt idx="8">
                  <c:v>-0.89260726084349318</c:v>
                </c:pt>
                <c:pt idx="9">
                  <c:v>-0.73224181801111432</c:v>
                </c:pt>
                <c:pt idx="10">
                  <c:v>-0.31105324890990332</c:v>
                </c:pt>
                <c:pt idx="11">
                  <c:v>-0.36699784911248162</c:v>
                </c:pt>
                <c:pt idx="12">
                  <c:v>-0.10509282909802142</c:v>
                </c:pt>
                <c:pt idx="13">
                  <c:v>2.5114424791765299E-2</c:v>
                </c:pt>
                <c:pt idx="14">
                  <c:v>0.32953346183325638</c:v>
                </c:pt>
                <c:pt idx="15">
                  <c:v>0.36869516480141529</c:v>
                </c:pt>
                <c:pt idx="16">
                  <c:v>0.14111712949581887</c:v>
                </c:pt>
                <c:pt idx="17">
                  <c:v>0.14365938586293245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-0.21207395733800208</c:v>
                </c:pt>
                <c:pt idx="2">
                  <c:v>-0.21802478043088144</c:v>
                </c:pt>
                <c:pt idx="3">
                  <c:v>-1.3464772744693647E-2</c:v>
                </c:pt>
                <c:pt idx="4">
                  <c:v>-1.2240883182130938E-2</c:v>
                </c:pt>
                <c:pt idx="5">
                  <c:v>-0.53342823046399401</c:v>
                </c:pt>
                <c:pt idx="6">
                  <c:v>-0.42187639145232475</c:v>
                </c:pt>
                <c:pt idx="7">
                  <c:v>-0.61994755821414105</c:v>
                </c:pt>
                <c:pt idx="8">
                  <c:v>-0.86824864873410923</c:v>
                </c:pt>
                <c:pt idx="9">
                  <c:v>-0.76443016327595736</c:v>
                </c:pt>
                <c:pt idx="10">
                  <c:v>-0.42804123879797273</c:v>
                </c:pt>
                <c:pt idx="11">
                  <c:v>-0.48705468980428857</c:v>
                </c:pt>
                <c:pt idx="12">
                  <c:v>-0.2638767884026017</c:v>
                </c:pt>
                <c:pt idx="13">
                  <c:v>-0.15458889272856477</c:v>
                </c:pt>
                <c:pt idx="14">
                  <c:v>0.12356069954840221</c:v>
                </c:pt>
                <c:pt idx="15">
                  <c:v>0.14887360257532412</c:v>
                </c:pt>
                <c:pt idx="16">
                  <c:v>-8.085254193953903E-2</c:v>
                </c:pt>
                <c:pt idx="17">
                  <c:v>-9.0086290981971573E-2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3520"/>
        <c:axId val="95165056"/>
      </c:lineChart>
      <c:catAx>
        <c:axId val="95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5165056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35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8.4113635919372487E-2</c:v>
                </c:pt>
                <c:pt idx="2">
                  <c:v>0.26965365066780489</c:v>
                </c:pt>
                <c:pt idx="3">
                  <c:v>0.22967238855932601</c:v>
                </c:pt>
                <c:pt idx="4">
                  <c:v>0.31193746138827144</c:v>
                </c:pt>
                <c:pt idx="5">
                  <c:v>0.42236156726610602</c:v>
                </c:pt>
                <c:pt idx="6">
                  <c:v>0.55465063778868107</c:v>
                </c:pt>
                <c:pt idx="7">
                  <c:v>0.72923926141913775</c:v>
                </c:pt>
                <c:pt idx="8">
                  <c:v>0.9699064380608351</c:v>
                </c:pt>
                <c:pt idx="9">
                  <c:v>1.1270964395280629</c:v>
                </c:pt>
                <c:pt idx="10">
                  <c:v>1.3126281815653471</c:v>
                </c:pt>
                <c:pt idx="11">
                  <c:v>1.5266765574471488</c:v>
                </c:pt>
                <c:pt idx="12">
                  <c:v>1.7435420333727967</c:v>
                </c:pt>
                <c:pt idx="13">
                  <c:v>1.9302159946883446</c:v>
                </c:pt>
                <c:pt idx="14">
                  <c:v>1.8858393313318624</c:v>
                </c:pt>
                <c:pt idx="15">
                  <c:v>2.046440419118488</c:v>
                </c:pt>
                <c:pt idx="16">
                  <c:v>2.2083282739983217</c:v>
                </c:pt>
                <c:pt idx="17">
                  <c:v>2.2976115167580238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5.4679763365534782E-2</c:v>
                </c:pt>
                <c:pt idx="2">
                  <c:v>0.21411217581725422</c:v>
                </c:pt>
                <c:pt idx="3">
                  <c:v>0.15877279887836829</c:v>
                </c:pt>
                <c:pt idx="4">
                  <c:v>0.21669022539399729</c:v>
                </c:pt>
                <c:pt idx="5">
                  <c:v>0.28892026794609993</c:v>
                </c:pt>
                <c:pt idx="6">
                  <c:v>0.38666856759649504</c:v>
                </c:pt>
                <c:pt idx="7">
                  <c:v>0.53711483469364185</c:v>
                </c:pt>
                <c:pt idx="8">
                  <c:v>0.74208998534847193</c:v>
                </c:pt>
                <c:pt idx="9">
                  <c:v>0.86126965041431247</c:v>
                </c:pt>
                <c:pt idx="10">
                  <c:v>0.99786762056997369</c:v>
                </c:pt>
                <c:pt idx="11">
                  <c:v>1.1617547346672428</c:v>
                </c:pt>
                <c:pt idx="12">
                  <c:v>1.3312192376137788</c:v>
                </c:pt>
                <c:pt idx="13">
                  <c:v>1.4589891932964032</c:v>
                </c:pt>
                <c:pt idx="14">
                  <c:v>1.4219476768989028</c:v>
                </c:pt>
                <c:pt idx="15">
                  <c:v>1.5515511315975334</c:v>
                </c:pt>
                <c:pt idx="16">
                  <c:v>1.6626894121309277</c:v>
                </c:pt>
                <c:pt idx="17">
                  <c:v>1.7192302533730976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3.8107582673312004E-2</c:v>
                </c:pt>
                <c:pt idx="2">
                  <c:v>0.1816221596837834</c:v>
                </c:pt>
                <c:pt idx="3">
                  <c:v>0.10932639434685924</c:v>
                </c:pt>
                <c:pt idx="4">
                  <c:v>0.15123803582539483</c:v>
                </c:pt>
                <c:pt idx="5">
                  <c:v>0.20791522125506012</c:v>
                </c:pt>
                <c:pt idx="6">
                  <c:v>0.29079774378809242</c:v>
                </c:pt>
                <c:pt idx="7">
                  <c:v>0.42756685947814388</c:v>
                </c:pt>
                <c:pt idx="8">
                  <c:v>0.62119296767788279</c:v>
                </c:pt>
                <c:pt idx="9">
                  <c:v>0.72787468608254424</c:v>
                </c:pt>
                <c:pt idx="10">
                  <c:v>0.85295066989932666</c:v>
                </c:pt>
                <c:pt idx="11">
                  <c:v>1.0069507416110279</c:v>
                </c:pt>
                <c:pt idx="12">
                  <c:v>1.1675639390339687</c:v>
                </c:pt>
                <c:pt idx="13">
                  <c:v>1.2850454469343811</c:v>
                </c:pt>
                <c:pt idx="14">
                  <c:v>1.2301559260167443</c:v>
                </c:pt>
                <c:pt idx="15">
                  <c:v>1.3494459058118675</c:v>
                </c:pt>
                <c:pt idx="16">
                  <c:v>1.4494329033245787</c:v>
                </c:pt>
                <c:pt idx="17">
                  <c:v>1.4923458352446513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7312"/>
        <c:axId val="96078848"/>
      </c:lineChart>
      <c:catAx>
        <c:axId val="960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731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0.27940632944204935</c:v>
                </c:pt>
                <c:pt idx="2">
                  <c:v>0.56120436760505699</c:v>
                </c:pt>
                <c:pt idx="3">
                  <c:v>0.20884713867704013</c:v>
                </c:pt>
                <c:pt idx="4">
                  <c:v>0.50954704209687818</c:v>
                </c:pt>
                <c:pt idx="5">
                  <c:v>-0.21370232750173687</c:v>
                </c:pt>
                <c:pt idx="6">
                  <c:v>-0.76922024392400379</c:v>
                </c:pt>
                <c:pt idx="7">
                  <c:v>-1.3761130816991847</c:v>
                </c:pt>
                <c:pt idx="8">
                  <c:v>-0.70873221524960706</c:v>
                </c:pt>
                <c:pt idx="9">
                  <c:v>0.1484197559373914</c:v>
                </c:pt>
                <c:pt idx="10">
                  <c:v>1.0034437474040749</c:v>
                </c:pt>
                <c:pt idx="11">
                  <c:v>1.0141519552573082</c:v>
                </c:pt>
                <c:pt idx="12">
                  <c:v>1.6905840298273223</c:v>
                </c:pt>
                <c:pt idx="13">
                  <c:v>0.97796026658587798</c:v>
                </c:pt>
                <c:pt idx="14">
                  <c:v>0.71086143702208193</c:v>
                </c:pt>
                <c:pt idx="15">
                  <c:v>1.3205016611344575</c:v>
                </c:pt>
                <c:pt idx="16">
                  <c:v>1.4634317516309179</c:v>
                </c:pt>
                <c:pt idx="17">
                  <c:v>1.2045901841449775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0.24814904907274199</c:v>
                </c:pt>
                <c:pt idx="2">
                  <c:v>0.50090805502829272</c:v>
                </c:pt>
                <c:pt idx="3">
                  <c:v>0.1384565042669661</c:v>
                </c:pt>
                <c:pt idx="4">
                  <c:v>0.40978904085699797</c:v>
                </c:pt>
                <c:pt idx="5">
                  <c:v>-0.32833089806911481</c:v>
                </c:pt>
                <c:pt idx="6">
                  <c:v>-0.89168937254188385</c:v>
                </c:pt>
                <c:pt idx="7">
                  <c:v>-1.4959843961530077</c:v>
                </c:pt>
                <c:pt idx="8">
                  <c:v>-0.86161612533703025</c:v>
                </c:pt>
                <c:pt idx="9">
                  <c:v>-6.8385357226547885E-2</c:v>
                </c:pt>
                <c:pt idx="10">
                  <c:v>0.70700544879784788</c:v>
                </c:pt>
                <c:pt idx="11">
                  <c:v>0.68097438927113207</c:v>
                </c:pt>
                <c:pt idx="12">
                  <c:v>1.2846709589024412</c:v>
                </c:pt>
                <c:pt idx="13">
                  <c:v>0.57295624645216736</c:v>
                </c:pt>
                <c:pt idx="14">
                  <c:v>0.3285231519706644</c:v>
                </c:pt>
                <c:pt idx="15">
                  <c:v>0.87741764031664726</c:v>
                </c:pt>
                <c:pt idx="16">
                  <c:v>0.97373988354048546</c:v>
                </c:pt>
                <c:pt idx="17">
                  <c:v>0.7103618784667729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0.2333390186008692</c:v>
                </c:pt>
                <c:pt idx="2">
                  <c:v>0.47431427813356747</c:v>
                </c:pt>
                <c:pt idx="3">
                  <c:v>8.9027998916304876E-2</c:v>
                </c:pt>
                <c:pt idx="4">
                  <c:v>0.34600731515501643</c:v>
                </c:pt>
                <c:pt idx="5">
                  <c:v>-0.38996271913018821</c:v>
                </c:pt>
                <c:pt idx="6">
                  <c:v>-0.8763704409728138</c:v>
                </c:pt>
                <c:pt idx="7">
                  <c:v>-1.0469164947807712</c:v>
                </c:pt>
                <c:pt idx="8">
                  <c:v>-0.86924056027975161</c:v>
                </c:pt>
                <c:pt idx="9">
                  <c:v>-0.1957741071811577</c:v>
                </c:pt>
                <c:pt idx="10">
                  <c:v>0.55405993835241507</c:v>
                </c:pt>
                <c:pt idx="11">
                  <c:v>0.51302159727204821</c:v>
                </c:pt>
                <c:pt idx="12">
                  <c:v>1.1169202852052829</c:v>
                </c:pt>
                <c:pt idx="13">
                  <c:v>0.37674909376282889</c:v>
                </c:pt>
                <c:pt idx="14">
                  <c:v>0.12304331653463157</c:v>
                </c:pt>
                <c:pt idx="15">
                  <c:v>0.65423128072484205</c:v>
                </c:pt>
                <c:pt idx="16">
                  <c:v>0.73720191327075335</c:v>
                </c:pt>
                <c:pt idx="17">
                  <c:v>0.45889668788372856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4288"/>
        <c:axId val="96134272"/>
      </c:lineChart>
      <c:catAx>
        <c:axId val="961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4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61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42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3808"/>
        <c:axId val="96185344"/>
      </c:lineChart>
      <c:catAx>
        <c:axId val="96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3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61853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380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83648"/>
        <c:axId val="96285440"/>
      </c:lineChart>
      <c:catAx>
        <c:axId val="962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4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628544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962836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4112"/>
        <c:axId val="96315648"/>
      </c:lineChart>
      <c:catAx>
        <c:axId val="96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631564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96314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(const)'!$B$25:$B$42</c:f>
              <c:numCache>
                <c:formatCode>#,##0.0</c:formatCode>
                <c:ptCount val="18"/>
                <c:pt idx="0">
                  <c:v>33.586513519287109</c:v>
                </c:pt>
                <c:pt idx="1">
                  <c:v>27.519079208374023</c:v>
                </c:pt>
                <c:pt idx="2">
                  <c:v>29.314720153808594</c:v>
                </c:pt>
                <c:pt idx="3">
                  <c:v>38.925949096679688</c:v>
                </c:pt>
                <c:pt idx="4">
                  <c:v>41.012641906738281</c:v>
                </c:pt>
                <c:pt idx="5">
                  <c:v>20.614349365234375</c:v>
                </c:pt>
                <c:pt idx="6">
                  <c:v>25.692829132080078</c:v>
                </c:pt>
                <c:pt idx="7">
                  <c:v>17.701400756835938</c:v>
                </c:pt>
                <c:pt idx="8">
                  <c:v>7.7693800926208496</c:v>
                </c:pt>
                <c:pt idx="9">
                  <c:v>11.417630195617676</c:v>
                </c:pt>
                <c:pt idx="10">
                  <c:v>26.598659515380859</c:v>
                </c:pt>
                <c:pt idx="11">
                  <c:v>24.078369140625</c:v>
                </c:pt>
                <c:pt idx="12">
                  <c:v>35.166328430175781</c:v>
                </c:pt>
                <c:pt idx="13">
                  <c:v>41.142990112304687</c:v>
                </c:pt>
                <c:pt idx="14">
                  <c:v>61.239646911621094</c:v>
                </c:pt>
                <c:pt idx="15">
                  <c:v>65.838920593261719</c:v>
                </c:pt>
                <c:pt idx="16">
                  <c:v>52.755161285400391</c:v>
                </c:pt>
                <c:pt idx="17">
                  <c:v>53.018970489501953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7728"/>
        <c:axId val="97259520"/>
      </c:lineChart>
      <c:catAx>
        <c:axId val="972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5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725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7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47.702023747898188</c:v>
                </c:pt>
                <c:pt idx="2">
                  <c:v>57.33178700882641</c:v>
                </c:pt>
                <c:pt idx="3">
                  <c:v>54.574124725619704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74.235607526737979</c:v>
                </c:pt>
                <c:pt idx="7">
                  <c:v>85.841372091457956</c:v>
                </c:pt>
                <c:pt idx="8">
                  <c:v>105.7966763117128</c:v>
                </c:pt>
                <c:pt idx="9">
                  <c:v>120.57872896375459</c:v>
                </c:pt>
                <c:pt idx="10">
                  <c:v>140.44172355478841</c:v>
                </c:pt>
                <c:pt idx="11">
                  <c:v>166.25355968314548</c:v>
                </c:pt>
                <c:pt idx="12">
                  <c:v>195.62800603507557</c:v>
                </c:pt>
                <c:pt idx="13">
                  <c:v>223.28422767712902</c:v>
                </c:pt>
                <c:pt idx="14">
                  <c:v>214.40573631166819</c:v>
                </c:pt>
                <c:pt idx="15">
                  <c:v>242.19539371901064</c:v>
                </c:pt>
                <c:pt idx="16">
                  <c:v>272.62818936630606</c:v>
                </c:pt>
                <c:pt idx="17">
                  <c:v>288.11595347311334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96384"/>
        <c:axId val="97297920"/>
      </c:lineChart>
      <c:catAx>
        <c:axId val="972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79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72979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72963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(const)'!$B$3:$B$20</c:f>
              <c:numCache>
                <c:formatCode>#,##0.0</c:formatCode>
                <c:ptCount val="18"/>
                <c:pt idx="0">
                  <c:v>8.4705591201782227</c:v>
                </c:pt>
                <c:pt idx="1">
                  <c:v>7.7542400360107422</c:v>
                </c:pt>
                <c:pt idx="2">
                  <c:v>7.1366400718688965</c:v>
                </c:pt>
                <c:pt idx="3">
                  <c:v>7.6703400611877441</c:v>
                </c:pt>
                <c:pt idx="4">
                  <c:v>7.4011297225952148</c:v>
                </c:pt>
                <c:pt idx="5">
                  <c:v>7.436729907989502</c:v>
                </c:pt>
                <c:pt idx="6">
                  <c:v>8.0485935211181641</c:v>
                </c:pt>
                <c:pt idx="7">
                  <c:v>9.0300865173339844</c:v>
                </c:pt>
                <c:pt idx="8">
                  <c:v>10.24113941192627</c:v>
                </c:pt>
                <c:pt idx="9">
                  <c:v>11.530889511108398</c:v>
                </c:pt>
                <c:pt idx="10">
                  <c:v>12.375080108642578</c:v>
                </c:pt>
                <c:pt idx="11">
                  <c:v>13.752200126647949</c:v>
                </c:pt>
                <c:pt idx="12">
                  <c:v>16.278554916381836</c:v>
                </c:pt>
                <c:pt idx="13">
                  <c:v>19.786073684692383</c:v>
                </c:pt>
                <c:pt idx="14">
                  <c:v>20.10099983215332</c:v>
                </c:pt>
                <c:pt idx="15">
                  <c:v>19.892250061035156</c:v>
                </c:pt>
                <c:pt idx="16">
                  <c:v>18.570110321044922</c:v>
                </c:pt>
                <c:pt idx="17">
                  <c:v>19.961551666259766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8400"/>
        <c:axId val="97319936"/>
      </c:lineChart>
      <c:catAx>
        <c:axId val="973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9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7319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84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0912"/>
        <c:axId val="90800896"/>
      </c:lineChart>
      <c:catAx>
        <c:axId val="907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8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080089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07909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(const)'!$C$3:$C$20</c:f>
              <c:numCache>
                <c:formatCode>#,##0.0</c:formatCode>
                <c:ptCount val="18"/>
                <c:pt idx="0">
                  <c:v>3.489663273628</c:v>
                </c:pt>
                <c:pt idx="1">
                  <c:v>3.6032751997436847</c:v>
                </c:pt>
                <c:pt idx="2">
                  <c:v>3.9560856333662677</c:v>
                </c:pt>
                <c:pt idx="3">
                  <c:v>4.4470810902854536</c:v>
                </c:pt>
                <c:pt idx="4">
                  <c:v>4.5791686852319371</c:v>
                </c:pt>
                <c:pt idx="5">
                  <c:v>5.0059243494144221</c:v>
                </c:pt>
                <c:pt idx="6">
                  <c:v>5.2446046489495064</c:v>
                </c:pt>
                <c:pt idx="7">
                  <c:v>6.7429823937447901</c:v>
                </c:pt>
                <c:pt idx="8">
                  <c:v>7.6720806975904319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10.847670377850543</c:v>
                </c:pt>
                <c:pt idx="12">
                  <c:v>13.338942401333593</c:v>
                </c:pt>
                <c:pt idx="13">
                  <c:v>16.936253938253653</c:v>
                </c:pt>
                <c:pt idx="14">
                  <c:v>18.041718589017897</c:v>
                </c:pt>
                <c:pt idx="15">
                  <c:v>19.458745818620876</c:v>
                </c:pt>
                <c:pt idx="16">
                  <c:v>21.641664401681936</c:v>
                </c:pt>
                <c:pt idx="17">
                  <c:v>25.616668114082977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6800"/>
        <c:axId val="97362688"/>
      </c:lineChart>
      <c:catAx>
        <c:axId val="97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6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736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73568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0.38356999999999991</c:v>
                </c:pt>
                <c:pt idx="3">
                  <c:v>0.37698000000000009</c:v>
                </c:pt>
                <c:pt idx="4">
                  <c:v>0.66382000000000008</c:v>
                </c:pt>
                <c:pt idx="5">
                  <c:v>0.54117000000000004</c:v>
                </c:pt>
                <c:pt idx="6">
                  <c:v>-0.24887999999999999</c:v>
                </c:pt>
                <c:pt idx="7">
                  <c:v>-0.55196999999999996</c:v>
                </c:pt>
                <c:pt idx="8">
                  <c:v>-0.38913000000000009</c:v>
                </c:pt>
                <c:pt idx="9">
                  <c:v>-0.15616000000000008</c:v>
                </c:pt>
                <c:pt idx="10">
                  <c:v>0.44853999999999994</c:v>
                </c:pt>
                <c:pt idx="11">
                  <c:v>1.4081800000000002</c:v>
                </c:pt>
                <c:pt idx="12">
                  <c:v>0.44612999999999992</c:v>
                </c:pt>
                <c:pt idx="13">
                  <c:v>1.9305100000000002</c:v>
                </c:pt>
                <c:pt idx="14">
                  <c:v>1.6921600000000001</c:v>
                </c:pt>
                <c:pt idx="15">
                  <c:v>0.57840000000000014</c:v>
                </c:pt>
                <c:pt idx="16">
                  <c:v>1.35439</c:v>
                </c:pt>
                <c:pt idx="17">
                  <c:v>1.8125000000000002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3552"/>
        <c:axId val="97385088"/>
      </c:lineChart>
      <c:catAx>
        <c:axId val="973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50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7385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35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(const)'!$D$24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(const)'!$D$25:$D$42</c:f>
              <c:numCache>
                <c:formatCode>#,##0.0</c:formatCode>
                <c:ptCount val="18"/>
                <c:pt idx="0">
                  <c:v>55.166489999999996</c:v>
                </c:pt>
                <c:pt idx="1">
                  <c:v>71.63336000000001</c:v>
                </c:pt>
                <c:pt idx="2">
                  <c:v>92.631109999999978</c:v>
                </c:pt>
                <c:pt idx="3">
                  <c:v>66.888960000000012</c:v>
                </c:pt>
                <c:pt idx="4">
                  <c:v>88.153450000000007</c:v>
                </c:pt>
                <c:pt idx="5">
                  <c:v>43.496870000000001</c:v>
                </c:pt>
                <c:pt idx="6">
                  <c:v>23.192219999999995</c:v>
                </c:pt>
                <c:pt idx="7">
                  <c:v>8.242799999999999</c:v>
                </c:pt>
                <c:pt idx="8">
                  <c:v>25.215209999999999</c:v>
                </c:pt>
                <c:pt idx="9">
                  <c:v>63.634679999999996</c:v>
                </c:pt>
                <c:pt idx="10">
                  <c:v>135.53039999999999</c:v>
                </c:pt>
                <c:pt idx="11">
                  <c:v>135.78434999999996</c:v>
                </c:pt>
                <c:pt idx="12">
                  <c:v>234.35905</c:v>
                </c:pt>
                <c:pt idx="13">
                  <c:v>131.19613999999999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51264"/>
        <c:axId val="103465344"/>
      </c:lineChart>
      <c:catAx>
        <c:axId val="1034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53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4653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34512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ResourceDependence!$B$2</c:f>
              <c:strCache>
                <c:ptCount val="1"/>
                <c:pt idx="0">
                  <c:v>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ResourceDependence!$A$3:$A$18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ResourceDependence!$B$3:$B$18</c:f>
              <c:numCache>
                <c:formatCode>#,##0.0</c:formatCode>
                <c:ptCount val="16"/>
                <c:pt idx="0">
                  <c:v>73.622508555889127</c:v>
                </c:pt>
                <c:pt idx="1">
                  <c:v>93.032271532058715</c:v>
                </c:pt>
                <c:pt idx="2">
                  <c:v>110.91794395446777</c:v>
                </c:pt>
                <c:pt idx="3">
                  <c:v>67.96750720214844</c:v>
                </c:pt>
                <c:pt idx="4">
                  <c:v>82.847262081146241</c:v>
                </c:pt>
                <c:pt idx="5">
                  <c:v>167.82765573120116</c:v>
                </c:pt>
                <c:pt idx="6">
                  <c:v>147.80482518005371</c:v>
                </c:pt>
                <c:pt idx="7">
                  <c:v>132.0021222229004</c:v>
                </c:pt>
                <c:pt idx="8">
                  <c:v>180.68367618942261</c:v>
                </c:pt>
                <c:pt idx="9">
                  <c:v>273.18284536361693</c:v>
                </c:pt>
                <c:pt idx="10">
                  <c:v>406.47140529251101</c:v>
                </c:pt>
                <c:pt idx="11">
                  <c:v>535.11781932306292</c:v>
                </c:pt>
                <c:pt idx="12">
                  <c:v>564.56688725471497</c:v>
                </c:pt>
                <c:pt idx="13">
                  <c:v>850.59096872136001</c:v>
                </c:pt>
                <c:pt idx="14">
                  <c:v>490.37782611083986</c:v>
                </c:pt>
                <c:pt idx="15">
                  <c:v>602.04223112618922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8848"/>
        <c:axId val="103840384"/>
      </c:lineChart>
      <c:catAx>
        <c:axId val="1038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03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884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ResourceDependence!$C$24</c:f>
              <c:strCache>
                <c:ptCount val="1"/>
                <c:pt idx="0">
                  <c:v>trv_tot_nresource_rev_inc_sc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ResourceDependence!$A$3:$A$18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ResourceDependence!$C$3:$C$18</c:f>
              <c:numCache>
                <c:formatCode>#,##0.0</c:formatCode>
                <c:ptCount val="16"/>
                <c:pt idx="0">
                  <c:v>37.033287620544435</c:v>
                </c:pt>
                <c:pt idx="1">
                  <c:v>44.411906173706058</c:v>
                </c:pt>
                <c:pt idx="2">
                  <c:v>57.23084345626831</c:v>
                </c:pt>
                <c:pt idx="3">
                  <c:v>63.509768281936644</c:v>
                </c:pt>
                <c:pt idx="4">
                  <c:v>59.426392654418947</c:v>
                </c:pt>
                <c:pt idx="5">
                  <c:v>57.540206710815433</c:v>
                </c:pt>
                <c:pt idx="6">
                  <c:v>63.947221054077147</c:v>
                </c:pt>
                <c:pt idx="7">
                  <c:v>58.857066913604733</c:v>
                </c:pt>
                <c:pt idx="8">
                  <c:v>75.261725940704352</c:v>
                </c:pt>
                <c:pt idx="9">
                  <c:v>93.037767080307006</c:v>
                </c:pt>
                <c:pt idx="10">
                  <c:v>130.17733293914796</c:v>
                </c:pt>
                <c:pt idx="11">
                  <c:v>126.82620189476013</c:v>
                </c:pt>
                <c:pt idx="12">
                  <c:v>158.99675694179535</c:v>
                </c:pt>
                <c:pt idx="13">
                  <c:v>203.03751650810241</c:v>
                </c:pt>
                <c:pt idx="14">
                  <c:v>196.39136537742615</c:v>
                </c:pt>
                <c:pt idx="15">
                  <c:v>160.23754695129395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1248"/>
        <c:axId val="103883520"/>
      </c:lineChart>
      <c:catAx>
        <c:axId val="103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352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8835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3861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ResourceDependence!$D$2</c:f>
              <c:strCache>
                <c:ptCount val="1"/>
                <c:pt idx="0">
                  <c:v>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ResourceDependence!$A$3:$A$18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ResourceDependence!$D$3:$D$18</c:f>
              <c:numCache>
                <c:formatCode>#,##0.0</c:formatCode>
                <c:ptCount val="16"/>
                <c:pt idx="0">
                  <c:v>1.7507343225479126</c:v>
                </c:pt>
                <c:pt idx="1">
                  <c:v>2.2334915496110916</c:v>
                </c:pt>
                <c:pt idx="2">
                  <c:v>2.4033178310394288</c:v>
                </c:pt>
                <c:pt idx="3">
                  <c:v>2.9041002951860428</c:v>
                </c:pt>
                <c:pt idx="4">
                  <c:v>2.8880572845935824</c:v>
                </c:pt>
                <c:pt idx="5">
                  <c:v>3.0040321049690246</c:v>
                </c:pt>
                <c:pt idx="6">
                  <c:v>4.7753879470825193</c:v>
                </c:pt>
                <c:pt idx="7">
                  <c:v>0.82078578186035156</c:v>
                </c:pt>
                <c:pt idx="8">
                  <c:v>0.78469633483886714</c:v>
                </c:pt>
                <c:pt idx="9">
                  <c:v>0.88245687866210942</c:v>
                </c:pt>
                <c:pt idx="10">
                  <c:v>3.5615666961669921</c:v>
                </c:pt>
                <c:pt idx="11">
                  <c:v>0.32907220458984376</c:v>
                </c:pt>
                <c:pt idx="12">
                  <c:v>0.64210498046874998</c:v>
                </c:pt>
                <c:pt idx="13">
                  <c:v>0.76994787597656245</c:v>
                </c:pt>
                <c:pt idx="14">
                  <c:v>0.74547125244140622</c:v>
                </c:pt>
                <c:pt idx="15">
                  <c:v>0.88795410156249999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4768"/>
        <c:axId val="103906304"/>
      </c:lineChart>
      <c:catAx>
        <c:axId val="1039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63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90630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47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ResourceDependence!$D$2</c:f>
              <c:strCache>
                <c:ptCount val="1"/>
                <c:pt idx="0">
                  <c:v>trv_social_contrib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ResourceDependence!$A$3:$A$18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ResourceDependence!$E$3:$E$18</c:f>
              <c:numCache>
                <c:formatCode>#,##0.0</c:formatCode>
                <c:ptCount val="16"/>
                <c:pt idx="0">
                  <c:v>0.1457659957408905</c:v>
                </c:pt>
                <c:pt idx="1">
                  <c:v>0.16768413996696471</c:v>
                </c:pt>
                <c:pt idx="2">
                  <c:v>0.47927206754684448</c:v>
                </c:pt>
                <c:pt idx="3">
                  <c:v>0.73654617333412176</c:v>
                </c:pt>
                <c:pt idx="4">
                  <c:v>0.88358586168289188</c:v>
                </c:pt>
                <c:pt idx="5">
                  <c:v>0.78061751079559327</c:v>
                </c:pt>
                <c:pt idx="6">
                  <c:v>0.82340004014968871</c:v>
                </c:pt>
                <c:pt idx="7">
                  <c:v>0.57681591963768009</c:v>
                </c:pt>
                <c:pt idx="8">
                  <c:v>0.83451623368263239</c:v>
                </c:pt>
                <c:pt idx="9">
                  <c:v>3.9016758103370668</c:v>
                </c:pt>
                <c:pt idx="10">
                  <c:v>14.639785256624222</c:v>
                </c:pt>
                <c:pt idx="11">
                  <c:v>9.3219460982978344</c:v>
                </c:pt>
                <c:pt idx="12">
                  <c:v>5.9460788760185244</c:v>
                </c:pt>
                <c:pt idx="13">
                  <c:v>5.0566102631092074</c:v>
                </c:pt>
                <c:pt idx="14">
                  <c:v>4.8571284523010254</c:v>
                </c:pt>
                <c:pt idx="15">
                  <c:v>3.9524581986665726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9072"/>
        <c:axId val="103957248"/>
      </c:lineChart>
      <c:catAx>
        <c:axId val="103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72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95724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90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ResourceDependence!$B$2</c:f>
              <c:strCache>
                <c:ptCount val="1"/>
                <c:pt idx="0">
                  <c:v>trv_tot_resource_rev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ResourceDependence!$A$25:$A$40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ResourceDependence!$B$25:$B$40</c:f>
              <c:numCache>
                <c:formatCode>#,##0.0</c:formatCode>
                <c:ptCount val="16"/>
                <c:pt idx="0">
                  <c:v>25.868316137671471</c:v>
                </c:pt>
                <c:pt idx="1">
                  <c:v>33.434170018315314</c:v>
                </c:pt>
                <c:pt idx="2">
                  <c:v>37.205690473556515</c:v>
                </c:pt>
                <c:pt idx="3">
                  <c:v>22.271474929749967</c:v>
                </c:pt>
                <c:pt idx="4">
                  <c:v>27.152579788565635</c:v>
                </c:pt>
                <c:pt idx="5">
                  <c:v>37.055584725290537</c:v>
                </c:pt>
                <c:pt idx="6">
                  <c:v>48.32498072779179</c:v>
                </c:pt>
                <c:pt idx="7">
                  <c:v>39.463755258500576</c:v>
                </c:pt>
                <c:pt idx="8">
                  <c:v>51.778337823629379</c:v>
                </c:pt>
                <c:pt idx="9">
                  <c:v>70.893583491384987</c:v>
                </c:pt>
                <c:pt idx="10">
                  <c:v>96.988656733036038</c:v>
                </c:pt>
                <c:pt idx="11">
                  <c:v>132.05770100641251</c:v>
                </c:pt>
                <c:pt idx="12">
                  <c:v>127.88431716108322</c:v>
                </c:pt>
                <c:pt idx="13">
                  <c:v>170.56221251201629</c:v>
                </c:pt>
                <c:pt idx="14">
                  <c:v>80.797404846191412</c:v>
                </c:pt>
                <c:pt idx="15">
                  <c:v>59.93408654308319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90400"/>
        <c:axId val="103991936"/>
      </c:lineChart>
      <c:catAx>
        <c:axId val="1039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19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399193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04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ResourceDependence!$C$24</c:f>
              <c:strCache>
                <c:ptCount val="1"/>
                <c:pt idx="0">
                  <c:v>trv_tot_nresource_rev_inc_sc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ResourceDependence!$A$25:$A$40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ResourceDependence!$C$25:$C$40</c:f>
              <c:numCache>
                <c:formatCode>#,##0.0</c:formatCode>
                <c:ptCount val="16"/>
                <c:pt idx="0">
                  <c:v>92.908836715698243</c:v>
                </c:pt>
                <c:pt idx="1">
                  <c:v>105.24960215759278</c:v>
                </c:pt>
                <c:pt idx="2">
                  <c:v>115.96095486068725</c:v>
                </c:pt>
                <c:pt idx="3">
                  <c:v>99.465698398590092</c:v>
                </c:pt>
                <c:pt idx="4">
                  <c:v>117.99859777069092</c:v>
                </c:pt>
                <c:pt idx="5">
                  <c:v>110.32201807403564</c:v>
                </c:pt>
                <c:pt idx="6">
                  <c:v>138.13431023788453</c:v>
                </c:pt>
                <c:pt idx="7">
                  <c:v>157.83779410552978</c:v>
                </c:pt>
                <c:pt idx="8">
                  <c:v>158.9134768447876</c:v>
                </c:pt>
                <c:pt idx="9">
                  <c:v>168.37404100036622</c:v>
                </c:pt>
                <c:pt idx="10">
                  <c:v>183.18313144683839</c:v>
                </c:pt>
                <c:pt idx="11">
                  <c:v>251.76554278182982</c:v>
                </c:pt>
                <c:pt idx="12">
                  <c:v>306.63959639358518</c:v>
                </c:pt>
                <c:pt idx="13">
                  <c:v>302.67599759674073</c:v>
                </c:pt>
                <c:pt idx="14">
                  <c:v>268.36878812789917</c:v>
                </c:pt>
                <c:pt idx="15">
                  <c:v>225.59908920288086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4240"/>
        <c:axId val="104080128"/>
      </c:lineChart>
      <c:catAx>
        <c:axId val="1040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1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08012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040742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ResourceDependence!$D$2</c:f>
              <c:strCache>
                <c:ptCount val="1"/>
                <c:pt idx="0">
                  <c:v>trv_social_contrib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ResourceDependence!$A$25:$A$40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ResourceDependence!$D$25:$D$40</c:f>
              <c:numCache>
                <c:formatCode>#,##0.0</c:formatCode>
                <c:ptCount val="16"/>
                <c:pt idx="0">
                  <c:v>110.07987688530982</c:v>
                </c:pt>
                <c:pt idx="1">
                  <c:v>119.20968798880278</c:v>
                </c:pt>
                <c:pt idx="2">
                  <c:v>124.24519861164688</c:v>
                </c:pt>
                <c:pt idx="3">
                  <c:v>123.20888415829837</c:v>
                </c:pt>
                <c:pt idx="4">
                  <c:v>108.76050040961802</c:v>
                </c:pt>
                <c:pt idx="5">
                  <c:v>121.30388134333491</c:v>
                </c:pt>
                <c:pt idx="6">
                  <c:v>117.7132763067782</c:v>
                </c:pt>
                <c:pt idx="7">
                  <c:v>119.4340662573278</c:v>
                </c:pt>
                <c:pt idx="8">
                  <c:v>138.56134509640933</c:v>
                </c:pt>
                <c:pt idx="9">
                  <c:v>169.89392089104652</c:v>
                </c:pt>
                <c:pt idx="10">
                  <c:v>210.11491997504234</c:v>
                </c:pt>
                <c:pt idx="11">
                  <c:v>250.39695789635181</c:v>
                </c:pt>
                <c:pt idx="12">
                  <c:v>305.97139798313378</c:v>
                </c:pt>
                <c:pt idx="13">
                  <c:v>351.89698157021405</c:v>
                </c:pt>
                <c:pt idx="14">
                  <c:v>330.32760309958456</c:v>
                </c:pt>
                <c:pt idx="15">
                  <c:v>43.334675091266632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1376"/>
        <c:axId val="104102912"/>
      </c:lineChart>
      <c:catAx>
        <c:axId val="1041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2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102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13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6.3999900817871094</c:v>
                </c:pt>
                <c:pt idx="7">
                  <c:v>8.9831342697143555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43008"/>
        <c:axId val="90844544"/>
      </c:lineChart>
      <c:catAx>
        <c:axId val="908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45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084454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30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ResourceDependence!$D$2</c:f>
              <c:strCache>
                <c:ptCount val="1"/>
                <c:pt idx="0">
                  <c:v>trv_social_contrib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7"/>
              <c:spPr>
                <a:solidFill>
                  <a:schemeClr val="accent3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ResourceDependence!$A$25:$A$40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ResourceDependence!$E$25:$E$40</c:f>
              <c:numCache>
                <c:formatCode>#,##0.0</c:formatCode>
                <c:ptCount val="16"/>
                <c:pt idx="0">
                  <c:v>6.4264528680145743</c:v>
                </c:pt>
                <c:pt idx="1">
                  <c:v>5.7279808845222</c:v>
                </c:pt>
                <c:pt idx="2">
                  <c:v>7.7361316463313994</c:v>
                </c:pt>
                <c:pt idx="3">
                  <c:v>6.9187327103335408</c:v>
                </c:pt>
                <c:pt idx="4">
                  <c:v>6.9405299285501245</c:v>
                </c:pt>
                <c:pt idx="5">
                  <c:v>6.9816688587367537</c:v>
                </c:pt>
                <c:pt idx="6">
                  <c:v>8.2823143701106314</c:v>
                </c:pt>
                <c:pt idx="7">
                  <c:v>9.7653625103533273</c:v>
                </c:pt>
                <c:pt idx="8">
                  <c:v>11.121771028697491</c:v>
                </c:pt>
                <c:pt idx="9">
                  <c:v>12.224530995994806</c:v>
                </c:pt>
                <c:pt idx="10">
                  <c:v>13.387478091158904</c:v>
                </c:pt>
                <c:pt idx="11">
                  <c:v>20.366343698382376</c:v>
                </c:pt>
                <c:pt idx="12">
                  <c:v>17.903581522464751</c:v>
                </c:pt>
                <c:pt idx="13">
                  <c:v>21.824227344751357</c:v>
                </c:pt>
                <c:pt idx="14">
                  <c:v>23.917173186779021</c:v>
                </c:pt>
                <c:pt idx="15">
                  <c:v>24.162224084377289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31968"/>
        <c:axId val="104223872"/>
      </c:lineChart>
      <c:catAx>
        <c:axId val="1041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38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22387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19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'ResDepTotal Flows (tax)'!$F$2</c:f>
              <c:strCache>
                <c:ptCount val="1"/>
                <c:pt idx="0">
                  <c:v>tot_flows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(tax)'!$F$3:$F$18</c:f>
              <c:numCache>
                <c:formatCode>#,##0.0</c:formatCode>
                <c:ptCount val="16"/>
                <c:pt idx="0">
                  <c:v>5.5617284622192384</c:v>
                </c:pt>
                <c:pt idx="1">
                  <c:v>2.3838394546508788</c:v>
                </c:pt>
                <c:pt idx="2">
                  <c:v>2.8375260229110717</c:v>
                </c:pt>
                <c:pt idx="3">
                  <c:v>5.4760121459960933</c:v>
                </c:pt>
                <c:pt idx="4">
                  <c:v>6.3072555389404297</c:v>
                </c:pt>
                <c:pt idx="5">
                  <c:v>3.6080457153320311</c:v>
                </c:pt>
                <c:pt idx="6">
                  <c:v>8.4008809509277338</c:v>
                </c:pt>
                <c:pt idx="7">
                  <c:v>13.520650405883789</c:v>
                </c:pt>
                <c:pt idx="8">
                  <c:v>15.416584487915038</c:v>
                </c:pt>
                <c:pt idx="9">
                  <c:v>15.54310343170166</c:v>
                </c:pt>
                <c:pt idx="10">
                  <c:v>37.204689693450931</c:v>
                </c:pt>
                <c:pt idx="11">
                  <c:v>27.365454391479492</c:v>
                </c:pt>
                <c:pt idx="12">
                  <c:v>31.600381843566893</c:v>
                </c:pt>
                <c:pt idx="13">
                  <c:v>34.823511306762697</c:v>
                </c:pt>
                <c:pt idx="14">
                  <c:v>32.305827144622803</c:v>
                </c:pt>
                <c:pt idx="15">
                  <c:v>6.9855848464965824</c:v>
                </c:pt>
              </c:numCache>
            </c:numRef>
          </c:val>
        </c:ser>
        <c:ser>
          <c:idx val="4"/>
          <c:order val="1"/>
          <c:tx>
            <c:strRef>
              <c:f>'ResDepTotal Flows (tax)'!$H$2</c:f>
              <c:strCache>
                <c:ptCount val="1"/>
                <c:pt idx="0">
                  <c:v>Grants/SocialCont</c:v>
                </c:pt>
              </c:strCache>
            </c:strRef>
          </c:tx>
          <c:spPr>
            <a:ln w="25400">
              <a:noFill/>
            </a:ln>
          </c:spPr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(tax)'!$H$3:$H$18</c:f>
              <c:numCache>
                <c:formatCode>#,##0.0</c:formatCode>
                <c:ptCount val="16"/>
                <c:pt idx="0">
                  <c:v>1.8965003182888032</c:v>
                </c:pt>
                <c:pt idx="1">
                  <c:v>2.4011756895780563</c:v>
                </c:pt>
                <c:pt idx="2">
                  <c:v>2.8825898985862732</c:v>
                </c:pt>
                <c:pt idx="3">
                  <c:v>3.6406464685201647</c:v>
                </c:pt>
                <c:pt idx="4">
                  <c:v>3.7716431462764741</c:v>
                </c:pt>
                <c:pt idx="5">
                  <c:v>3.7846496157646179</c:v>
                </c:pt>
                <c:pt idx="6">
                  <c:v>5.5987879872322077</c:v>
                </c:pt>
                <c:pt idx="7">
                  <c:v>1.3976017014980315</c:v>
                </c:pt>
                <c:pt idx="8">
                  <c:v>1.6192125685214995</c:v>
                </c:pt>
                <c:pt idx="9">
                  <c:v>4.7841326889991764</c:v>
                </c:pt>
                <c:pt idx="10">
                  <c:v>18.201351952791214</c:v>
                </c:pt>
                <c:pt idx="11">
                  <c:v>9.6510183028876781</c:v>
                </c:pt>
                <c:pt idx="12">
                  <c:v>6.5881838564872748</c:v>
                </c:pt>
                <c:pt idx="13">
                  <c:v>5.8265581390857699</c:v>
                </c:pt>
                <c:pt idx="14">
                  <c:v>5.6025997047424312</c:v>
                </c:pt>
                <c:pt idx="15">
                  <c:v>4.8404123002290724</c:v>
                </c:pt>
              </c:numCache>
            </c:numRef>
          </c:val>
        </c:ser>
        <c:ser>
          <c:idx val="1"/>
          <c:order val="2"/>
          <c:tx>
            <c:strRef>
              <c:f>'ResDepTotal Flows (tax)'!$I$2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(tax)'!$I$3:$I$18</c:f>
              <c:numCache>
                <c:formatCode>#,##0.0</c:formatCode>
                <c:ptCount val="16"/>
                <c:pt idx="0">
                  <c:v>110.65579617643357</c:v>
                </c:pt>
                <c:pt idx="1">
                  <c:v>137.44417770576479</c:v>
                </c:pt>
                <c:pt idx="2">
                  <c:v>168.14878741073608</c:v>
                </c:pt>
                <c:pt idx="3">
                  <c:v>131.47727548408508</c:v>
                </c:pt>
                <c:pt idx="4">
                  <c:v>142.27365473556517</c:v>
                </c:pt>
                <c:pt idx="5">
                  <c:v>225.36786244201659</c:v>
                </c:pt>
                <c:pt idx="6">
                  <c:v>211.75204623413086</c:v>
                </c:pt>
                <c:pt idx="7">
                  <c:v>190.85918913650514</c:v>
                </c:pt>
                <c:pt idx="8">
                  <c:v>255.94540213012698</c:v>
                </c:pt>
                <c:pt idx="9">
                  <c:v>366.22061244392393</c:v>
                </c:pt>
                <c:pt idx="10">
                  <c:v>536.64873823165897</c:v>
                </c:pt>
                <c:pt idx="11">
                  <c:v>661.94402121782309</c:v>
                </c:pt>
                <c:pt idx="12">
                  <c:v>723.56364419651027</c:v>
                </c:pt>
                <c:pt idx="13">
                  <c:v>1053.6284852294625</c:v>
                </c:pt>
                <c:pt idx="14">
                  <c:v>686.76919148826596</c:v>
                </c:pt>
                <c:pt idx="15">
                  <c:v>762.27977807748312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9712"/>
        <c:axId val="95629696"/>
      </c:areaChart>
      <c:catAx>
        <c:axId val="95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9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5629696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12"/>
        <c:crosses val="autoZero"/>
        <c:crossBetween val="midCat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'ResDepTotal Flows (tax)'!$J$2</c:f>
              <c:strCache>
                <c:ptCount val="1"/>
                <c:pt idx="0">
                  <c:v>Financial Flows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(tax)'!$J$3:$J$18</c:f>
              <c:numCache>
                <c:formatCode>#,##0.0</c:formatCode>
                <c:ptCount val="16"/>
                <c:pt idx="0">
                  <c:v>4.7087790499449689</c:v>
                </c:pt>
                <c:pt idx="1">
                  <c:v>1.6760549693655833</c:v>
                </c:pt>
                <c:pt idx="2">
                  <c:v>1.631991672190541</c:v>
                </c:pt>
                <c:pt idx="3">
                  <c:v>3.8949135189258279</c:v>
                </c:pt>
                <c:pt idx="4">
                  <c:v>4.1399079945318924</c:v>
                </c:pt>
                <c:pt idx="5">
                  <c:v>1.550110443904773</c:v>
                </c:pt>
                <c:pt idx="6">
                  <c:v>3.7212921924053997</c:v>
                </c:pt>
                <c:pt idx="7">
                  <c:v>6.5705212020102541</c:v>
                </c:pt>
                <c:pt idx="8">
                  <c:v>5.6474894732141916</c:v>
                </c:pt>
                <c:pt idx="9">
                  <c:v>4.0210037358681863</c:v>
                </c:pt>
                <c:pt idx="10">
                  <c:v>6.2839944812410122</c:v>
                </c:pt>
                <c:pt idx="11">
                  <c:v>3.9151646809551139</c:v>
                </c:pt>
                <c:pt idx="12">
                  <c:v>4.1483807244691544</c:v>
                </c:pt>
                <c:pt idx="13">
                  <c:v>3.1823260318845747</c:v>
                </c:pt>
                <c:pt idx="14">
                  <c:v>4.4579584531298915</c:v>
                </c:pt>
                <c:pt idx="15">
                  <c:v>0.9024070185335209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'ResDepTotal Flows (tax)'!$L$2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(tax)'!$L$3:$L$18</c:f>
              <c:numCache>
                <c:formatCode>#,##0.0</c:formatCode>
                <c:ptCount val="16"/>
                <c:pt idx="0">
                  <c:v>93.685568853294996</c:v>
                </c:pt>
                <c:pt idx="1">
                  <c:v>96.635701118492889</c:v>
                </c:pt>
                <c:pt idx="2">
                  <c:v>96.710098348888067</c:v>
                </c:pt>
                <c:pt idx="3">
                  <c:v>93.515610276526886</c:v>
                </c:pt>
                <c:pt idx="4">
                  <c:v>93.384489817259563</c:v>
                </c:pt>
                <c:pt idx="5">
                  <c:v>96.82390547529846</c:v>
                </c:pt>
                <c:pt idx="6">
                  <c:v>93.798643377980284</c:v>
                </c:pt>
                <c:pt idx="7">
                  <c:v>92.750297594719939</c:v>
                </c:pt>
                <c:pt idx="8">
                  <c:v>93.759351520470915</c:v>
                </c:pt>
                <c:pt idx="9">
                  <c:v>94.741340251618965</c:v>
                </c:pt>
                <c:pt idx="10">
                  <c:v>90.641737297067593</c:v>
                </c:pt>
                <c:pt idx="11">
                  <c:v>94.704067967106369</c:v>
                </c:pt>
                <c:pt idx="12">
                  <c:v>94.986746975733794</c:v>
                </c:pt>
                <c:pt idx="13">
                  <c:v>96.285217390748386</c:v>
                </c:pt>
                <c:pt idx="14">
                  <c:v>94.768925396602569</c:v>
                </c:pt>
                <c:pt idx="15">
                  <c:v>98.472302167839985</c:v>
                </c:pt>
              </c:numCache>
            </c:numRef>
          </c:val>
          <c:smooth val="0"/>
        </c:ser>
        <c:ser>
          <c:idx val="2"/>
          <c:order val="2"/>
          <c:tx>
            <c:v>Grants/ Social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dLbls>
            <c:dLbl>
              <c:idx val="15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 algn="ctr">
                  <a:defRPr lang="en-US"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(tax)'!$K$3:$K$18</c:f>
              <c:numCache>
                <c:formatCode>#,##0.0</c:formatCode>
                <c:ptCount val="16"/>
                <c:pt idx="0">
                  <c:v>1.6056520967600345</c:v>
                </c:pt>
                <c:pt idx="1">
                  <c:v>1.6882439121415307</c:v>
                </c:pt>
                <c:pt idx="2">
                  <c:v>1.6579099789213843</c:v>
                </c:pt>
                <c:pt idx="3">
                  <c:v>2.5894762045472786</c:v>
                </c:pt>
                <c:pt idx="4">
                  <c:v>2.4756021882085455</c:v>
                </c:pt>
                <c:pt idx="5">
                  <c:v>1.6259840807967822</c:v>
                </c:pt>
                <c:pt idx="6">
                  <c:v>2.4800644296143157</c:v>
                </c:pt>
                <c:pt idx="7">
                  <c:v>0.67918120326979725</c:v>
                </c:pt>
                <c:pt idx="8">
                  <c:v>0.59315900631489316</c:v>
                </c:pt>
                <c:pt idx="9">
                  <c:v>1.2376560125128584</c:v>
                </c:pt>
                <c:pt idx="10">
                  <c:v>3.0742682216913879</c:v>
                </c:pt>
                <c:pt idx="11">
                  <c:v>1.3807673519385097</c:v>
                </c:pt>
                <c:pt idx="12">
                  <c:v>0.86487229979705094</c:v>
                </c:pt>
                <c:pt idx="13">
                  <c:v>0.53245657736704877</c:v>
                </c:pt>
                <c:pt idx="14">
                  <c:v>0.77311615026754554</c:v>
                </c:pt>
                <c:pt idx="15">
                  <c:v>0.62529081362648598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7040"/>
        <c:axId val="95688576"/>
      </c:lineChart>
      <c:catAx>
        <c:axId val="956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568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687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'ResDepTotal Flows (tax)'!$F$2</c:f>
              <c:strCache>
                <c:ptCount val="1"/>
                <c:pt idx="0">
                  <c:v>tot_flows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(tax)'!$F$25:$F$40</c:f>
              <c:numCache>
                <c:formatCode>#,##0.0</c:formatCode>
                <c:ptCount val="16"/>
                <c:pt idx="0">
                  <c:v>30.570403778076173</c:v>
                </c:pt>
                <c:pt idx="1">
                  <c:v>33.809680999755862</c:v>
                </c:pt>
                <c:pt idx="2">
                  <c:v>32.062648513793945</c:v>
                </c:pt>
                <c:pt idx="3">
                  <c:v>27.833827789306639</c:v>
                </c:pt>
                <c:pt idx="4">
                  <c:v>38.802326976776122</c:v>
                </c:pt>
                <c:pt idx="5">
                  <c:v>19.816122245788574</c:v>
                </c:pt>
                <c:pt idx="6">
                  <c:v>26.315933866500856</c:v>
                </c:pt>
                <c:pt idx="7">
                  <c:v>34.472612510681152</c:v>
                </c:pt>
                <c:pt idx="8">
                  <c:v>45.711621925354002</c:v>
                </c:pt>
                <c:pt idx="9">
                  <c:v>46.269400640487667</c:v>
                </c:pt>
                <c:pt idx="10">
                  <c:v>71.346953105926517</c:v>
                </c:pt>
                <c:pt idx="11">
                  <c:v>80.249825052261357</c:v>
                </c:pt>
                <c:pt idx="12">
                  <c:v>107.28715868377685</c:v>
                </c:pt>
                <c:pt idx="13">
                  <c:v>76.604751071929925</c:v>
                </c:pt>
                <c:pt idx="14">
                  <c:v>77.270084205627441</c:v>
                </c:pt>
                <c:pt idx="15">
                  <c:v>33.819295711517334</c:v>
                </c:pt>
              </c:numCache>
            </c:numRef>
          </c:val>
        </c:ser>
        <c:ser>
          <c:idx val="2"/>
          <c:order val="1"/>
          <c:tx>
            <c:strRef>
              <c:f>'ResDepTotal Flows (tax)'!$H$24</c:f>
              <c:strCache>
                <c:ptCount val="1"/>
                <c:pt idx="0">
                  <c:v>Grants/SocialCont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(tax)'!$H$25:$H$40</c:f>
              <c:numCache>
                <c:formatCode>#,##0.0</c:formatCode>
                <c:ptCount val="16"/>
                <c:pt idx="0">
                  <c:v>116.50632975332439</c:v>
                </c:pt>
                <c:pt idx="1">
                  <c:v>124.93766887332498</c:v>
                </c:pt>
                <c:pt idx="2">
                  <c:v>131.98133025797827</c:v>
                </c:pt>
                <c:pt idx="3">
                  <c:v>130.12761686863192</c:v>
                </c:pt>
                <c:pt idx="4">
                  <c:v>115.70103033816814</c:v>
                </c:pt>
                <c:pt idx="5">
                  <c:v>128.28555020207165</c:v>
                </c:pt>
                <c:pt idx="6">
                  <c:v>125.99559067688882</c:v>
                </c:pt>
                <c:pt idx="7">
                  <c:v>129.19942876768113</c:v>
                </c:pt>
                <c:pt idx="8">
                  <c:v>149.68311612510681</c:v>
                </c:pt>
                <c:pt idx="9">
                  <c:v>182.11845188704132</c:v>
                </c:pt>
                <c:pt idx="10">
                  <c:v>223.50239806620124</c:v>
                </c:pt>
                <c:pt idx="11">
                  <c:v>270.76330159473417</c:v>
                </c:pt>
                <c:pt idx="12">
                  <c:v>323.87497950559856</c:v>
                </c:pt>
                <c:pt idx="13">
                  <c:v>373.72120891496542</c:v>
                </c:pt>
                <c:pt idx="14">
                  <c:v>354.24477628636356</c:v>
                </c:pt>
                <c:pt idx="15">
                  <c:v>67.496899175643918</c:v>
                </c:pt>
              </c:numCache>
            </c:numRef>
          </c:val>
        </c:ser>
        <c:ser>
          <c:idx val="1"/>
          <c:order val="2"/>
          <c:tx>
            <c:strRef>
              <c:f>'ResDepTotal Flows (tax)'!$I$2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(tax)'!$I$25:$I$40</c:f>
              <c:numCache>
                <c:formatCode>#,##0.0</c:formatCode>
                <c:ptCount val="16"/>
                <c:pt idx="0">
                  <c:v>118.77715285336971</c:v>
                </c:pt>
                <c:pt idx="1">
                  <c:v>138.68377217590808</c:v>
                </c:pt>
                <c:pt idx="2">
                  <c:v>153.16664533424375</c:v>
                </c:pt>
                <c:pt idx="3">
                  <c:v>121.73717332834006</c:v>
                </c:pt>
                <c:pt idx="4">
                  <c:v>145.15117755925655</c:v>
                </c:pt>
                <c:pt idx="5">
                  <c:v>147.37760279932618</c:v>
                </c:pt>
                <c:pt idx="6">
                  <c:v>186.45929096567633</c:v>
                </c:pt>
                <c:pt idx="7">
                  <c:v>197.30154936403036</c:v>
                </c:pt>
                <c:pt idx="8">
                  <c:v>210.69181466841698</c:v>
                </c:pt>
                <c:pt idx="9">
                  <c:v>239.26762449175121</c:v>
                </c:pt>
                <c:pt idx="10">
                  <c:v>280.1717881798744</c:v>
                </c:pt>
                <c:pt idx="11">
                  <c:v>383.82324378824234</c:v>
                </c:pt>
                <c:pt idx="12">
                  <c:v>434.52391355466841</c:v>
                </c:pt>
                <c:pt idx="13">
                  <c:v>473.23821010875702</c:v>
                </c:pt>
                <c:pt idx="14">
                  <c:v>349.16619297409056</c:v>
                </c:pt>
                <c:pt idx="15">
                  <c:v>285.53317574596406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4304"/>
        <c:axId val="95736576"/>
      </c:areaChart>
      <c:catAx>
        <c:axId val="957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6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5736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4304"/>
        <c:crosses val="autoZero"/>
        <c:crossBetween val="midCat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'ResDepTotal Flows (tax)'!$J$2</c:f>
              <c:strCache>
                <c:ptCount val="1"/>
                <c:pt idx="0">
                  <c:v>Financial Flows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(tax)'!$J$25:$J$40</c:f>
              <c:numCache>
                <c:formatCode>#,##0.0</c:formatCode>
                <c:ptCount val="16"/>
                <c:pt idx="0">
                  <c:v>11.49894936417504</c:v>
                </c:pt>
                <c:pt idx="1">
                  <c:v>11.367230425263694</c:v>
                </c:pt>
                <c:pt idx="2">
                  <c:v>10.107684319891565</c:v>
                </c:pt>
                <c:pt idx="3">
                  <c:v>9.9513640752676533</c:v>
                </c:pt>
                <c:pt idx="4">
                  <c:v>12.949020442178819</c:v>
                </c:pt>
                <c:pt idx="5">
                  <c:v>6.7064338875243212</c:v>
                </c:pt>
                <c:pt idx="6">
                  <c:v>7.7680640308275315</c:v>
                </c:pt>
                <c:pt idx="7">
                  <c:v>9.5498987749583844</c:v>
                </c:pt>
                <c:pt idx="8">
                  <c:v>11.256620446872779</c:v>
                </c:pt>
                <c:pt idx="9">
                  <c:v>9.8939075696060108</c:v>
                </c:pt>
                <c:pt idx="10">
                  <c:v>12.407709599394591</c:v>
                </c:pt>
                <c:pt idx="11">
                  <c:v>10.920774784831352</c:v>
                </c:pt>
                <c:pt idx="12">
                  <c:v>12.393310307776369</c:v>
                </c:pt>
                <c:pt idx="13">
                  <c:v>8.2944697891426493</c:v>
                </c:pt>
                <c:pt idx="14">
                  <c:v>9.8977788512430713</c:v>
                </c:pt>
                <c:pt idx="15">
                  <c:v>8.7422387830612234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'ResDepTotal Flows (tax)'!$L$2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(tax)'!$L$25:$L$40</c:f>
              <c:numCache>
                <c:formatCode>#,##0.0</c:formatCode>
                <c:ptCount val="16"/>
                <c:pt idx="0">
                  <c:v>44.677606360609516</c:v>
                </c:pt>
                <c:pt idx="1">
                  <c:v>46.627189253270515</c:v>
                </c:pt>
                <c:pt idx="2">
                  <c:v>48.285471448476287</c:v>
                </c:pt>
                <c:pt idx="3">
                  <c:v>43.524410025619872</c:v>
                </c:pt>
                <c:pt idx="4">
                  <c:v>48.439506386977612</c:v>
                </c:pt>
                <c:pt idx="5">
                  <c:v>49.877475391814144</c:v>
                </c:pt>
                <c:pt idx="6">
                  <c:v>55.039951031639674</c:v>
                </c:pt>
                <c:pt idx="7">
                  <c:v>54.658167378092756</c:v>
                </c:pt>
                <c:pt idx="8">
                  <c:v>51.883474903999826</c:v>
                </c:pt>
                <c:pt idx="9">
                  <c:v>51.163225119650811</c:v>
                </c:pt>
                <c:pt idx="10">
                  <c:v>48.72373709523152</c:v>
                </c:pt>
                <c:pt idx="11">
                  <c:v>52.232477763846497</c:v>
                </c:pt>
                <c:pt idx="12">
                  <c:v>50.194168276046511</c:v>
                </c:pt>
                <c:pt idx="13">
                  <c:v>51.240425455195428</c:v>
                </c:pt>
                <c:pt idx="14">
                  <c:v>44.725844366768776</c:v>
                </c:pt>
                <c:pt idx="15">
                  <c:v>73.809910890808709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'ResDepTotal Flows (tax)'!$K$24</c:f>
              <c:strCache>
                <c:ptCount val="1"/>
                <c:pt idx="0">
                  <c:v>Grants/Social Cont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5"/>
            <c:marker>
              <c:symbol val="circle"/>
              <c:size val="7"/>
            </c:marker>
            <c:bubble3D val="0"/>
          </c:dPt>
          <c:cat>
            <c:numRef>
              <c:f>'ResDepTotal Flows (tax)'!$A$3:$A$18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cat>
          <c:val>
            <c:numRef>
              <c:f>'ResDepTotal Flows (tax)'!$K$25:$K$40</c:f>
              <c:numCache>
                <c:formatCode>#,##0.0</c:formatCode>
                <c:ptCount val="16"/>
                <c:pt idx="0">
                  <c:v>43.823444275215458</c:v>
                </c:pt>
                <c:pt idx="1">
                  <c:v>42.005580321465786</c:v>
                </c:pt>
                <c:pt idx="2">
                  <c:v>41.606844231632159</c:v>
                </c:pt>
                <c:pt idx="3">
                  <c:v>46.524225899112487</c:v>
                </c:pt>
                <c:pt idx="4">
                  <c:v>38.611473170843574</c:v>
                </c:pt>
                <c:pt idx="5">
                  <c:v>43.416090720661529</c:v>
                </c:pt>
                <c:pt idx="6">
                  <c:v>37.191984937532787</c:v>
                </c:pt>
                <c:pt idx="7">
                  <c:v>35.791933846948851</c:v>
                </c:pt>
                <c:pt idx="8">
                  <c:v>36.859904649127394</c:v>
                </c:pt>
                <c:pt idx="9">
                  <c:v>38.942867310743168</c:v>
                </c:pt>
                <c:pt idx="10">
                  <c:v>38.868553305373894</c:v>
                </c:pt>
                <c:pt idx="11">
                  <c:v>36.846747451322145</c:v>
                </c:pt>
                <c:pt idx="12">
                  <c:v>37.412521416177128</c:v>
                </c:pt>
                <c:pt idx="13">
                  <c:v>40.465104755661926</c:v>
                </c:pt>
                <c:pt idx="14">
                  <c:v>45.376376781988156</c:v>
                </c:pt>
                <c:pt idx="15">
                  <c:v>17.447850326130084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3472"/>
        <c:axId val="104559360"/>
      </c:lineChart>
      <c:catAx>
        <c:axId val="1045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4559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45534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(2)'!$G$3:$G$20</c:f>
              <c:numCache>
                <c:formatCode>#,##0.0</c:formatCode>
                <c:ptCount val="18"/>
                <c:pt idx="0">
                  <c:v>11.660292393806223</c:v>
                </c:pt>
                <c:pt idx="1">
                  <c:v>11.631335235754428</c:v>
                </c:pt>
                <c:pt idx="2">
                  <c:v>11.476295705235165</c:v>
                </c:pt>
                <c:pt idx="3">
                  <c:v>12.494401151473198</c:v>
                </c:pt>
                <c:pt idx="4">
                  <c:v>12.644118407827152</c:v>
                </c:pt>
                <c:pt idx="5">
                  <c:v>12.983824257403922</c:v>
                </c:pt>
                <c:pt idx="6">
                  <c:v>13.044318170067671</c:v>
                </c:pt>
                <c:pt idx="7">
                  <c:v>15.221098911078773</c:v>
                </c:pt>
                <c:pt idx="8">
                  <c:v>17.524090109516699</c:v>
                </c:pt>
                <c:pt idx="9">
                  <c:v>19.888682122704978</c:v>
                </c:pt>
                <c:pt idx="10">
                  <c:v>22.183008842687787</c:v>
                </c:pt>
                <c:pt idx="11">
                  <c:v>26.008050504498492</c:v>
                </c:pt>
                <c:pt idx="12">
                  <c:v>30.063627317715429</c:v>
                </c:pt>
                <c:pt idx="13">
                  <c:v>38.652837622946038</c:v>
                </c:pt>
                <c:pt idx="14">
                  <c:v>39.834878421171219</c:v>
                </c:pt>
                <c:pt idx="15">
                  <c:v>39.929395879656035</c:v>
                </c:pt>
                <c:pt idx="16">
                  <c:v>41.56616472272686</c:v>
                </c:pt>
                <c:pt idx="17">
                  <c:v>47.390719780342742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(2)'!$E$3:$E$20</c:f>
              <c:numCache>
                <c:formatCode>#,##0.0</c:formatCode>
                <c:ptCount val="18"/>
                <c:pt idx="0">
                  <c:v>10.676650730133057</c:v>
                </c:pt>
                <c:pt idx="1">
                  <c:v>12.021529830932618</c:v>
                </c:pt>
                <c:pt idx="2">
                  <c:v>15.013158004760742</c:v>
                </c:pt>
                <c:pt idx="3">
                  <c:v>16.224282836914064</c:v>
                </c:pt>
                <c:pt idx="4">
                  <c:v>17.055746143341064</c:v>
                </c:pt>
                <c:pt idx="5">
                  <c:v>19.263639919281005</c:v>
                </c:pt>
                <c:pt idx="6">
                  <c:v>19.915162792205809</c:v>
                </c:pt>
                <c:pt idx="7">
                  <c:v>25.671448627471925</c:v>
                </c:pt>
                <c:pt idx="8">
                  <c:v>37.747985767364504</c:v>
                </c:pt>
                <c:pt idx="9">
                  <c:v>62.630924182891846</c:v>
                </c:pt>
                <c:pt idx="10">
                  <c:v>94.459444057464594</c:v>
                </c:pt>
                <c:pt idx="11">
                  <c:v>126.69214668655395</c:v>
                </c:pt>
                <c:pt idx="12">
                  <c:v>159.76346621322631</c:v>
                </c:pt>
                <c:pt idx="13">
                  <c:v>193.97778580093384</c:v>
                </c:pt>
                <c:pt idx="14">
                  <c:v>226.87303437042237</c:v>
                </c:pt>
                <c:pt idx="15">
                  <c:v>261.74589331054688</c:v>
                </c:pt>
                <c:pt idx="16">
                  <c:v>297.21517811584471</c:v>
                </c:pt>
                <c:pt idx="17">
                  <c:v>332.48864085388186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048"/>
        <c:axId val="105139584"/>
      </c:areaChart>
      <c:catAx>
        <c:axId val="1051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95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1395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048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(2)'!$H$3:$H$20</c:f>
              <c:numCache>
                <c:formatCode>#,##0.0</c:formatCode>
                <c:ptCount val="18"/>
                <c:pt idx="0">
                  <c:v>52.201826942512483</c:v>
                </c:pt>
                <c:pt idx="1">
                  <c:v>49.175164205101424</c:v>
                </c:pt>
                <c:pt idx="2">
                  <c:v>43.32401804460217</c:v>
                </c:pt>
                <c:pt idx="3">
                  <c:v>43.50617582799218</c:v>
                </c:pt>
                <c:pt idx="4">
                  <c:v>42.572983408874862</c:v>
                </c:pt>
                <c:pt idx="5">
                  <c:v>40.263086071714405</c:v>
                </c:pt>
                <c:pt idx="6">
                  <c:v>39.576831276556298</c:v>
                </c:pt>
                <c:pt idx="7">
                  <c:v>37.222183080497395</c:v>
                </c:pt>
                <c:pt idx="8">
                  <c:v>31.705141939216631</c:v>
                </c:pt>
                <c:pt idx="9">
                  <c:v>24.10176564470115</c:v>
                </c:pt>
                <c:pt idx="10">
                  <c:v>19.017954690713477</c:v>
                </c:pt>
                <c:pt idx="11">
                  <c:v>17.032100143235734</c:v>
                </c:pt>
                <c:pt idx="12">
                  <c:v>15.837374296001149</c:v>
                </c:pt>
                <c:pt idx="13">
                  <c:v>16.615541433904898</c:v>
                </c:pt>
                <c:pt idx="14">
                  <c:v>14.935769248173122</c:v>
                </c:pt>
                <c:pt idx="15">
                  <c:v>13.235885506844081</c:v>
                </c:pt>
                <c:pt idx="16">
                  <c:v>12.269319312112483</c:v>
                </c:pt>
                <c:pt idx="17">
                  <c:v>12.475202575160161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(tax), Const (2)'!$I$3:$I$20</c:f>
              <c:numCache>
                <c:formatCode>#,##0.0</c:formatCode>
                <c:ptCount val="18"/>
                <c:pt idx="0">
                  <c:v>47.798173057487524</c:v>
                </c:pt>
                <c:pt idx="1">
                  <c:v>50.824835794898569</c:v>
                </c:pt>
                <c:pt idx="2">
                  <c:v>56.675981955397837</c:v>
                </c:pt>
                <c:pt idx="3">
                  <c:v>56.49382417200782</c:v>
                </c:pt>
                <c:pt idx="4">
                  <c:v>57.427016591125138</c:v>
                </c:pt>
                <c:pt idx="5">
                  <c:v>59.736913928285581</c:v>
                </c:pt>
                <c:pt idx="6">
                  <c:v>60.423168723443702</c:v>
                </c:pt>
                <c:pt idx="7">
                  <c:v>62.777816919502591</c:v>
                </c:pt>
                <c:pt idx="8">
                  <c:v>68.294858060783369</c:v>
                </c:pt>
                <c:pt idx="9">
                  <c:v>75.898234355298854</c:v>
                </c:pt>
                <c:pt idx="10">
                  <c:v>80.982045309286519</c:v>
                </c:pt>
                <c:pt idx="11">
                  <c:v>82.967899856764276</c:v>
                </c:pt>
                <c:pt idx="12">
                  <c:v>84.162625703998856</c:v>
                </c:pt>
                <c:pt idx="13">
                  <c:v>83.384458566095105</c:v>
                </c:pt>
                <c:pt idx="14">
                  <c:v>85.064230751826884</c:v>
                </c:pt>
                <c:pt idx="15">
                  <c:v>86.764114493155915</c:v>
                </c:pt>
                <c:pt idx="16">
                  <c:v>87.730680687887514</c:v>
                </c:pt>
                <c:pt idx="17">
                  <c:v>87.524797424839846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3104"/>
        <c:axId val="105184640"/>
      </c:lineChart>
      <c:catAx>
        <c:axId val="1051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46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184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51831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(2)'!$G$25:$G$42</c:f>
              <c:numCache>
                <c:formatCode>#,##0.0</c:formatCode>
                <c:ptCount val="18"/>
                <c:pt idx="0">
                  <c:v>132.47176657357619</c:v>
                </c:pt>
                <c:pt idx="1">
                  <c:v>146.85446295627222</c:v>
                </c:pt>
                <c:pt idx="2">
                  <c:v>179.27761716263498</c:v>
                </c:pt>
                <c:pt idx="3">
                  <c:v>160.38903382229938</c:v>
                </c:pt>
                <c:pt idx="4">
                  <c:v>188.34451889562058</c:v>
                </c:pt>
                <c:pt idx="5">
                  <c:v>129.67888556944837</c:v>
                </c:pt>
                <c:pt idx="6">
                  <c:v>123.12065665881805</c:v>
                </c:pt>
                <c:pt idx="7">
                  <c:v>111.7855728482939</c:v>
                </c:pt>
                <c:pt idx="8">
                  <c:v>138.78126640433365</c:v>
                </c:pt>
                <c:pt idx="9">
                  <c:v>195.63103915937228</c:v>
                </c:pt>
                <c:pt idx="10">
                  <c:v>302.57078307016923</c:v>
                </c:pt>
                <c:pt idx="11">
                  <c:v>326.11627882377047</c:v>
                </c:pt>
                <c:pt idx="12">
                  <c:v>465.15338446525135</c:v>
                </c:pt>
                <c:pt idx="13">
                  <c:v>395.62335778943373</c:v>
                </c:pt>
                <c:pt idx="14">
                  <c:v>380.03876322328927</c:v>
                </c:pt>
                <c:pt idx="15">
                  <c:v>483.41648431227236</c:v>
                </c:pt>
                <c:pt idx="16">
                  <c:v>521.01590065170637</c:v>
                </c:pt>
                <c:pt idx="17">
                  <c:v>499.65649396261529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(2)'!$E$25:$E$42</c:f>
              <c:numCache>
                <c:formatCode>#,##0.0</c:formatCode>
                <c:ptCount val="18"/>
                <c:pt idx="0">
                  <c:v>676.14446983456617</c:v>
                </c:pt>
                <c:pt idx="1">
                  <c:v>680.79730108563115</c:v>
                </c:pt>
                <c:pt idx="2">
                  <c:v>690.90481892193156</c:v>
                </c:pt>
                <c:pt idx="3">
                  <c:v>648.05679142742167</c:v>
                </c:pt>
                <c:pt idx="4">
                  <c:v>630.59127056794171</c:v>
                </c:pt>
                <c:pt idx="5">
                  <c:v>647.83998024290941</c:v>
                </c:pt>
                <c:pt idx="6">
                  <c:v>645.81111937573155</c:v>
                </c:pt>
                <c:pt idx="7">
                  <c:v>701.57978062616951</c:v>
                </c:pt>
                <c:pt idx="8">
                  <c:v>808.80233308220443</c:v>
                </c:pt>
                <c:pt idx="9">
                  <c:v>946.23314471640106</c:v>
                </c:pt>
                <c:pt idx="10">
                  <c:v>1115.640171114238</c:v>
                </c:pt>
                <c:pt idx="11">
                  <c:v>1284.7438113426424</c:v>
                </c:pt>
                <c:pt idx="12">
                  <c:v>1536.159518113099</c:v>
                </c:pt>
                <c:pt idx="13">
                  <c:v>1757.2839541087151</c:v>
                </c:pt>
                <c:pt idx="14">
                  <c:v>1767.4745976703166</c:v>
                </c:pt>
                <c:pt idx="15">
                  <c:v>2101.0700306835174</c:v>
                </c:pt>
                <c:pt idx="16">
                  <c:v>2434.3095749866961</c:v>
                </c:pt>
                <c:pt idx="17">
                  <c:v>2633.593593998432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4464"/>
        <c:axId val="104896000"/>
      </c:areaChart>
      <c:catAx>
        <c:axId val="1048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6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8960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446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(2)'!$H$25:$H$42</c:f>
              <c:numCache>
                <c:formatCode>#,##0.0</c:formatCode>
                <c:ptCount val="18"/>
                <c:pt idx="0">
                  <c:v>16.382526173604081</c:v>
                </c:pt>
                <c:pt idx="1">
                  <c:v>17.74350872389817</c:v>
                </c:pt>
                <c:pt idx="2">
                  <c:v>20.602302428592377</c:v>
                </c:pt>
                <c:pt idx="3">
                  <c:v>19.839181403745485</c:v>
                </c:pt>
                <c:pt idx="4">
                  <c:v>22.998691877783756</c:v>
                </c:pt>
                <c:pt idx="5">
                  <c:v>16.678551643111433</c:v>
                </c:pt>
                <c:pt idx="6">
                  <c:v>16.01190905307131</c:v>
                </c:pt>
                <c:pt idx="7">
                  <c:v>13.743586737593139</c:v>
                </c:pt>
                <c:pt idx="8">
                  <c:v>14.645807132957374</c:v>
                </c:pt>
                <c:pt idx="9">
                  <c:v>17.132601400575634</c:v>
                </c:pt>
                <c:pt idx="10">
                  <c:v>21.334681006195819</c:v>
                </c:pt>
                <c:pt idx="11">
                  <c:v>20.244854336795967</c:v>
                </c:pt>
                <c:pt idx="12">
                  <c:v>23.2424117121306</c:v>
                </c:pt>
                <c:pt idx="13">
                  <c:v>18.376237360661172</c:v>
                </c:pt>
                <c:pt idx="14">
                  <c:v>17.696689116995788</c:v>
                </c:pt>
                <c:pt idx="15">
                  <c:v>18.70454659010128</c:v>
                </c:pt>
                <c:pt idx="16">
                  <c:v>17.629729955180579</c:v>
                </c:pt>
                <c:pt idx="17">
                  <c:v>15.946907522079263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(2)'!$I$25:$I$42</c:f>
              <c:numCache>
                <c:formatCode>#,##0.0</c:formatCode>
                <c:ptCount val="18"/>
                <c:pt idx="0">
                  <c:v>83.617473826395923</c:v>
                </c:pt>
                <c:pt idx="1">
                  <c:v>82.256491276101826</c:v>
                </c:pt>
                <c:pt idx="2">
                  <c:v>79.397697571407619</c:v>
                </c:pt>
                <c:pt idx="3">
                  <c:v>80.160818596254515</c:v>
                </c:pt>
                <c:pt idx="4">
                  <c:v>77.001308122216244</c:v>
                </c:pt>
                <c:pt idx="5">
                  <c:v>83.321448356888567</c:v>
                </c:pt>
                <c:pt idx="6">
                  <c:v>83.988090946928693</c:v>
                </c:pt>
                <c:pt idx="7">
                  <c:v>86.256413262406866</c:v>
                </c:pt>
                <c:pt idx="8">
                  <c:v>85.354192867042627</c:v>
                </c:pt>
                <c:pt idx="9">
                  <c:v>82.867398599424362</c:v>
                </c:pt>
                <c:pt idx="10">
                  <c:v>78.665318993804178</c:v>
                </c:pt>
                <c:pt idx="11">
                  <c:v>79.755145663204033</c:v>
                </c:pt>
                <c:pt idx="12">
                  <c:v>76.75758828786941</c:v>
                </c:pt>
                <c:pt idx="13">
                  <c:v>81.623762639338835</c:v>
                </c:pt>
                <c:pt idx="14">
                  <c:v>82.303310883004215</c:v>
                </c:pt>
                <c:pt idx="15">
                  <c:v>81.295453409898727</c:v>
                </c:pt>
                <c:pt idx="16">
                  <c:v>82.370270044819421</c:v>
                </c:pt>
                <c:pt idx="17">
                  <c:v>84.053092477920742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9936"/>
        <c:axId val="105005824"/>
      </c:lineChart>
      <c:catAx>
        <c:axId val="1049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82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005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49999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(2)'!$G$47:$G$64</c:f>
              <c:numCache>
                <c:formatCode>#,##0.0</c:formatCode>
                <c:ptCount val="18"/>
                <c:pt idx="0">
                  <c:v>144.1320580137081</c:v>
                </c:pt>
                <c:pt idx="1">
                  <c:v>158.48579819202666</c:v>
                </c:pt>
                <c:pt idx="2">
                  <c:v>190.75391143735868</c:v>
                </c:pt>
                <c:pt idx="3">
                  <c:v>172.883436404284</c:v>
                </c:pt>
                <c:pt idx="4">
                  <c:v>200.98863444242477</c:v>
                </c:pt>
                <c:pt idx="5">
                  <c:v>142.66271125736378</c:v>
                </c:pt>
                <c:pt idx="6">
                  <c:v>136.16497292153713</c:v>
                </c:pt>
                <c:pt idx="7">
                  <c:v>127.00667175937268</c:v>
                </c:pt>
                <c:pt idx="8">
                  <c:v>156.30535603701321</c:v>
                </c:pt>
                <c:pt idx="9">
                  <c:v>215.51972032840297</c:v>
                </c:pt>
                <c:pt idx="10">
                  <c:v>324.75379191285708</c:v>
                </c:pt>
                <c:pt idx="11">
                  <c:v>352.1243302819434</c:v>
                </c:pt>
                <c:pt idx="12">
                  <c:v>495.21701369031547</c:v>
                </c:pt>
                <c:pt idx="13">
                  <c:v>434.27619731972834</c:v>
                </c:pt>
                <c:pt idx="14">
                  <c:v>419.87363973711189</c:v>
                </c:pt>
                <c:pt idx="15">
                  <c:v>523.34588019192836</c:v>
                </c:pt>
                <c:pt idx="16">
                  <c:v>562.582065374433</c:v>
                </c:pt>
                <c:pt idx="17">
                  <c:v>547.04721374295787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(2)'!$E$47:$E$64</c:f>
              <c:numCache>
                <c:formatCode>#,##0.0</c:formatCode>
                <c:ptCount val="18"/>
                <c:pt idx="0">
                  <c:v>686.82112056469919</c:v>
                </c:pt>
                <c:pt idx="1">
                  <c:v>692.8188309165638</c:v>
                </c:pt>
                <c:pt idx="2">
                  <c:v>705.91797692669229</c:v>
                </c:pt>
                <c:pt idx="3">
                  <c:v>664.28107426433564</c:v>
                </c:pt>
                <c:pt idx="4">
                  <c:v>647.64701671128273</c:v>
                </c:pt>
                <c:pt idx="5">
                  <c:v>667.1036201621904</c:v>
                </c:pt>
                <c:pt idx="6">
                  <c:v>665.72628216793737</c:v>
                </c:pt>
                <c:pt idx="7">
                  <c:v>727.25122925364144</c:v>
                </c:pt>
                <c:pt idx="8">
                  <c:v>846.55031884956895</c:v>
                </c:pt>
                <c:pt idx="9">
                  <c:v>1008.864068899293</c:v>
                </c:pt>
                <c:pt idx="10">
                  <c:v>1210.0996151717027</c:v>
                </c:pt>
                <c:pt idx="11">
                  <c:v>1411.4359580291964</c:v>
                </c:pt>
                <c:pt idx="12">
                  <c:v>1695.9229843263254</c:v>
                </c:pt>
                <c:pt idx="13">
                  <c:v>1951.2617399096489</c:v>
                </c:pt>
                <c:pt idx="14">
                  <c:v>1994.347632040739</c:v>
                </c:pt>
                <c:pt idx="15">
                  <c:v>2362.8159239940642</c:v>
                </c:pt>
                <c:pt idx="16">
                  <c:v>2731.5247531025411</c:v>
                </c:pt>
                <c:pt idx="17">
                  <c:v>2966.0822348523138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4880"/>
        <c:axId val="105036416"/>
      </c:areaChart>
      <c:catAx>
        <c:axId val="1050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64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0364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488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2816"/>
        <c:axId val="90884352"/>
      </c:lineChart>
      <c:catAx>
        <c:axId val="908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43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088435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08828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(2)'!$H$47:$H$64</c:f>
              <c:numCache>
                <c:formatCode>#,##0.0</c:formatCode>
                <c:ptCount val="18"/>
                <c:pt idx="0">
                  <c:v>17.345388612663939</c:v>
                </c:pt>
                <c:pt idx="1">
                  <c:v>18.616813861094439</c:v>
                </c:pt>
                <c:pt idx="2">
                  <c:v>21.273546534996544</c:v>
                </c:pt>
                <c:pt idx="3">
                  <c:v>20.651070870910054</c:v>
                </c:pt>
                <c:pt idx="4">
                  <c:v>23.683736850930519</c:v>
                </c:pt>
                <c:pt idx="5">
                  <c:v>17.617762769572067</c:v>
                </c:pt>
                <c:pt idx="6">
                  <c:v>16.980478594487717</c:v>
                </c:pt>
                <c:pt idx="7">
                  <c:v>14.867485756791121</c:v>
                </c:pt>
                <c:pt idx="8">
                  <c:v>15.586026977878999</c:v>
                </c:pt>
                <c:pt idx="9">
                  <c:v>17.602301028858459</c:v>
                </c:pt>
                <c:pt idx="10">
                  <c:v>21.158619475570891</c:v>
                </c:pt>
                <c:pt idx="11">
                  <c:v>19.966673814091866</c:v>
                </c:pt>
                <c:pt idx="12">
                  <c:v>22.600884203591381</c:v>
                </c:pt>
                <c:pt idx="13">
                  <c:v>18.204539552370626</c:v>
                </c:pt>
                <c:pt idx="14">
                  <c:v>17.391680068658903</c:v>
                </c:pt>
                <c:pt idx="15">
                  <c:v>18.132936255787357</c:v>
                </c:pt>
                <c:pt idx="16">
                  <c:v>17.078440268507808</c:v>
                </c:pt>
                <c:pt idx="17">
                  <c:v>15.571507447916421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(2)'!$I$47:$I$64</c:f>
              <c:numCache>
                <c:formatCode>#,##0.0</c:formatCode>
                <c:ptCount val="18"/>
                <c:pt idx="0">
                  <c:v>82.654611387336061</c:v>
                </c:pt>
                <c:pt idx="1">
                  <c:v>81.383186138905558</c:v>
                </c:pt>
                <c:pt idx="2">
                  <c:v>78.726453465003445</c:v>
                </c:pt>
                <c:pt idx="3">
                  <c:v>79.348929129089953</c:v>
                </c:pt>
                <c:pt idx="4">
                  <c:v>76.316263149069485</c:v>
                </c:pt>
                <c:pt idx="5">
                  <c:v>82.382237230427933</c:v>
                </c:pt>
                <c:pt idx="6">
                  <c:v>83.019521405512293</c:v>
                </c:pt>
                <c:pt idx="7">
                  <c:v>85.132514243208874</c:v>
                </c:pt>
                <c:pt idx="8">
                  <c:v>84.413973022120999</c:v>
                </c:pt>
                <c:pt idx="9">
                  <c:v>82.397698971141537</c:v>
                </c:pt>
                <c:pt idx="10">
                  <c:v>78.841380524429098</c:v>
                </c:pt>
                <c:pt idx="11">
                  <c:v>80.033326185908123</c:v>
                </c:pt>
                <c:pt idx="12">
                  <c:v>77.399115796408623</c:v>
                </c:pt>
                <c:pt idx="13">
                  <c:v>81.795460447629367</c:v>
                </c:pt>
                <c:pt idx="14">
                  <c:v>82.6083199313411</c:v>
                </c:pt>
                <c:pt idx="15">
                  <c:v>81.867063744212643</c:v>
                </c:pt>
                <c:pt idx="16">
                  <c:v>82.921559731492195</c:v>
                </c:pt>
                <c:pt idx="17">
                  <c:v>84.428492552083583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0240"/>
        <c:axId val="105211776"/>
      </c:lineChart>
      <c:catAx>
        <c:axId val="105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1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211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05210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6000"/>
        <c:axId val="114657536"/>
      </c:areaChart>
      <c:catAx>
        <c:axId val="1146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7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4657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0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</c:ser>
        <c:ser>
          <c:idx val="1"/>
          <c:order val="2"/>
          <c:tx>
            <c:strRef>
              <c:f>'Flows Share, Const'!$C$24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3264"/>
        <c:axId val="114566272"/>
      </c:areaChart>
      <c:catAx>
        <c:axId val="1146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6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4566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326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</c:ser>
        <c:ser>
          <c:idx val="2"/>
          <c:order val="1"/>
          <c:tx>
            <c:strRef>
              <c:f>'Flows Share, Const'!$D$46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</c:ser>
        <c:ser>
          <c:idx val="1"/>
          <c:order val="2"/>
          <c:tx>
            <c:strRef>
              <c:f>'Flows Share, Const'!$C$46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0192"/>
        <c:axId val="114610176"/>
      </c:areaChart>
      <c:catAx>
        <c:axId val="1146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0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4610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01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</c:ser>
        <c:ser>
          <c:idx val="2"/>
          <c:order val="1"/>
          <c:tx>
            <c:strRef>
              <c:f>'Flows Share, Const'!$I$2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</c:ser>
        <c:ser>
          <c:idx val="1"/>
          <c:order val="2"/>
          <c:tx>
            <c:strRef>
              <c:f>'Flows Share, Const'!$H$2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1568"/>
        <c:axId val="105663104"/>
      </c:areaChart>
      <c:catAx>
        <c:axId val="1056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3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663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val>
            <c:numRef>
              <c:f>'Flows Share, Const (2)'!$D$3:$D$20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5792"/>
        <c:axId val="105271680"/>
      </c:lineChart>
      <c:catAx>
        <c:axId val="1052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271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57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0464"/>
        <c:axId val="105320448"/>
      </c:lineChart>
      <c:catAx>
        <c:axId val="105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0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320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04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4752"/>
        <c:axId val="105356288"/>
      </c:lineChart>
      <c:catAx>
        <c:axId val="1053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6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356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47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'Flows Share, Const (2)'!$D$46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34912"/>
        <c:axId val="105736448"/>
      </c:lineChart>
      <c:catAx>
        <c:axId val="105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6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5736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54592"/>
        <c:axId val="105464576"/>
      </c:lineChart>
      <c:catAx>
        <c:axId val="1054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45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46457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45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21.449289321899414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33.968345642089844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1504"/>
        <c:axId val="90983040"/>
      </c:lineChart>
      <c:catAx>
        <c:axId val="909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0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098304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15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1440"/>
        <c:axId val="105502976"/>
      </c:lineChart>
      <c:catAx>
        <c:axId val="1055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29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550297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05501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2944"/>
        <c:axId val="116084736"/>
      </c:lineChart>
      <c:catAx>
        <c:axId val="1160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7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08473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16082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(const)'!$B$25:$B$42</c:f>
              <c:numCache>
                <c:formatCode>#,##0.0</c:formatCode>
                <c:ptCount val="18"/>
                <c:pt idx="0">
                  <c:v>35.323890686035156</c:v>
                </c:pt>
                <c:pt idx="1">
                  <c:v>27.60675048828125</c:v>
                </c:pt>
                <c:pt idx="2">
                  <c:v>30.453830718994141</c:v>
                </c:pt>
                <c:pt idx="3">
                  <c:v>39.973648071289063</c:v>
                </c:pt>
                <c:pt idx="4">
                  <c:v>42.310409545898438</c:v>
                </c:pt>
                <c:pt idx="5">
                  <c:v>22.473051071166992</c:v>
                </c:pt>
                <c:pt idx="6">
                  <c:v>27.316289901733398</c:v>
                </c:pt>
                <c:pt idx="7">
                  <c:v>20.145029067993164</c:v>
                </c:pt>
                <c:pt idx="8">
                  <c:v>15.677339553833008</c:v>
                </c:pt>
                <c:pt idx="9">
                  <c:v>15.813320159912109</c:v>
                </c:pt>
                <c:pt idx="10">
                  <c:v>29.796480178833008</c:v>
                </c:pt>
                <c:pt idx="11">
                  <c:v>27.008729934692383</c:v>
                </c:pt>
                <c:pt idx="12">
                  <c:v>38.074718475341797</c:v>
                </c:pt>
                <c:pt idx="13">
                  <c:v>46.530361175537109</c:v>
                </c:pt>
                <c:pt idx="14">
                  <c:v>64.193519592285156</c:v>
                </c:pt>
                <c:pt idx="15">
                  <c:v>66.747062683105469</c:v>
                </c:pt>
                <c:pt idx="16">
                  <c:v>53.451282501220703</c:v>
                </c:pt>
                <c:pt idx="17">
                  <c:v>56.554229736328125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9312"/>
        <c:axId val="116110848"/>
      </c:lineChart>
      <c:catAx>
        <c:axId val="1161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8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1108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3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(const)'!$C$25:$C$42</c:f>
              <c:numCache>
                <c:formatCode>#,##0.0</c:formatCode>
                <c:ptCount val="18"/>
                <c:pt idx="0">
                  <c:v>40.342622894372994</c:v>
                </c:pt>
                <c:pt idx="1">
                  <c:v>41.834581041954806</c:v>
                </c:pt>
                <c:pt idx="2">
                  <c:v>50.125570828713506</c:v>
                </c:pt>
                <c:pt idx="3">
                  <c:v>48.711596303868895</c:v>
                </c:pt>
                <c:pt idx="4">
                  <c:v>51.619762377098901</c:v>
                </c:pt>
                <c:pt idx="5">
                  <c:v>56.540898890801017</c:v>
                </c:pt>
                <c:pt idx="6">
                  <c:v>63.998032603542988</c:v>
                </c:pt>
                <c:pt idx="7">
                  <c:v>75.666286102485174</c:v>
                </c:pt>
                <c:pt idx="8">
                  <c:v>91.00972762329701</c:v>
                </c:pt>
                <c:pt idx="9">
                  <c:v>108.42694253364827</c:v>
                </c:pt>
                <c:pt idx="10">
                  <c:v>125.39713957339494</c:v>
                </c:pt>
                <c:pt idx="11">
                  <c:v>145.96418315118356</c:v>
                </c:pt>
                <c:pt idx="12">
                  <c:v>168.21843517647974</c:v>
                </c:pt>
                <c:pt idx="13">
                  <c:v>186.35034292802285</c:v>
                </c:pt>
                <c:pt idx="14">
                  <c:v>179.90719820134007</c:v>
                </c:pt>
                <c:pt idx="15">
                  <c:v>204.42742331635102</c:v>
                </c:pt>
                <c:pt idx="16">
                  <c:v>227.38655950295271</c:v>
                </c:pt>
                <c:pt idx="17">
                  <c:v>239.98163458442775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520"/>
        <c:axId val="116141056"/>
      </c:lineChart>
      <c:catAx>
        <c:axId val="1161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10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1410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61395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(const)'!$B$3:$B$20</c:f>
              <c:numCache>
                <c:formatCode>#,##0.0</c:formatCode>
                <c:ptCount val="18"/>
                <c:pt idx="0">
                  <c:v>6.733180046081543</c:v>
                </c:pt>
                <c:pt idx="1">
                  <c:v>7.666569709777832</c:v>
                </c:pt>
                <c:pt idx="2">
                  <c:v>5.9975299835205078</c:v>
                </c:pt>
                <c:pt idx="3">
                  <c:v>6.6226401329040527</c:v>
                </c:pt>
                <c:pt idx="4">
                  <c:v>6.1033596992492676</c:v>
                </c:pt>
                <c:pt idx="5">
                  <c:v>5.5780296325683594</c:v>
                </c:pt>
                <c:pt idx="6">
                  <c:v>6.4251203536987305</c:v>
                </c:pt>
                <c:pt idx="7">
                  <c:v>6.5858397483825684</c:v>
                </c:pt>
                <c:pt idx="8">
                  <c:v>2.333549976348877</c:v>
                </c:pt>
                <c:pt idx="9">
                  <c:v>7.1298599243164063</c:v>
                </c:pt>
                <c:pt idx="10">
                  <c:v>9.1709203720092773</c:v>
                </c:pt>
                <c:pt idx="11">
                  <c:v>10.828469276428223</c:v>
                </c:pt>
                <c:pt idx="12">
                  <c:v>13.362490653991699</c:v>
                </c:pt>
                <c:pt idx="13">
                  <c:v>14.404150009155273</c:v>
                </c:pt>
                <c:pt idx="14">
                  <c:v>17.147130966186523</c:v>
                </c:pt>
                <c:pt idx="15">
                  <c:v>18.984109878540039</c:v>
                </c:pt>
                <c:pt idx="16">
                  <c:v>17.873991012573242</c:v>
                </c:pt>
                <c:pt idx="17">
                  <c:v>16.426288604736328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3824"/>
        <c:axId val="116183808"/>
      </c:lineChart>
      <c:catAx>
        <c:axId val="116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38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183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8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(const)'!$C$3:$C$20</c:f>
              <c:numCache>
                <c:formatCode>#,##0.0</c:formatCode>
                <c:ptCount val="18"/>
                <c:pt idx="0">
                  <c:v>6.8658034335440998</c:v>
                </c:pt>
                <c:pt idx="1">
                  <c:v>9.4543228412600016</c:v>
                </c:pt>
                <c:pt idx="2">
                  <c:v>11.141724622935</c:v>
                </c:pt>
                <c:pt idx="3">
                  <c:v>10.284850195374998</c:v>
                </c:pt>
                <c:pt idx="4">
                  <c:v>12.108891854237001</c:v>
                </c:pt>
                <c:pt idx="5">
                  <c:v>13.999568093932</c:v>
                </c:pt>
                <c:pt idx="6">
                  <c:v>15.444873877132002</c:v>
                </c:pt>
                <c:pt idx="7">
                  <c:v>16.876580561588</c:v>
                </c:pt>
                <c:pt idx="8">
                  <c:v>22.405286333467998</c:v>
                </c:pt>
                <c:pt idx="9">
                  <c:v>20.600584451370004</c:v>
                </c:pt>
                <c:pt idx="10">
                  <c:v>24.403972715438737</c:v>
                </c:pt>
                <c:pt idx="11">
                  <c:v>31.137046909812565</c:v>
                </c:pt>
                <c:pt idx="12">
                  <c:v>40.748513259929453</c:v>
                </c:pt>
                <c:pt idx="13">
                  <c:v>53.870138687359898</c:v>
                </c:pt>
                <c:pt idx="14">
                  <c:v>52.54025669934606</c:v>
                </c:pt>
                <c:pt idx="15">
                  <c:v>57.226716221280434</c:v>
                </c:pt>
                <c:pt idx="16">
                  <c:v>66.883294265035317</c:v>
                </c:pt>
                <c:pt idx="17">
                  <c:v>73.750987002768525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8736"/>
        <c:axId val="117590272"/>
      </c:lineChart>
      <c:catAx>
        <c:axId val="1175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2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59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758873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(const)'!$D$3:$D$20</c:f>
              <c:numCache>
                <c:formatCode>#,##0.0</c:formatCode>
                <c:ptCount val="18"/>
                <c:pt idx="0">
                  <c:v>0.33156999999999992</c:v>
                </c:pt>
                <c:pt idx="1">
                  <c:v>2.1613899999999999</c:v>
                </c:pt>
                <c:pt idx="2">
                  <c:v>3.7286599999999996</c:v>
                </c:pt>
                <c:pt idx="3">
                  <c:v>5.0990000000000139E-2</c:v>
                </c:pt>
                <c:pt idx="4">
                  <c:v>1.12059</c:v>
                </c:pt>
                <c:pt idx="5">
                  <c:v>1.72834</c:v>
                </c:pt>
                <c:pt idx="6">
                  <c:v>0.3012399999999999</c:v>
                </c:pt>
                <c:pt idx="7">
                  <c:v>1.2241500000000001</c:v>
                </c:pt>
                <c:pt idx="8">
                  <c:v>3.3913900000000003</c:v>
                </c:pt>
                <c:pt idx="9">
                  <c:v>4.6911300000000011</c:v>
                </c:pt>
                <c:pt idx="10">
                  <c:v>7.4576500000000001</c:v>
                </c:pt>
                <c:pt idx="11">
                  <c:v>11.221530000000003</c:v>
                </c:pt>
                <c:pt idx="12">
                  <c:v>25.373470000000001</c:v>
                </c:pt>
                <c:pt idx="13">
                  <c:v>16.806600000000003</c:v>
                </c:pt>
                <c:pt idx="14">
                  <c:v>15.325100000000001</c:v>
                </c:pt>
                <c:pt idx="15">
                  <c:v>22.458129999999997</c:v>
                </c:pt>
                <c:pt idx="16">
                  <c:v>16.347629999999999</c:v>
                </c:pt>
                <c:pt idx="17">
                  <c:v>15.76581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9328"/>
        <c:axId val="117625216"/>
      </c:lineChart>
      <c:catAx>
        <c:axId val="1176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2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625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93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(const)'!$D$25:$D$42</c:f>
              <c:numCache>
                <c:formatCode>#,##0.0</c:formatCode>
                <c:ptCount val="18"/>
                <c:pt idx="0">
                  <c:v>54.534990000000008</c:v>
                </c:pt>
                <c:pt idx="1">
                  <c:v>69.745790000000028</c:v>
                </c:pt>
                <c:pt idx="2">
                  <c:v>89.286020000000036</c:v>
                </c:pt>
                <c:pt idx="3">
                  <c:v>67.214950000000016</c:v>
                </c:pt>
                <c:pt idx="4">
                  <c:v>87.696679999999986</c:v>
                </c:pt>
                <c:pt idx="5">
                  <c:v>42.309699999999999</c:v>
                </c:pt>
                <c:pt idx="6">
                  <c:v>22.642099999999996</c:v>
                </c:pt>
                <c:pt idx="7">
                  <c:v>6.4666800000000011</c:v>
                </c:pt>
                <c:pt idx="8">
                  <c:v>21.434690000000007</c:v>
                </c:pt>
                <c:pt idx="9">
                  <c:v>58.787390000000016</c:v>
                </c:pt>
                <c:pt idx="10">
                  <c:v>128.52129000000005</c:v>
                </c:pt>
                <c:pt idx="11">
                  <c:v>125.97099999999999</c:v>
                </c:pt>
                <c:pt idx="12">
                  <c:v>209.43170999999992</c:v>
                </c:pt>
                <c:pt idx="13">
                  <c:v>116.32005000000002</c:v>
                </c:pt>
                <c:pt idx="14">
                  <c:v>90.760440000000017</c:v>
                </c:pt>
                <c:pt idx="15">
                  <c:v>153.50244000000001</c:v>
                </c:pt>
                <c:pt idx="16">
                  <c:v>180.63931000000002</c:v>
                </c:pt>
                <c:pt idx="17">
                  <c:v>144.56826000000004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86656"/>
        <c:axId val="117688192"/>
      </c:lineChart>
      <c:catAx>
        <c:axId val="117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81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6881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76866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9904"/>
        <c:axId val="91021696"/>
      </c:lineChart>
      <c:catAx>
        <c:axId val="910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91021696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910199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38624"/>
        <c:axId val="89340160"/>
      </c:lineChart>
      <c:catAx>
        <c:axId val="89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0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9340160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5872"/>
        <c:axId val="89377408"/>
      </c:lineChart>
      <c:catAx>
        <c:axId val="893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40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8937740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893758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14" name="TextBox 13"/>
        <xdr:cNvSpPr txBox="1"/>
      </xdr:nvSpPr>
      <xdr:spPr>
        <a:xfrm>
          <a:off x="3743324" y="9672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67</xdr:row>
      <xdr:rowOff>173182</xdr:rowOff>
    </xdr:from>
    <xdr:to>
      <xdr:col>14</xdr:col>
      <xdr:colOff>2493818</xdr:colOff>
      <xdr:row>69</xdr:row>
      <xdr:rowOff>389659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259772</xdr:rowOff>
    </xdr:from>
    <xdr:to>
      <xdr:col>16</xdr:col>
      <xdr:colOff>0</xdr:colOff>
      <xdr:row>69</xdr:row>
      <xdr:rowOff>329046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6" name="TextBox 5"/>
        <xdr:cNvSpPr txBox="1"/>
      </xdr:nvSpPr>
      <xdr:spPr>
        <a:xfrm>
          <a:off x="11972924" y="13968845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46</xdr:row>
      <xdr:rowOff>0</xdr:rowOff>
    </xdr:from>
    <xdr:to>
      <xdr:col>20</xdr:col>
      <xdr:colOff>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21</xdr:col>
      <xdr:colOff>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46</xdr:row>
      <xdr:rowOff>0</xdr:rowOff>
    </xdr:from>
    <xdr:to>
      <xdr:col>22</xdr:col>
      <xdr:colOff>1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46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58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21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58</xdr:row>
      <xdr:rowOff>0</xdr:rowOff>
    </xdr:from>
    <xdr:to>
      <xdr:col>22</xdr:col>
      <xdr:colOff>1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58</xdr:row>
      <xdr:rowOff>0</xdr:rowOff>
    </xdr:from>
    <xdr:to>
      <xdr:col>23</xdr:col>
      <xdr:colOff>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68</xdr:row>
      <xdr:rowOff>1</xdr:rowOff>
    </xdr:from>
    <xdr:to>
      <xdr:col>10</xdr:col>
      <xdr:colOff>0</xdr:colOff>
      <xdr:row>69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11</xdr:col>
      <xdr:colOff>-1</xdr:colOff>
      <xdr:row>69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69</xdr:row>
      <xdr:rowOff>1</xdr:rowOff>
    </xdr:from>
    <xdr:to>
      <xdr:col>10</xdr:col>
      <xdr:colOff>0</xdr:colOff>
      <xdr:row>70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11</xdr:col>
      <xdr:colOff>-1</xdr:colOff>
      <xdr:row>70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E202"/>
  <sheetViews>
    <sheetView showGridLines="0" workbookViewId="0">
      <pane ySplit="1" topLeftCell="A2" activePane="bottomLeft" state="frozen"/>
      <selection pane="bottomLeft" activeCell="D2" sqref="D2"/>
    </sheetView>
  </sheetViews>
  <sheetFormatPr defaultColWidth="0" defaultRowHeight="15.75" zeroHeight="1" x14ac:dyDescent="0.25"/>
  <cols>
    <col min="1" max="1" width="1.875" customWidth="1"/>
    <col min="2" max="2" width="40.125" style="17" bestFit="1" customWidth="1"/>
    <col min="3" max="3" width="18.125" style="15" bestFit="1" customWidth="1"/>
    <col min="4" max="4" width="23" style="18" bestFit="1" customWidth="1"/>
    <col min="5" max="5" width="11" customWidth="1"/>
    <col min="6" max="16384" width="11" hidden="1"/>
  </cols>
  <sheetData>
    <row r="1" spans="1:4" x14ac:dyDescent="0.25">
      <c r="A1" s="16" t="s">
        <v>63</v>
      </c>
      <c r="C1" s="14" t="s">
        <v>64</v>
      </c>
      <c r="D1" s="19" t="s">
        <v>65</v>
      </c>
    </row>
    <row r="2" spans="1:4" x14ac:dyDescent="0.25">
      <c r="B2" s="21" t="s">
        <v>66</v>
      </c>
      <c r="C2" s="22"/>
      <c r="D2" s="23" t="s">
        <v>67</v>
      </c>
    </row>
    <row r="3" spans="1:4" x14ac:dyDescent="0.25">
      <c r="B3" s="21" t="s">
        <v>68</v>
      </c>
      <c r="C3" s="22"/>
      <c r="D3" s="23"/>
    </row>
    <row r="4" spans="1:4" x14ac:dyDescent="0.25">
      <c r="B4" s="21" t="s">
        <v>69</v>
      </c>
      <c r="C4" s="22" t="s">
        <v>67</v>
      </c>
      <c r="D4" s="23"/>
    </row>
    <row r="5" spans="1:4" x14ac:dyDescent="0.25">
      <c r="B5" s="21" t="s">
        <v>70</v>
      </c>
      <c r="C5" s="22"/>
      <c r="D5" s="23"/>
    </row>
    <row r="6" spans="1:4" x14ac:dyDescent="0.25">
      <c r="B6" s="21" t="s">
        <v>71</v>
      </c>
      <c r="C6" s="22"/>
      <c r="D6" s="23"/>
    </row>
    <row r="7" spans="1:4" x14ac:dyDescent="0.25">
      <c r="B7" s="21" t="s">
        <v>72</v>
      </c>
      <c r="C7" s="22"/>
      <c r="D7" s="23"/>
    </row>
    <row r="8" spans="1:4" x14ac:dyDescent="0.25">
      <c r="B8" s="21" t="s">
        <v>73</v>
      </c>
      <c r="C8" s="22"/>
      <c r="D8" s="23" t="s">
        <v>67</v>
      </c>
    </row>
    <row r="9" spans="1:4" x14ac:dyDescent="0.25">
      <c r="B9" s="21" t="s">
        <v>74</v>
      </c>
      <c r="C9" s="22"/>
      <c r="D9" s="23"/>
    </row>
    <row r="10" spans="1:4" x14ac:dyDescent="0.25">
      <c r="B10" s="21" t="s">
        <v>75</v>
      </c>
      <c r="C10" s="22" t="s">
        <v>67</v>
      </c>
      <c r="D10" s="23"/>
    </row>
    <row r="11" spans="1:4" x14ac:dyDescent="0.25">
      <c r="B11" s="21" t="s">
        <v>76</v>
      </c>
      <c r="C11" s="22" t="s">
        <v>67</v>
      </c>
      <c r="D11" s="23"/>
    </row>
    <row r="12" spans="1:4" x14ac:dyDescent="0.25">
      <c r="B12" s="21" t="s">
        <v>77</v>
      </c>
      <c r="C12" s="22" t="s">
        <v>67</v>
      </c>
      <c r="D12" s="23"/>
    </row>
    <row r="13" spans="1:4" x14ac:dyDescent="0.25">
      <c r="B13" s="21" t="s">
        <v>78</v>
      </c>
      <c r="C13" s="22"/>
      <c r="D13" s="23"/>
    </row>
    <row r="14" spans="1:4" x14ac:dyDescent="0.25">
      <c r="B14" s="21" t="s">
        <v>79</v>
      </c>
      <c r="C14" s="22"/>
      <c r="D14" s="23"/>
    </row>
    <row r="15" spans="1:4" x14ac:dyDescent="0.25">
      <c r="B15" s="21" t="s">
        <v>80</v>
      </c>
      <c r="C15" s="22" t="s">
        <v>67</v>
      </c>
      <c r="D15" s="23"/>
    </row>
    <row r="16" spans="1:4" x14ac:dyDescent="0.25">
      <c r="B16" s="21" t="s">
        <v>81</v>
      </c>
      <c r="C16" s="22"/>
      <c r="D16" s="23"/>
    </row>
    <row r="17" spans="2:4" x14ac:dyDescent="0.25">
      <c r="B17" s="21" t="s">
        <v>82</v>
      </c>
      <c r="C17" s="22"/>
      <c r="D17" s="23"/>
    </row>
    <row r="18" spans="2:4" x14ac:dyDescent="0.25">
      <c r="B18" s="21" t="s">
        <v>83</v>
      </c>
      <c r="C18" s="22" t="s">
        <v>67</v>
      </c>
      <c r="D18" s="23" t="s">
        <v>67</v>
      </c>
    </row>
    <row r="19" spans="2:4" x14ac:dyDescent="0.25">
      <c r="B19" s="21" t="s">
        <v>84</v>
      </c>
      <c r="C19" s="22"/>
      <c r="D19" s="23"/>
    </row>
    <row r="20" spans="2:4" x14ac:dyDescent="0.25">
      <c r="B20" s="21" t="s">
        <v>85</v>
      </c>
      <c r="C20" s="22"/>
      <c r="D20" s="23"/>
    </row>
    <row r="21" spans="2:4" x14ac:dyDescent="0.25">
      <c r="B21" s="21" t="s">
        <v>86</v>
      </c>
      <c r="C21" s="22" t="s">
        <v>67</v>
      </c>
      <c r="D21" s="23"/>
    </row>
    <row r="22" spans="2:4" x14ac:dyDescent="0.25">
      <c r="B22" s="21" t="s">
        <v>87</v>
      </c>
      <c r="C22" s="22" t="s">
        <v>67</v>
      </c>
      <c r="D22" s="23" t="s">
        <v>67</v>
      </c>
    </row>
    <row r="23" spans="2:4" x14ac:dyDescent="0.25">
      <c r="B23" s="21" t="s">
        <v>88</v>
      </c>
      <c r="C23" s="22"/>
      <c r="D23" s="23"/>
    </row>
    <row r="24" spans="2:4" x14ac:dyDescent="0.25">
      <c r="B24" s="21" t="s">
        <v>89</v>
      </c>
      <c r="C24" s="22"/>
      <c r="D24" s="23" t="s">
        <v>67</v>
      </c>
    </row>
    <row r="25" spans="2:4" x14ac:dyDescent="0.25">
      <c r="B25" s="21" t="s">
        <v>90</v>
      </c>
      <c r="C25" s="22" t="s">
        <v>67</v>
      </c>
      <c r="D25" s="23"/>
    </row>
    <row r="26" spans="2:4" x14ac:dyDescent="0.25">
      <c r="B26" s="21" t="s">
        <v>91</v>
      </c>
      <c r="C26" s="22"/>
      <c r="D26" s="23"/>
    </row>
    <row r="27" spans="2:4" x14ac:dyDescent="0.25">
      <c r="B27" s="21" t="s">
        <v>92</v>
      </c>
      <c r="C27" s="22" t="s">
        <v>67</v>
      </c>
      <c r="D27" s="23"/>
    </row>
    <row r="28" spans="2:4" x14ac:dyDescent="0.25">
      <c r="B28" s="21" t="s">
        <v>93</v>
      </c>
      <c r="C28" s="22" t="s">
        <v>67</v>
      </c>
      <c r="D28" s="23"/>
    </row>
    <row r="29" spans="2:4" x14ac:dyDescent="0.25">
      <c r="B29" s="21" t="s">
        <v>94</v>
      </c>
      <c r="C29" s="22" t="s">
        <v>67</v>
      </c>
      <c r="D29" s="23"/>
    </row>
    <row r="30" spans="2:4" x14ac:dyDescent="0.25">
      <c r="B30" s="21" t="s">
        <v>95</v>
      </c>
      <c r="C30" s="22"/>
      <c r="D30" s="23"/>
    </row>
    <row r="31" spans="2:4" x14ac:dyDescent="0.25">
      <c r="B31" s="21" t="s">
        <v>96</v>
      </c>
      <c r="C31" s="22"/>
      <c r="D31" s="23" t="s">
        <v>67</v>
      </c>
    </row>
    <row r="32" spans="2:4" x14ac:dyDescent="0.25">
      <c r="B32" s="21" t="s">
        <v>97</v>
      </c>
      <c r="C32" s="22"/>
      <c r="D32" s="23" t="s">
        <v>67</v>
      </c>
    </row>
    <row r="33" spans="2:4" x14ac:dyDescent="0.25">
      <c r="B33" s="21" t="s">
        <v>98</v>
      </c>
      <c r="C33" s="22" t="s">
        <v>67</v>
      </c>
      <c r="D33" s="23"/>
    </row>
    <row r="34" spans="2:4" x14ac:dyDescent="0.25">
      <c r="B34" s="21" t="s">
        <v>99</v>
      </c>
      <c r="C34" s="22" t="s">
        <v>67</v>
      </c>
      <c r="D34" s="23" t="s">
        <v>67</v>
      </c>
    </row>
    <row r="35" spans="2:4" x14ac:dyDescent="0.25">
      <c r="B35" s="21" t="s">
        <v>100</v>
      </c>
      <c r="C35" s="22" t="s">
        <v>67</v>
      </c>
      <c r="D35" s="23"/>
    </row>
    <row r="36" spans="2:4" x14ac:dyDescent="0.25">
      <c r="B36" s="21" t="s">
        <v>101</v>
      </c>
      <c r="C36" s="22"/>
      <c r="D36" s="23"/>
    </row>
    <row r="37" spans="2:4" x14ac:dyDescent="0.25">
      <c r="B37" s="21" t="s">
        <v>102</v>
      </c>
      <c r="C37" s="22"/>
      <c r="D37" s="23" t="s">
        <v>67</v>
      </c>
    </row>
    <row r="38" spans="2:4" x14ac:dyDescent="0.25">
      <c r="B38" s="21" t="s">
        <v>103</v>
      </c>
      <c r="C38" s="22"/>
      <c r="D38" s="23"/>
    </row>
    <row r="39" spans="2:4" x14ac:dyDescent="0.25">
      <c r="B39" s="21" t="s">
        <v>104</v>
      </c>
      <c r="C39" s="22"/>
      <c r="D39" s="23" t="s">
        <v>67</v>
      </c>
    </row>
    <row r="40" spans="2:4" x14ac:dyDescent="0.25">
      <c r="B40" s="21" t="s">
        <v>105</v>
      </c>
      <c r="C40" s="22"/>
      <c r="D40" s="23"/>
    </row>
    <row r="41" spans="2:4" x14ac:dyDescent="0.25">
      <c r="B41" s="21" t="s">
        <v>106</v>
      </c>
      <c r="C41" s="22" t="s">
        <v>67</v>
      </c>
      <c r="D41" s="23"/>
    </row>
    <row r="42" spans="2:4" x14ac:dyDescent="0.25">
      <c r="B42" s="21" t="s">
        <v>107</v>
      </c>
      <c r="C42" s="22"/>
      <c r="D42" s="23"/>
    </row>
    <row r="43" spans="2:4" x14ac:dyDescent="0.25">
      <c r="B43" s="21" t="s">
        <v>108</v>
      </c>
      <c r="C43" s="22" t="s">
        <v>67</v>
      </c>
      <c r="D43" s="23"/>
    </row>
    <row r="44" spans="2:4" x14ac:dyDescent="0.25">
      <c r="B44" s="21" t="s">
        <v>109</v>
      </c>
      <c r="C44" s="22"/>
      <c r="D44" s="23" t="s">
        <v>67</v>
      </c>
    </row>
    <row r="45" spans="2:4" x14ac:dyDescent="0.25">
      <c r="B45" s="21" t="s">
        <v>110</v>
      </c>
      <c r="C45" s="22"/>
      <c r="D45" s="23" t="s">
        <v>67</v>
      </c>
    </row>
    <row r="46" spans="2:4" x14ac:dyDescent="0.25">
      <c r="B46" s="21" t="s">
        <v>111</v>
      </c>
      <c r="C46" s="22"/>
      <c r="D46" s="23"/>
    </row>
    <row r="47" spans="2:4" x14ac:dyDescent="0.25">
      <c r="B47" s="21" t="s">
        <v>112</v>
      </c>
      <c r="C47" s="22"/>
      <c r="D47" s="23"/>
    </row>
    <row r="48" spans="2:4" x14ac:dyDescent="0.25">
      <c r="B48" s="21" t="s">
        <v>113</v>
      </c>
      <c r="C48" s="22" t="s">
        <v>67</v>
      </c>
      <c r="D48" s="23"/>
    </row>
    <row r="49" spans="2:4" x14ac:dyDescent="0.25">
      <c r="B49" s="21" t="s">
        <v>114</v>
      </c>
      <c r="C49" s="22"/>
      <c r="D49" s="23"/>
    </row>
    <row r="50" spans="2:4" x14ac:dyDescent="0.25">
      <c r="B50" s="21" t="s">
        <v>115</v>
      </c>
      <c r="C50" s="22"/>
      <c r="D50" s="23"/>
    </row>
    <row r="51" spans="2:4" x14ac:dyDescent="0.25">
      <c r="B51" s="21" t="s">
        <v>116</v>
      </c>
      <c r="C51" s="22"/>
      <c r="D51" s="23"/>
    </row>
    <row r="52" spans="2:4" x14ac:dyDescent="0.25">
      <c r="B52" s="21" t="s">
        <v>117</v>
      </c>
      <c r="C52" s="22"/>
      <c r="D52" s="23"/>
    </row>
    <row r="53" spans="2:4" x14ac:dyDescent="0.25">
      <c r="B53" s="21" t="s">
        <v>118</v>
      </c>
      <c r="C53" s="22"/>
      <c r="D53" s="23"/>
    </row>
    <row r="54" spans="2:4" x14ac:dyDescent="0.25">
      <c r="B54" s="21" t="s">
        <v>119</v>
      </c>
      <c r="C54" s="22"/>
      <c r="D54" s="23"/>
    </row>
    <row r="55" spans="2:4" x14ac:dyDescent="0.25">
      <c r="B55" s="21" t="s">
        <v>120</v>
      </c>
      <c r="C55" s="22" t="s">
        <v>67</v>
      </c>
      <c r="D55" s="23" t="s">
        <v>67</v>
      </c>
    </row>
    <row r="56" spans="2:4" x14ac:dyDescent="0.25">
      <c r="B56" s="21" t="s">
        <v>121</v>
      </c>
      <c r="C56" s="22" t="s">
        <v>67</v>
      </c>
      <c r="D56" s="23"/>
    </row>
    <row r="57" spans="2:4" x14ac:dyDescent="0.25">
      <c r="B57" s="21" t="s">
        <v>122</v>
      </c>
      <c r="C57" s="22" t="s">
        <v>67</v>
      </c>
      <c r="D57" s="23"/>
    </row>
    <row r="58" spans="2:4" x14ac:dyDescent="0.25">
      <c r="B58" s="21" t="s">
        <v>123</v>
      </c>
      <c r="C58" s="22" t="s">
        <v>67</v>
      </c>
      <c r="D58" s="23"/>
    </row>
    <row r="59" spans="2:4" x14ac:dyDescent="0.25">
      <c r="B59" s="21" t="s">
        <v>124</v>
      </c>
      <c r="C59" s="22" t="s">
        <v>67</v>
      </c>
      <c r="D59" s="23"/>
    </row>
    <row r="60" spans="2:4" x14ac:dyDescent="0.25">
      <c r="B60" s="21" t="s">
        <v>125</v>
      </c>
      <c r="C60" s="22" t="s">
        <v>67</v>
      </c>
      <c r="D60" s="23"/>
    </row>
    <row r="61" spans="2:4" x14ac:dyDescent="0.25">
      <c r="B61" s="21" t="s">
        <v>126</v>
      </c>
      <c r="C61" s="22"/>
      <c r="D61" s="23" t="s">
        <v>67</v>
      </c>
    </row>
    <row r="62" spans="2:4" x14ac:dyDescent="0.25">
      <c r="B62" s="21" t="s">
        <v>127</v>
      </c>
      <c r="C62" s="22"/>
      <c r="D62" s="23" t="s">
        <v>67</v>
      </c>
    </row>
    <row r="63" spans="2:4" x14ac:dyDescent="0.25">
      <c r="B63" s="21" t="s">
        <v>128</v>
      </c>
      <c r="C63" s="22" t="s">
        <v>67</v>
      </c>
      <c r="D63" s="23" t="s">
        <v>67</v>
      </c>
    </row>
    <row r="64" spans="2:4" x14ac:dyDescent="0.25">
      <c r="B64" s="21" t="s">
        <v>129</v>
      </c>
      <c r="C64" s="22"/>
      <c r="D64" s="23"/>
    </row>
    <row r="65" spans="2:4" x14ac:dyDescent="0.25">
      <c r="B65" s="21" t="s">
        <v>130</v>
      </c>
      <c r="C65" s="22"/>
      <c r="D65" s="23"/>
    </row>
    <row r="66" spans="2:4" x14ac:dyDescent="0.25">
      <c r="B66" s="21" t="s">
        <v>131</v>
      </c>
      <c r="C66" s="22"/>
      <c r="D66" s="23"/>
    </row>
    <row r="67" spans="2:4" x14ac:dyDescent="0.25">
      <c r="B67" s="21" t="s">
        <v>132</v>
      </c>
      <c r="C67" s="22" t="s">
        <v>67</v>
      </c>
      <c r="D67" s="23"/>
    </row>
    <row r="68" spans="2:4" x14ac:dyDescent="0.25">
      <c r="B68" s="21" t="s">
        <v>133</v>
      </c>
      <c r="C68" s="22"/>
      <c r="D68" s="23"/>
    </row>
    <row r="69" spans="2:4" x14ac:dyDescent="0.25">
      <c r="B69" s="21" t="s">
        <v>134</v>
      </c>
      <c r="C69" s="22"/>
      <c r="D69" s="23"/>
    </row>
    <row r="70" spans="2:4" x14ac:dyDescent="0.25">
      <c r="B70" s="21" t="s">
        <v>135</v>
      </c>
      <c r="C70" s="22"/>
      <c r="D70" s="23" t="s">
        <v>67</v>
      </c>
    </row>
    <row r="71" spans="2:4" x14ac:dyDescent="0.25">
      <c r="B71" s="21" t="s">
        <v>136</v>
      </c>
      <c r="C71" s="22" t="s">
        <v>67</v>
      </c>
      <c r="D71" s="23"/>
    </row>
    <row r="72" spans="2:4" x14ac:dyDescent="0.25">
      <c r="B72" s="21" t="s">
        <v>137</v>
      </c>
      <c r="C72" s="22" t="s">
        <v>67</v>
      </c>
      <c r="D72" s="23"/>
    </row>
    <row r="73" spans="2:4" x14ac:dyDescent="0.25">
      <c r="B73" s="21" t="s">
        <v>138</v>
      </c>
      <c r="C73" s="22" t="s">
        <v>67</v>
      </c>
      <c r="D73" s="23"/>
    </row>
    <row r="74" spans="2:4" x14ac:dyDescent="0.25">
      <c r="B74" s="21" t="s">
        <v>139</v>
      </c>
      <c r="C74" s="22"/>
      <c r="D74" s="23"/>
    </row>
    <row r="75" spans="2:4" x14ac:dyDescent="0.25">
      <c r="B75" s="21" t="s">
        <v>140</v>
      </c>
      <c r="C75" s="22" t="s">
        <v>67</v>
      </c>
      <c r="D75" s="23"/>
    </row>
    <row r="76" spans="2:4" x14ac:dyDescent="0.25">
      <c r="B76" s="21" t="s">
        <v>141</v>
      </c>
      <c r="C76" s="22" t="s">
        <v>67</v>
      </c>
      <c r="D76" s="23" t="s">
        <v>67</v>
      </c>
    </row>
    <row r="77" spans="2:4" x14ac:dyDescent="0.25">
      <c r="B77" s="21" t="s">
        <v>142</v>
      </c>
      <c r="C77" s="22"/>
      <c r="D77" s="23" t="s">
        <v>67</v>
      </c>
    </row>
    <row r="78" spans="2:4" x14ac:dyDescent="0.25">
      <c r="B78" s="21" t="s">
        <v>143</v>
      </c>
      <c r="C78" s="22" t="s">
        <v>67</v>
      </c>
      <c r="D78" s="23"/>
    </row>
    <row r="79" spans="2:4" x14ac:dyDescent="0.25">
      <c r="B79" s="21" t="s">
        <v>144</v>
      </c>
      <c r="C79" s="22" t="s">
        <v>67</v>
      </c>
      <c r="D79" s="23" t="s">
        <v>67</v>
      </c>
    </row>
    <row r="80" spans="2:4" x14ac:dyDescent="0.25">
      <c r="B80" s="21" t="s">
        <v>145</v>
      </c>
      <c r="C80" s="22" t="s">
        <v>67</v>
      </c>
      <c r="D80" s="23"/>
    </row>
    <row r="81" spans="2:4" x14ac:dyDescent="0.25">
      <c r="B81" s="21" t="s">
        <v>146</v>
      </c>
      <c r="C81" s="22"/>
      <c r="D81" s="23"/>
    </row>
    <row r="82" spans="2:4" x14ac:dyDescent="0.25">
      <c r="B82" s="21" t="s">
        <v>147</v>
      </c>
      <c r="C82" s="22" t="s">
        <v>67</v>
      </c>
      <c r="D82" s="23"/>
    </row>
    <row r="83" spans="2:4" x14ac:dyDescent="0.25">
      <c r="B83" s="21" t="s">
        <v>148</v>
      </c>
      <c r="C83" s="22" t="s">
        <v>67</v>
      </c>
      <c r="D83" s="23"/>
    </row>
    <row r="84" spans="2:4" x14ac:dyDescent="0.25">
      <c r="B84" s="21" t="s">
        <v>149</v>
      </c>
      <c r="C84" s="22"/>
      <c r="D84" s="23"/>
    </row>
    <row r="85" spans="2:4" x14ac:dyDescent="0.25">
      <c r="B85" s="21" t="s">
        <v>150</v>
      </c>
      <c r="C85" s="22"/>
      <c r="D85" s="23"/>
    </row>
    <row r="86" spans="2:4" x14ac:dyDescent="0.25">
      <c r="B86" s="21" t="s">
        <v>151</v>
      </c>
      <c r="C86" s="22" t="s">
        <v>67</v>
      </c>
      <c r="D86" s="23"/>
    </row>
    <row r="87" spans="2:4" x14ac:dyDescent="0.25">
      <c r="B87" s="21" t="s">
        <v>152</v>
      </c>
      <c r="C87" s="22" t="s">
        <v>67</v>
      </c>
      <c r="D87" s="23"/>
    </row>
    <row r="88" spans="2:4" x14ac:dyDescent="0.25">
      <c r="B88" s="21" t="s">
        <v>153</v>
      </c>
      <c r="C88" s="22" t="s">
        <v>67</v>
      </c>
      <c r="D88" s="23"/>
    </row>
    <row r="89" spans="2:4" x14ac:dyDescent="0.25">
      <c r="B89" s="21" t="s">
        <v>154</v>
      </c>
      <c r="C89" s="22" t="s">
        <v>67</v>
      </c>
      <c r="D89" s="23"/>
    </row>
    <row r="90" spans="2:4" x14ac:dyDescent="0.25">
      <c r="B90" s="21" t="s">
        <v>155</v>
      </c>
      <c r="C90" s="22"/>
      <c r="D90" s="23" t="s">
        <v>67</v>
      </c>
    </row>
    <row r="91" spans="2:4" x14ac:dyDescent="0.25">
      <c r="B91" s="21" t="s">
        <v>156</v>
      </c>
      <c r="C91" s="22"/>
      <c r="D91" s="23"/>
    </row>
    <row r="92" spans="2:4" x14ac:dyDescent="0.25">
      <c r="B92" s="21" t="s">
        <v>157</v>
      </c>
      <c r="C92" s="22"/>
      <c r="D92" s="23"/>
    </row>
    <row r="93" spans="2:4" x14ac:dyDescent="0.25">
      <c r="B93" s="21" t="s">
        <v>158</v>
      </c>
      <c r="C93" s="22"/>
      <c r="D93" s="23"/>
    </row>
    <row r="94" spans="2:4" x14ac:dyDescent="0.25">
      <c r="B94" s="21" t="s">
        <v>159</v>
      </c>
      <c r="C94" s="22"/>
      <c r="D94" s="23"/>
    </row>
    <row r="95" spans="2:4" x14ac:dyDescent="0.25">
      <c r="B95" s="21" t="s">
        <v>160</v>
      </c>
      <c r="C95" s="22" t="s">
        <v>67</v>
      </c>
      <c r="D95" s="23"/>
    </row>
    <row r="96" spans="2:4" x14ac:dyDescent="0.25">
      <c r="B96" s="21" t="s">
        <v>161</v>
      </c>
      <c r="C96" s="22" t="s">
        <v>67</v>
      </c>
      <c r="D96" s="23" t="s">
        <v>67</v>
      </c>
    </row>
    <row r="97" spans="2:4" x14ac:dyDescent="0.25">
      <c r="B97" s="21" t="s">
        <v>162</v>
      </c>
      <c r="C97" s="22"/>
      <c r="D97" s="23"/>
    </row>
    <row r="98" spans="2:4" x14ac:dyDescent="0.25">
      <c r="B98" s="21" t="s">
        <v>163</v>
      </c>
      <c r="C98" s="22" t="s">
        <v>67</v>
      </c>
      <c r="D98" s="23" t="s">
        <v>67</v>
      </c>
    </row>
    <row r="99" spans="2:4" x14ac:dyDescent="0.25">
      <c r="B99" s="21" t="s">
        <v>164</v>
      </c>
      <c r="C99" s="22"/>
      <c r="D99" s="23" t="s">
        <v>67</v>
      </c>
    </row>
    <row r="100" spans="2:4" x14ac:dyDescent="0.25">
      <c r="B100" s="21" t="s">
        <v>165</v>
      </c>
      <c r="C100" s="22"/>
      <c r="D100" s="23"/>
    </row>
    <row r="101" spans="2:4" x14ac:dyDescent="0.25">
      <c r="B101" s="21" t="s">
        <v>166</v>
      </c>
      <c r="C101" s="22"/>
      <c r="D101" s="23"/>
    </row>
    <row r="102" spans="2:4" x14ac:dyDescent="0.25">
      <c r="B102" s="21" t="s">
        <v>167</v>
      </c>
      <c r="C102" s="22" t="s">
        <v>67</v>
      </c>
      <c r="D102" s="23"/>
    </row>
    <row r="103" spans="2:4" x14ac:dyDescent="0.25">
      <c r="B103" s="21" t="s">
        <v>168</v>
      </c>
      <c r="C103" s="22"/>
      <c r="D103" s="23" t="s">
        <v>67</v>
      </c>
    </row>
    <row r="104" spans="2:4" x14ac:dyDescent="0.25">
      <c r="B104" s="21" t="s">
        <v>169</v>
      </c>
      <c r="C104" s="22" t="s">
        <v>67</v>
      </c>
      <c r="D104" s="23" t="s">
        <v>67</v>
      </c>
    </row>
    <row r="105" spans="2:4" x14ac:dyDescent="0.25">
      <c r="B105" s="21" t="s">
        <v>170</v>
      </c>
      <c r="C105" s="22" t="s">
        <v>67</v>
      </c>
      <c r="D105" s="23"/>
    </row>
    <row r="106" spans="2:4" x14ac:dyDescent="0.25">
      <c r="B106" s="21" t="s">
        <v>171</v>
      </c>
      <c r="C106" s="22" t="s">
        <v>67</v>
      </c>
      <c r="D106" s="23"/>
    </row>
    <row r="107" spans="2:4" x14ac:dyDescent="0.25">
      <c r="B107" s="21" t="s">
        <v>172</v>
      </c>
      <c r="C107" s="22"/>
      <c r="D107" s="23" t="s">
        <v>67</v>
      </c>
    </row>
    <row r="108" spans="2:4" x14ac:dyDescent="0.25">
      <c r="B108" s="21" t="s">
        <v>173</v>
      </c>
      <c r="C108" s="22"/>
      <c r="D108" s="23"/>
    </row>
    <row r="109" spans="2:4" x14ac:dyDescent="0.25">
      <c r="B109" s="21" t="s">
        <v>174</v>
      </c>
      <c r="C109" s="22"/>
      <c r="D109" s="23"/>
    </row>
    <row r="110" spans="2:4" x14ac:dyDescent="0.25">
      <c r="B110" s="21" t="s">
        <v>175</v>
      </c>
      <c r="C110" s="22"/>
      <c r="D110" s="23" t="s">
        <v>67</v>
      </c>
    </row>
    <row r="111" spans="2:4" x14ac:dyDescent="0.25">
      <c r="B111" s="21" t="s">
        <v>176</v>
      </c>
      <c r="C111" s="22" t="s">
        <v>67</v>
      </c>
      <c r="D111" s="23"/>
    </row>
    <row r="112" spans="2:4" x14ac:dyDescent="0.25">
      <c r="B112" s="21" t="s">
        <v>177</v>
      </c>
      <c r="C112" s="22" t="s">
        <v>67</v>
      </c>
      <c r="D112" s="23"/>
    </row>
    <row r="113" spans="2:4" x14ac:dyDescent="0.25">
      <c r="B113" s="21" t="s">
        <v>178</v>
      </c>
      <c r="C113" s="22"/>
      <c r="D113" s="23"/>
    </row>
    <row r="114" spans="2:4" x14ac:dyDescent="0.25">
      <c r="B114" s="21" t="s">
        <v>179</v>
      </c>
      <c r="C114" s="22"/>
      <c r="D114" s="23"/>
    </row>
    <row r="115" spans="2:4" x14ac:dyDescent="0.25">
      <c r="B115" s="21" t="s">
        <v>180</v>
      </c>
      <c r="C115" s="22" t="s">
        <v>67</v>
      </c>
      <c r="D115" s="23"/>
    </row>
    <row r="116" spans="2:4" x14ac:dyDescent="0.25">
      <c r="B116" s="21" t="s">
        <v>181</v>
      </c>
      <c r="C116" s="22"/>
      <c r="D116" s="23"/>
    </row>
    <row r="117" spans="2:4" x14ac:dyDescent="0.25">
      <c r="B117" s="21" t="s">
        <v>182</v>
      </c>
      <c r="C117" s="22"/>
      <c r="D117" s="23"/>
    </row>
    <row r="118" spans="2:4" x14ac:dyDescent="0.25">
      <c r="B118" s="21" t="s">
        <v>183</v>
      </c>
      <c r="C118" s="22"/>
      <c r="D118" s="23"/>
    </row>
    <row r="119" spans="2:4" x14ac:dyDescent="0.25">
      <c r="B119" s="21" t="s">
        <v>184</v>
      </c>
      <c r="C119" s="22" t="s">
        <v>67</v>
      </c>
      <c r="D119" s="23"/>
    </row>
    <row r="120" spans="2:4" x14ac:dyDescent="0.25">
      <c r="B120" s="21" t="s">
        <v>185</v>
      </c>
      <c r="C120" s="22" t="s">
        <v>67</v>
      </c>
      <c r="D120" s="23" t="s">
        <v>67</v>
      </c>
    </row>
    <row r="121" spans="2:4" x14ac:dyDescent="0.25">
      <c r="B121" s="21" t="s">
        <v>186</v>
      </c>
      <c r="C121" s="22" t="s">
        <v>67</v>
      </c>
      <c r="D121" s="23" t="s">
        <v>67</v>
      </c>
    </row>
    <row r="122" spans="2:4" x14ac:dyDescent="0.25">
      <c r="B122" s="21" t="s">
        <v>187</v>
      </c>
      <c r="C122" s="22"/>
      <c r="D122" s="23"/>
    </row>
    <row r="123" spans="2:4" x14ac:dyDescent="0.25">
      <c r="B123" s="21" t="s">
        <v>188</v>
      </c>
      <c r="C123" s="22" t="s">
        <v>67</v>
      </c>
      <c r="D123" s="23"/>
    </row>
    <row r="124" spans="2:4" x14ac:dyDescent="0.25">
      <c r="B124" s="21" t="s">
        <v>189</v>
      </c>
      <c r="C124" s="22"/>
      <c r="D124" s="23"/>
    </row>
    <row r="125" spans="2:4" x14ac:dyDescent="0.25">
      <c r="B125" s="21" t="s">
        <v>190</v>
      </c>
      <c r="C125" s="22" t="s">
        <v>67</v>
      </c>
      <c r="D125" s="23" t="s">
        <v>67</v>
      </c>
    </row>
    <row r="126" spans="2:4" x14ac:dyDescent="0.25">
      <c r="B126" s="21" t="s">
        <v>191</v>
      </c>
      <c r="C126" s="22"/>
      <c r="D126" s="23"/>
    </row>
    <row r="127" spans="2:4" x14ac:dyDescent="0.25">
      <c r="B127" s="21" t="s">
        <v>192</v>
      </c>
      <c r="C127" s="22"/>
      <c r="D127" s="23"/>
    </row>
    <row r="128" spans="2:4" x14ac:dyDescent="0.25">
      <c r="B128" s="21" t="s">
        <v>193</v>
      </c>
      <c r="C128" s="22" t="s">
        <v>67</v>
      </c>
      <c r="D128" s="23"/>
    </row>
    <row r="129" spans="2:4" x14ac:dyDescent="0.25">
      <c r="B129" s="21" t="s">
        <v>194</v>
      </c>
      <c r="C129" s="22" t="s">
        <v>67</v>
      </c>
      <c r="D129" s="23" t="s">
        <v>67</v>
      </c>
    </row>
    <row r="130" spans="2:4" x14ac:dyDescent="0.25">
      <c r="B130" s="21" t="s">
        <v>195</v>
      </c>
      <c r="C130" s="22" t="s">
        <v>67</v>
      </c>
      <c r="D130" s="23"/>
    </row>
    <row r="131" spans="2:4" x14ac:dyDescent="0.25">
      <c r="B131" s="21" t="s">
        <v>196</v>
      </c>
      <c r="C131" s="22"/>
      <c r="D131" s="23"/>
    </row>
    <row r="132" spans="2:4" x14ac:dyDescent="0.25">
      <c r="B132" s="21" t="s">
        <v>197</v>
      </c>
      <c r="C132" s="22"/>
      <c r="D132" s="23"/>
    </row>
    <row r="133" spans="2:4" x14ac:dyDescent="0.25">
      <c r="B133" s="21" t="s">
        <v>198</v>
      </c>
      <c r="C133" s="22"/>
      <c r="D133" s="23"/>
    </row>
    <row r="134" spans="2:4" x14ac:dyDescent="0.25">
      <c r="B134" s="21" t="s">
        <v>199</v>
      </c>
      <c r="C134" s="22"/>
      <c r="D134" s="23"/>
    </row>
    <row r="135" spans="2:4" x14ac:dyDescent="0.25">
      <c r="B135" s="21" t="s">
        <v>200</v>
      </c>
      <c r="C135" s="22"/>
      <c r="D135" s="23"/>
    </row>
    <row r="136" spans="2:4" x14ac:dyDescent="0.25">
      <c r="B136" s="21" t="s">
        <v>201</v>
      </c>
      <c r="C136" s="22" t="s">
        <v>67</v>
      </c>
      <c r="D136" s="23"/>
    </row>
    <row r="137" spans="2:4" x14ac:dyDescent="0.25">
      <c r="B137" s="21" t="s">
        <v>202</v>
      </c>
      <c r="C137" s="22"/>
      <c r="D137" s="23"/>
    </row>
    <row r="138" spans="2:4" x14ac:dyDescent="0.25">
      <c r="B138" s="21" t="s">
        <v>203</v>
      </c>
      <c r="C138" s="22" t="s">
        <v>67</v>
      </c>
      <c r="D138" s="23"/>
    </row>
    <row r="139" spans="2:4" x14ac:dyDescent="0.25">
      <c r="B139" s="21" t="s">
        <v>204</v>
      </c>
      <c r="C139" s="22" t="s">
        <v>67</v>
      </c>
      <c r="D139" s="23"/>
    </row>
    <row r="140" spans="2:4" x14ac:dyDescent="0.25">
      <c r="B140" s="21" t="s">
        <v>205</v>
      </c>
      <c r="C140" s="22" t="s">
        <v>67</v>
      </c>
      <c r="D140" s="23"/>
    </row>
    <row r="141" spans="2:4" x14ac:dyDescent="0.25">
      <c r="B141" s="21" t="s">
        <v>206</v>
      </c>
      <c r="C141" s="22" t="s">
        <v>67</v>
      </c>
      <c r="D141" s="23"/>
    </row>
    <row r="142" spans="2:4" x14ac:dyDescent="0.25">
      <c r="B142" s="21" t="s">
        <v>207</v>
      </c>
      <c r="C142" s="22" t="s">
        <v>67</v>
      </c>
      <c r="D142" s="23"/>
    </row>
    <row r="143" spans="2:4" x14ac:dyDescent="0.25">
      <c r="B143" s="21" t="s">
        <v>208</v>
      </c>
      <c r="C143" s="22"/>
      <c r="D143" s="23"/>
    </row>
    <row r="144" spans="2:4" x14ac:dyDescent="0.25">
      <c r="B144" s="21" t="s">
        <v>209</v>
      </c>
      <c r="C144" s="22" t="s">
        <v>67</v>
      </c>
      <c r="D144" s="23" t="s">
        <v>67</v>
      </c>
    </row>
    <row r="145" spans="2:4" x14ac:dyDescent="0.25">
      <c r="B145" s="21" t="s">
        <v>210</v>
      </c>
      <c r="C145" s="22" t="s">
        <v>67</v>
      </c>
      <c r="D145" s="23"/>
    </row>
    <row r="146" spans="2:4" x14ac:dyDescent="0.25">
      <c r="B146" s="21" t="s">
        <v>211</v>
      </c>
      <c r="C146" s="22"/>
      <c r="D146" s="23" t="s">
        <v>67</v>
      </c>
    </row>
    <row r="147" spans="2:4" x14ac:dyDescent="0.25">
      <c r="B147" s="21" t="s">
        <v>212</v>
      </c>
      <c r="C147" s="22"/>
      <c r="D147" s="23"/>
    </row>
    <row r="148" spans="2:4" x14ac:dyDescent="0.25">
      <c r="B148" s="21" t="s">
        <v>213</v>
      </c>
      <c r="C148" s="22"/>
      <c r="D148" s="23" t="s">
        <v>67</v>
      </c>
    </row>
    <row r="149" spans="2:4" x14ac:dyDescent="0.25">
      <c r="B149" s="21" t="s">
        <v>214</v>
      </c>
      <c r="C149" s="22"/>
      <c r="D149" s="23"/>
    </row>
    <row r="150" spans="2:4" x14ac:dyDescent="0.25">
      <c r="B150" s="21" t="s">
        <v>215</v>
      </c>
      <c r="C150" s="22"/>
      <c r="D150" s="23"/>
    </row>
    <row r="151" spans="2:4" x14ac:dyDescent="0.25">
      <c r="B151" s="21" t="s">
        <v>216</v>
      </c>
      <c r="C151" s="22" t="s">
        <v>67</v>
      </c>
      <c r="D151" s="23"/>
    </row>
    <row r="152" spans="2:4" x14ac:dyDescent="0.25">
      <c r="B152" s="21" t="s">
        <v>217</v>
      </c>
      <c r="C152" s="22" t="s">
        <v>67</v>
      </c>
      <c r="D152" s="23" t="s">
        <v>67</v>
      </c>
    </row>
    <row r="153" spans="2:4" x14ac:dyDescent="0.25">
      <c r="B153" s="21" t="s">
        <v>218</v>
      </c>
      <c r="C153" s="22"/>
      <c r="D153" s="23"/>
    </row>
    <row r="154" spans="2:4" x14ac:dyDescent="0.25">
      <c r="B154" s="21" t="s">
        <v>219</v>
      </c>
      <c r="C154" s="22"/>
      <c r="D154" s="23"/>
    </row>
    <row r="155" spans="2:4" x14ac:dyDescent="0.25">
      <c r="B155" s="21" t="s">
        <v>220</v>
      </c>
      <c r="C155" s="22"/>
      <c r="D155" s="23"/>
    </row>
    <row r="156" spans="2:4" x14ac:dyDescent="0.25">
      <c r="B156" s="21" t="s">
        <v>221</v>
      </c>
      <c r="C156" s="22" t="s">
        <v>67</v>
      </c>
      <c r="D156" s="23" t="s">
        <v>67</v>
      </c>
    </row>
    <row r="157" spans="2:4" x14ac:dyDescent="0.25">
      <c r="B157" s="21" t="s">
        <v>222</v>
      </c>
      <c r="C157" s="22"/>
      <c r="D157" s="23" t="s">
        <v>67</v>
      </c>
    </row>
    <row r="158" spans="2:4" x14ac:dyDescent="0.25">
      <c r="B158" s="21" t="s">
        <v>223</v>
      </c>
      <c r="C158" s="22"/>
      <c r="D158" s="23"/>
    </row>
    <row r="159" spans="2:4" x14ac:dyDescent="0.25">
      <c r="B159" s="21" t="s">
        <v>224</v>
      </c>
      <c r="C159" s="22" t="s">
        <v>67</v>
      </c>
      <c r="D159" s="23"/>
    </row>
    <row r="160" spans="2:4" x14ac:dyDescent="0.25">
      <c r="B160" s="21" t="s">
        <v>225</v>
      </c>
      <c r="C160" s="22"/>
      <c r="D160" s="23"/>
    </row>
    <row r="161" spans="2:4" x14ac:dyDescent="0.25">
      <c r="B161" s="21" t="s">
        <v>226</v>
      </c>
      <c r="C161" s="22"/>
      <c r="D161" s="23"/>
    </row>
    <row r="162" spans="2:4" x14ac:dyDescent="0.25">
      <c r="B162" s="21" t="s">
        <v>227</v>
      </c>
      <c r="C162" s="22"/>
      <c r="D162" s="23" t="s">
        <v>67</v>
      </c>
    </row>
    <row r="163" spans="2:4" x14ac:dyDescent="0.25">
      <c r="B163" s="21" t="s">
        <v>228</v>
      </c>
      <c r="C163" s="22"/>
      <c r="D163" s="23"/>
    </row>
    <row r="164" spans="2:4" x14ac:dyDescent="0.25">
      <c r="B164" s="21" t="s">
        <v>229</v>
      </c>
      <c r="C164" s="22" t="s">
        <v>67</v>
      </c>
      <c r="D164" s="23"/>
    </row>
    <row r="165" spans="2:4" x14ac:dyDescent="0.25">
      <c r="B165" s="21" t="s">
        <v>230</v>
      </c>
      <c r="C165" s="22"/>
      <c r="D165" s="23"/>
    </row>
    <row r="166" spans="2:4" x14ac:dyDescent="0.25">
      <c r="B166" s="21" t="s">
        <v>231</v>
      </c>
      <c r="C166" s="22" t="s">
        <v>67</v>
      </c>
      <c r="D166" s="23"/>
    </row>
    <row r="167" spans="2:4" x14ac:dyDescent="0.25">
      <c r="B167" s="21" t="s">
        <v>232</v>
      </c>
      <c r="C167" s="22" t="s">
        <v>67</v>
      </c>
      <c r="D167" s="23"/>
    </row>
    <row r="168" spans="2:4" x14ac:dyDescent="0.25">
      <c r="B168" s="21" t="s">
        <v>233</v>
      </c>
      <c r="C168" s="22" t="s">
        <v>67</v>
      </c>
      <c r="D168" s="23"/>
    </row>
    <row r="169" spans="2:4" x14ac:dyDescent="0.25">
      <c r="B169" s="21" t="s">
        <v>234</v>
      </c>
      <c r="C169" s="22" t="s">
        <v>67</v>
      </c>
      <c r="D169" s="23" t="s">
        <v>67</v>
      </c>
    </row>
    <row r="170" spans="2:4" x14ac:dyDescent="0.25">
      <c r="B170" s="21" t="s">
        <v>235</v>
      </c>
      <c r="C170" s="22" t="s">
        <v>67</v>
      </c>
      <c r="D170" s="23"/>
    </row>
    <row r="171" spans="2:4" x14ac:dyDescent="0.25">
      <c r="B171" s="21" t="s">
        <v>236</v>
      </c>
      <c r="C171" s="22" t="s">
        <v>67</v>
      </c>
      <c r="D171" s="23"/>
    </row>
    <row r="172" spans="2:4" x14ac:dyDescent="0.25">
      <c r="B172" s="21" t="s">
        <v>237</v>
      </c>
      <c r="C172" s="22"/>
      <c r="D172" s="23"/>
    </row>
    <row r="173" spans="2:4" x14ac:dyDescent="0.25">
      <c r="B173" s="21" t="s">
        <v>238</v>
      </c>
      <c r="C173" s="22"/>
      <c r="D173" s="23"/>
    </row>
    <row r="174" spans="2:4" x14ac:dyDescent="0.25">
      <c r="B174" s="21" t="s">
        <v>239</v>
      </c>
      <c r="C174" s="22" t="s">
        <v>67</v>
      </c>
      <c r="D174" s="23" t="s">
        <v>67</v>
      </c>
    </row>
    <row r="175" spans="2:4" x14ac:dyDescent="0.25">
      <c r="B175" s="21" t="s">
        <v>240</v>
      </c>
      <c r="C175" s="22" t="s">
        <v>67</v>
      </c>
      <c r="D175" s="23"/>
    </row>
    <row r="176" spans="2:4" x14ac:dyDescent="0.25">
      <c r="B176" s="21" t="s">
        <v>241</v>
      </c>
      <c r="C176" s="22"/>
      <c r="D176" s="23" t="s">
        <v>67</v>
      </c>
    </row>
    <row r="177" spans="2:4" x14ac:dyDescent="0.25">
      <c r="B177" s="21" t="s">
        <v>242</v>
      </c>
      <c r="C177" s="22"/>
      <c r="D177" s="23" t="s">
        <v>67</v>
      </c>
    </row>
    <row r="178" spans="2:4" x14ac:dyDescent="0.25">
      <c r="B178" s="21" t="s">
        <v>243</v>
      </c>
      <c r="C178" s="22"/>
      <c r="D178" s="23"/>
    </row>
    <row r="179" spans="2:4" x14ac:dyDescent="0.25">
      <c r="B179" s="21" t="s">
        <v>244</v>
      </c>
      <c r="C179" s="22"/>
      <c r="D179" s="23"/>
    </row>
    <row r="180" spans="2:4" x14ac:dyDescent="0.25">
      <c r="B180" s="21" t="s">
        <v>245</v>
      </c>
      <c r="C180" s="22"/>
      <c r="D180" s="23"/>
    </row>
    <row r="181" spans="2:4" x14ac:dyDescent="0.25">
      <c r="B181" s="21" t="s">
        <v>246</v>
      </c>
      <c r="C181" s="22" t="s">
        <v>67</v>
      </c>
      <c r="D181" s="23"/>
    </row>
    <row r="182" spans="2:4" x14ac:dyDescent="0.25">
      <c r="B182" s="21" t="s">
        <v>247</v>
      </c>
      <c r="C182" s="22" t="s">
        <v>67</v>
      </c>
      <c r="D182" s="23"/>
    </row>
    <row r="183" spans="2:4" x14ac:dyDescent="0.25">
      <c r="B183" s="21" t="s">
        <v>248</v>
      </c>
      <c r="C183" s="22"/>
      <c r="D183" s="23"/>
    </row>
    <row r="184" spans="2:4" x14ac:dyDescent="0.25">
      <c r="B184" s="21" t="s">
        <v>249</v>
      </c>
      <c r="C184" s="22"/>
      <c r="D184" s="23"/>
    </row>
    <row r="185" spans="2:4" x14ac:dyDescent="0.25">
      <c r="B185" s="21" t="s">
        <v>250</v>
      </c>
      <c r="C185" s="22"/>
      <c r="D185" s="23" t="s">
        <v>67</v>
      </c>
    </row>
    <row r="186" spans="2:4" x14ac:dyDescent="0.25">
      <c r="B186" s="21" t="s">
        <v>251</v>
      </c>
      <c r="C186" s="22" t="s">
        <v>67</v>
      </c>
      <c r="D186" s="23" t="s">
        <v>67</v>
      </c>
    </row>
    <row r="187" spans="2:4" x14ac:dyDescent="0.25">
      <c r="B187" s="21" t="s">
        <v>252</v>
      </c>
      <c r="C187" s="22"/>
      <c r="D187" s="23"/>
    </row>
    <row r="188" spans="2:4" x14ac:dyDescent="0.25">
      <c r="B188" s="21" t="s">
        <v>253</v>
      </c>
      <c r="C188" s="22"/>
      <c r="D188" s="23"/>
    </row>
    <row r="189" spans="2:4" x14ac:dyDescent="0.25">
      <c r="B189" s="21" t="s">
        <v>254</v>
      </c>
      <c r="C189" s="22"/>
      <c r="D189" s="23"/>
    </row>
    <row r="190" spans="2:4" x14ac:dyDescent="0.25">
      <c r="B190" s="21" t="s">
        <v>255</v>
      </c>
      <c r="C190" s="22"/>
      <c r="D190" s="23"/>
    </row>
    <row r="191" spans="2:4" x14ac:dyDescent="0.25">
      <c r="B191" s="21" t="s">
        <v>256</v>
      </c>
      <c r="C191" s="22" t="s">
        <v>67</v>
      </c>
      <c r="D191" s="23" t="s">
        <v>67</v>
      </c>
    </row>
    <row r="192" spans="2:4" x14ac:dyDescent="0.25">
      <c r="B192" s="21" t="s">
        <v>257</v>
      </c>
      <c r="C192" s="22" t="s">
        <v>67</v>
      </c>
      <c r="D192" s="23"/>
    </row>
    <row r="193" spans="2:4" x14ac:dyDescent="0.25">
      <c r="B193" s="21" t="s">
        <v>258</v>
      </c>
      <c r="C193" s="22"/>
      <c r="D193" s="23"/>
    </row>
    <row r="194" spans="2:4" x14ac:dyDescent="0.25">
      <c r="B194" s="21" t="s">
        <v>259</v>
      </c>
      <c r="C194" s="22"/>
      <c r="D194" s="23"/>
    </row>
    <row r="195" spans="2:4" x14ac:dyDescent="0.25">
      <c r="B195" s="21" t="s">
        <v>260</v>
      </c>
      <c r="C195" s="22"/>
      <c r="D195" s="23"/>
    </row>
    <row r="196" spans="2:4" x14ac:dyDescent="0.25">
      <c r="B196" s="21" t="s">
        <v>261</v>
      </c>
      <c r="C196" s="22" t="s">
        <v>67</v>
      </c>
      <c r="D196" s="23"/>
    </row>
    <row r="197" spans="2:4" x14ac:dyDescent="0.25">
      <c r="B197" s="21" t="s">
        <v>262</v>
      </c>
      <c r="C197" s="22"/>
      <c r="D197" s="23"/>
    </row>
    <row r="198" spans="2:4" x14ac:dyDescent="0.25">
      <c r="B198" s="21" t="s">
        <v>263</v>
      </c>
      <c r="C198" s="22"/>
      <c r="D198" s="23"/>
    </row>
    <row r="199" spans="2:4" x14ac:dyDescent="0.25">
      <c r="B199" s="21" t="s">
        <v>264</v>
      </c>
      <c r="C199" s="22" t="s">
        <v>67</v>
      </c>
      <c r="D199" s="23" t="s">
        <v>67</v>
      </c>
    </row>
    <row r="200" spans="2:4" x14ac:dyDescent="0.25">
      <c r="B200" s="21" t="s">
        <v>265</v>
      </c>
      <c r="C200" s="22"/>
      <c r="D200" s="23" t="s">
        <v>67</v>
      </c>
    </row>
    <row r="201" spans="2:4" x14ac:dyDescent="0.25">
      <c r="B201" s="21" t="s">
        <v>266</v>
      </c>
      <c r="C201" s="22"/>
      <c r="D201" s="23"/>
    </row>
    <row r="202" spans="2:4" x14ac:dyDescent="0.25">
      <c r="D202" s="20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79995117038483843"/>
  </sheetPr>
  <dimension ref="A1:Y19"/>
  <sheetViews>
    <sheetView workbookViewId="0"/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12.049493343240336</v>
      </c>
      <c r="C2">
        <v>0.39239666666666667</v>
      </c>
      <c r="D2">
        <v>0.1467965384615384</v>
      </c>
      <c r="E2">
        <v>0.70341743589743611</v>
      </c>
      <c r="F2">
        <v>0.60523623497329582</v>
      </c>
      <c r="G2">
        <v>0.53919315338134766</v>
      </c>
      <c r="H2">
        <v>10.80372142791748</v>
      </c>
      <c r="I2">
        <v>14.094254493713379</v>
      </c>
      <c r="J2">
        <v>12.127015113830566</v>
      </c>
      <c r="K2">
        <v>0.77156758308410645</v>
      </c>
      <c r="L2">
        <v>15.45976734161377</v>
      </c>
      <c r="M2">
        <v>1.0065670013427734</v>
      </c>
      <c r="N2">
        <v>20.168411254882812</v>
      </c>
      <c r="O2">
        <v>0.86607301235198975</v>
      </c>
      <c r="P2">
        <v>17.353357315063477</v>
      </c>
      <c r="Q2">
        <v>10.80372142791748</v>
      </c>
      <c r="R2">
        <v>10.80372142791748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29.179536819458008</v>
      </c>
      <c r="X2">
        <v>38.066867828369141</v>
      </c>
      <c r="Y2">
        <v>32.753593444824219</v>
      </c>
    </row>
    <row r="3" spans="1:25" x14ac:dyDescent="0.25">
      <c r="A3">
        <v>1996</v>
      </c>
      <c r="B3">
        <v>11.945152257182134</v>
      </c>
      <c r="C3">
        <v>0.36757961538461542</v>
      </c>
      <c r="D3">
        <v>8.4642435897435891E-2</v>
      </c>
      <c r="E3">
        <v>0.92188692307692355</v>
      </c>
      <c r="F3">
        <v>0.65776024291848567</v>
      </c>
      <c r="G3">
        <v>0.45222204923629761</v>
      </c>
      <c r="H3">
        <v>8.9130525588989258</v>
      </c>
      <c r="I3">
        <v>18.169893264770508</v>
      </c>
      <c r="J3">
        <v>12.964098930358887</v>
      </c>
      <c r="K3">
        <v>0.62868666648864746</v>
      </c>
      <c r="L3">
        <v>12.391074180603027</v>
      </c>
      <c r="M3">
        <v>1.2816225290298462</v>
      </c>
      <c r="N3">
        <v>25.260087966918945</v>
      </c>
      <c r="O3">
        <v>0.91442924737930298</v>
      </c>
      <c r="P3">
        <v>18.022907257080078</v>
      </c>
      <c r="Q3">
        <v>9.06109619140625</v>
      </c>
      <c r="R3">
        <v>8.8030595779418945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45.371368408203125</v>
      </c>
      <c r="Y3">
        <v>32.372173309326172</v>
      </c>
    </row>
    <row r="4" spans="1:25" x14ac:dyDescent="0.25">
      <c r="A4">
        <v>1997</v>
      </c>
      <c r="B4">
        <v>11.765299615444874</v>
      </c>
      <c r="C4">
        <v>0.31669448717948723</v>
      </c>
      <c r="D4">
        <v>0.150630641025641</v>
      </c>
      <c r="E4">
        <v>1.192495897435897</v>
      </c>
      <c r="F4">
        <v>0.78574195695118831</v>
      </c>
      <c r="G4">
        <v>0.4673251211643219</v>
      </c>
      <c r="H4">
        <v>9.0622463226318359</v>
      </c>
      <c r="I4">
        <v>23.124567031860352</v>
      </c>
      <c r="J4">
        <v>15.23690128326416</v>
      </c>
      <c r="K4">
        <v>0.63484257459640503</v>
      </c>
      <c r="L4">
        <v>12.310700416564941</v>
      </c>
      <c r="M4">
        <v>1.6199582815170288</v>
      </c>
      <c r="N4">
        <v>31.413803100585937</v>
      </c>
      <c r="O4">
        <v>1.0673991441726685</v>
      </c>
      <c r="P4">
        <v>20.698722839355469</v>
      </c>
      <c r="Q4">
        <v>9.3637142181396484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14.946044921875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10.714210875231222</v>
      </c>
      <c r="C5">
        <v>0.34540589743589734</v>
      </c>
      <c r="D5">
        <v>0.25198243589743585</v>
      </c>
      <c r="E5">
        <v>0.86238384615384656</v>
      </c>
      <c r="F5">
        <v>0.75668212584493788</v>
      </c>
      <c r="G5">
        <v>0.59738832712173462</v>
      </c>
      <c r="H5">
        <v>11.402066230773926</v>
      </c>
      <c r="I5">
        <v>16.459909439086914</v>
      </c>
      <c r="J5">
        <v>14.442431449890137</v>
      </c>
      <c r="K5">
        <v>0.79912364482879639</v>
      </c>
      <c r="L5">
        <v>15.252492904663086</v>
      </c>
      <c r="M5">
        <v>1.1536068916320801</v>
      </c>
      <c r="N5">
        <v>22.018346786499023</v>
      </c>
      <c r="O5">
        <v>1.0122102499008179</v>
      </c>
      <c r="P5">
        <v>19.319576263427734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14.173273086547852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10.280111376369568</v>
      </c>
      <c r="C6">
        <v>0.34907371794871789</v>
      </c>
      <c r="D6">
        <v>0.27161564102564101</v>
      </c>
      <c r="E6">
        <v>1.1386829487179491</v>
      </c>
      <c r="F6">
        <v>0.81740507274505436</v>
      </c>
      <c r="G6">
        <v>0.62068933248519897</v>
      </c>
      <c r="H6">
        <v>11.66588306427002</v>
      </c>
      <c r="I6">
        <v>21.401596069335938</v>
      </c>
      <c r="J6">
        <v>15.363163948059082</v>
      </c>
      <c r="K6">
        <v>0.8125152587890625</v>
      </c>
      <c r="L6">
        <v>15.271260261535645</v>
      </c>
      <c r="M6">
        <v>1.4905962944030762</v>
      </c>
      <c r="N6">
        <v>28.015823364257813</v>
      </c>
      <c r="O6">
        <v>1.0700266361236572</v>
      </c>
      <c r="P6">
        <v>20.111196517944336</v>
      </c>
      <c r="Q6">
        <v>12.4366455078125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14.982834815979004</v>
      </c>
      <c r="W6">
        <v>24.087814331054687</v>
      </c>
      <c r="X6">
        <v>44.190196990966797</v>
      </c>
      <c r="Y6">
        <v>31.721990585327148</v>
      </c>
    </row>
    <row r="7" spans="1:25" x14ac:dyDescent="0.25">
      <c r="A7">
        <v>2000</v>
      </c>
      <c r="B7">
        <v>10.423494065034225</v>
      </c>
      <c r="C7">
        <v>0.31334999999999996</v>
      </c>
      <c r="D7">
        <v>4.6279230769230767E-2</v>
      </c>
      <c r="E7">
        <v>0.56459025641025629</v>
      </c>
      <c r="F7">
        <v>0.90478962248241557</v>
      </c>
      <c r="G7">
        <v>0.35962924361228943</v>
      </c>
      <c r="H7">
        <v>6.6596145629882812</v>
      </c>
      <c r="I7">
        <v>10.455082893371582</v>
      </c>
      <c r="J7">
        <v>16.754894256591797</v>
      </c>
      <c r="K7">
        <v>0.45539569854736328</v>
      </c>
      <c r="L7">
        <v>8.4330177307128906</v>
      </c>
      <c r="M7">
        <v>0.71493619680404663</v>
      </c>
      <c r="N7">
        <v>13.239189147949219</v>
      </c>
      <c r="O7">
        <v>1.1457279920578003</v>
      </c>
      <c r="P7">
        <v>21.216590881347656</v>
      </c>
      <c r="Q7">
        <v>7.2058296203613281</v>
      </c>
      <c r="R7">
        <v>6.3765873908996582</v>
      </c>
      <c r="S7">
        <v>11.31259822845459</v>
      </c>
      <c r="T7">
        <v>10.01075267791748</v>
      </c>
      <c r="U7">
        <v>18.129116058349609</v>
      </c>
      <c r="V7">
        <v>16.042829513549805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9.7900923848226089</v>
      </c>
      <c r="C8">
        <v>0.35143512820512818</v>
      </c>
      <c r="D8">
        <v>8.1147222222222246E-2</v>
      </c>
      <c r="E8">
        <v>0.2941453846153847</v>
      </c>
      <c r="F8">
        <v>1.0189770791754809</v>
      </c>
      <c r="G8">
        <v>0.43258234858512878</v>
      </c>
      <c r="H8">
        <v>7.8970155715942383</v>
      </c>
      <c r="I8">
        <v>5.3697772026062012</v>
      </c>
      <c r="J8">
        <v>18.601957321166992</v>
      </c>
      <c r="K8">
        <v>0.53272002935409546</v>
      </c>
      <c r="L8">
        <v>9.7250814437866211</v>
      </c>
      <c r="M8">
        <v>0.36223655939102173</v>
      </c>
      <c r="N8">
        <v>6.6128172874450684</v>
      </c>
      <c r="O8">
        <v>1.2548582553863525</v>
      </c>
      <c r="P8">
        <v>22.908090591430664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17.570903778076172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10.389303275052022</v>
      </c>
      <c r="C9">
        <v>0.37084692307692302</v>
      </c>
      <c r="D9">
        <v>-2.8135555555555549E-2</v>
      </c>
      <c r="E9">
        <v>9.8600384615384618E-2</v>
      </c>
      <c r="F9">
        <v>1.1869789036564455</v>
      </c>
      <c r="G9">
        <v>0.34271135926246643</v>
      </c>
      <c r="H9">
        <v>6.1699542999267578</v>
      </c>
      <c r="I9">
        <v>1.7751376628875732</v>
      </c>
      <c r="J9">
        <v>21.369602203369141</v>
      </c>
      <c r="K9">
        <v>0.41545572876930237</v>
      </c>
      <c r="L9">
        <v>7.4795966148376465</v>
      </c>
      <c r="M9">
        <v>0.11952942609786987</v>
      </c>
      <c r="N9">
        <v>2.151930570602417</v>
      </c>
      <c r="O9">
        <v>1.4389286041259766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11.923243927458717</v>
      </c>
      <c r="C10">
        <v>0.3815466666666667</v>
      </c>
      <c r="D10">
        <v>-0.15064256410256405</v>
      </c>
      <c r="E10">
        <v>0.31828307692307684</v>
      </c>
      <c r="F10">
        <v>1.4547276539654266</v>
      </c>
      <c r="G10">
        <v>0.23090410232543945</v>
      </c>
      <c r="H10">
        <v>4.1010575294494629</v>
      </c>
      <c r="I10">
        <v>5.652984619140625</v>
      </c>
      <c r="J10">
        <v>25.837228775024414</v>
      </c>
      <c r="K10">
        <v>0.27370280027389526</v>
      </c>
      <c r="L10">
        <v>4.8611998558044434</v>
      </c>
      <c r="M10">
        <v>0.377277672290802</v>
      </c>
      <c r="N10">
        <v>6.700779914855957</v>
      </c>
      <c r="O10">
        <v>1.724365234375</v>
      </c>
      <c r="P10">
        <v>30.626226425170898</v>
      </c>
      <c r="Q10">
        <v>4.6265859603881836</v>
      </c>
      <c r="R10">
        <v>3.8324689865112305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11.522650718688965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14.012000956934623</v>
      </c>
      <c r="C11">
        <v>0.40761666666666668</v>
      </c>
      <c r="D11">
        <v>-0.11340487179487177</v>
      </c>
      <c r="E11">
        <v>0.81382717948717964</v>
      </c>
      <c r="F11">
        <v>1.6550343791711686</v>
      </c>
      <c r="G11">
        <v>0.29421180486679077</v>
      </c>
      <c r="H11">
        <v>5.1565732955932617</v>
      </c>
      <c r="I11">
        <v>14.263735771179199</v>
      </c>
      <c r="J11">
        <v>29.007354736328125</v>
      </c>
      <c r="K11">
        <v>0.33965146541595459</v>
      </c>
      <c r="L11">
        <v>5.9529824256896973</v>
      </c>
      <c r="M11">
        <v>0.93951904773712158</v>
      </c>
      <c r="N11">
        <v>16.466705322265625</v>
      </c>
      <c r="O11">
        <v>1.9106467962265015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59.898311614990234</v>
      </c>
    </row>
    <row r="12" spans="1:25" x14ac:dyDescent="0.25">
      <c r="A12">
        <v>2005</v>
      </c>
      <c r="B12">
        <v>17.043656551714122</v>
      </c>
      <c r="C12">
        <v>0.53100717948717957</v>
      </c>
      <c r="D12">
        <v>-3.1343846153846132E-2</v>
      </c>
      <c r="E12">
        <v>1.7433197435897436</v>
      </c>
      <c r="F12">
        <v>1.9205270806260726</v>
      </c>
      <c r="G12">
        <v>0.49966332316398621</v>
      </c>
      <c r="H12">
        <v>8.6440286636352539</v>
      </c>
      <c r="I12">
        <v>30.158918380737305</v>
      </c>
      <c r="J12">
        <v>33.224552154541016</v>
      </c>
      <c r="K12">
        <v>0.55790567398071289</v>
      </c>
      <c r="L12">
        <v>9.6516046524047852</v>
      </c>
      <c r="M12">
        <v>1.9465267658233643</v>
      </c>
      <c r="N12">
        <v>33.674339294433594</v>
      </c>
      <c r="O12">
        <v>2.1443898677825928</v>
      </c>
      <c r="P12">
        <v>37.097312927246094</v>
      </c>
      <c r="Q12">
        <v>10.01166820526123</v>
      </c>
      <c r="R12">
        <v>7.8119635581970215</v>
      </c>
      <c r="S12">
        <v>34.930599212646484</v>
      </c>
      <c r="T12">
        <v>27.255853652954102</v>
      </c>
      <c r="U12">
        <v>38.481273651123047</v>
      </c>
      <c r="V12">
        <v>30.026393890380859</v>
      </c>
      <c r="W12">
        <v>12.001010894775391</v>
      </c>
      <c r="X12">
        <v>41.871391296386719</v>
      </c>
      <c r="Y12">
        <v>46.127593994140625</v>
      </c>
    </row>
    <row r="13" spans="1:25" x14ac:dyDescent="0.25">
      <c r="A13">
        <v>2006</v>
      </c>
      <c r="B13">
        <v>19.87937969055206</v>
      </c>
      <c r="C13">
        <v>0.62182602564102574</v>
      </c>
      <c r="D13">
        <v>-0.13681871794871794</v>
      </c>
      <c r="E13">
        <v>1.7588785897435899</v>
      </c>
      <c r="F13">
        <v>2.2705285905255908</v>
      </c>
      <c r="G13">
        <v>0.48500728607177734</v>
      </c>
      <c r="H13">
        <v>8.2842321395874023</v>
      </c>
      <c r="I13">
        <v>30.042760848999023</v>
      </c>
      <c r="J13">
        <v>38.782066345214844</v>
      </c>
      <c r="K13">
        <v>0.52461743354797363</v>
      </c>
      <c r="L13">
        <v>8.9607982635498047</v>
      </c>
      <c r="M13">
        <v>1.9025248289108276</v>
      </c>
      <c r="N13">
        <v>32.496330261230469</v>
      </c>
      <c r="O13">
        <v>2.4559609889984131</v>
      </c>
      <c r="P13">
        <v>41.949371337890625</v>
      </c>
      <c r="Q13">
        <v>9.7180080413818359</v>
      </c>
      <c r="R13">
        <v>7.3458514213562012</v>
      </c>
      <c r="S13">
        <v>35.242347717285156</v>
      </c>
      <c r="T13">
        <v>26.639724731445313</v>
      </c>
      <c r="U13">
        <v>45.494194030761719</v>
      </c>
      <c r="V13">
        <v>34.389106750488281</v>
      </c>
      <c r="W13">
        <v>10.743525505065918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24.227471204661789</v>
      </c>
      <c r="C14">
        <v>0.54067102564102565</v>
      </c>
      <c r="D14">
        <v>0.11887878205128204</v>
      </c>
      <c r="E14">
        <v>3.0103228205128199</v>
      </c>
      <c r="F14">
        <v>2.6790634414924246</v>
      </c>
      <c r="G14">
        <v>0.65954983234405518</v>
      </c>
      <c r="H14">
        <v>11.126300811767578</v>
      </c>
      <c r="I14">
        <v>50.782756805419922</v>
      </c>
      <c r="J14">
        <v>45.194564819335938</v>
      </c>
      <c r="K14">
        <v>0.69362783432006836</v>
      </c>
      <c r="L14">
        <v>11.701181411743164</v>
      </c>
      <c r="M14">
        <v>3.1658618450164795</v>
      </c>
      <c r="N14">
        <v>53.406627655029297</v>
      </c>
      <c r="O14">
        <v>2.8174867630004883</v>
      </c>
      <c r="P14">
        <v>47.529705047607422</v>
      </c>
      <c r="Q14">
        <v>13.215286254882812</v>
      </c>
      <c r="R14">
        <v>9.7123851776123047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10.388351440429687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27.875167712994987</v>
      </c>
      <c r="C15">
        <v>0.59754102564102574</v>
      </c>
      <c r="D15">
        <v>0.18360083333333335</v>
      </c>
      <c r="E15">
        <v>1.7067519230769226</v>
      </c>
      <c r="F15">
        <v>3.0797497642997778</v>
      </c>
      <c r="G15">
        <v>0.78114181756973267</v>
      </c>
      <c r="H15">
        <v>13.016519546508789</v>
      </c>
      <c r="I15">
        <v>28.440378189086914</v>
      </c>
      <c r="J15">
        <v>51.319263458251953</v>
      </c>
      <c r="K15">
        <v>0.79113000631332397</v>
      </c>
      <c r="L15">
        <v>13.182956695556641</v>
      </c>
      <c r="M15">
        <v>1.728575587272644</v>
      </c>
      <c r="N15">
        <v>28.804035186767578</v>
      </c>
      <c r="O15">
        <v>3.1191294193267822</v>
      </c>
      <c r="P15">
        <v>51.9754638671875</v>
      </c>
      <c r="Q15">
        <v>15.651605606079102</v>
      </c>
      <c r="R15">
        <v>11.077640533447266</v>
      </c>
      <c r="S15">
        <v>34.197895050048828</v>
      </c>
      <c r="T15">
        <v>24.204034805297852</v>
      </c>
      <c r="U15">
        <v>61.708419799804688</v>
      </c>
      <c r="V15">
        <v>43.674991607666016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28.089403268179424</v>
      </c>
      <c r="C16">
        <v>0.62232564102564081</v>
      </c>
      <c r="D16">
        <v>0.42050320512820505</v>
      </c>
      <c r="E16">
        <v>1.3600710256410253</v>
      </c>
      <c r="F16">
        <v>2.9800955756498206</v>
      </c>
      <c r="G16">
        <v>1.0428287982940674</v>
      </c>
      <c r="H16">
        <v>17.165517807006836</v>
      </c>
      <c r="I16">
        <v>22.387491226196289</v>
      </c>
      <c r="J16">
        <v>49.053958892822266</v>
      </c>
      <c r="K16">
        <v>1.059931755065918</v>
      </c>
      <c r="L16">
        <v>17.447040557861328</v>
      </c>
      <c r="M16">
        <v>1.3823767900466919</v>
      </c>
      <c r="N16">
        <v>22.754657745361328</v>
      </c>
      <c r="O16">
        <v>3.02897047996521</v>
      </c>
      <c r="P16">
        <v>49.858463287353516</v>
      </c>
      <c r="Q16">
        <v>20.894983291625977</v>
      </c>
      <c r="R16">
        <v>14.841484069824219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19.372650146484375</v>
      </c>
      <c r="X16">
        <v>25.266061782836914</v>
      </c>
      <c r="Y16">
        <v>55.361286163330078</v>
      </c>
    </row>
    <row r="17" spans="1:25" x14ac:dyDescent="0.25">
      <c r="A17">
        <v>2010</v>
      </c>
      <c r="B17">
        <v>33.279097521043155</v>
      </c>
      <c r="C17">
        <v>0.62300576923076945</v>
      </c>
      <c r="D17">
        <v>0.476111794871795</v>
      </c>
      <c r="E17">
        <v>2.2559047435897432</v>
      </c>
      <c r="F17">
        <v>3.3545402504824544</v>
      </c>
      <c r="G17">
        <v>1.0991175174713135</v>
      </c>
      <c r="H17">
        <v>17.873809814453125</v>
      </c>
      <c r="I17">
        <v>36.685443878173828</v>
      </c>
      <c r="J17">
        <v>54.551414489746094</v>
      </c>
      <c r="K17">
        <v>1.0991175174713135</v>
      </c>
      <c r="L17">
        <v>17.873809814453125</v>
      </c>
      <c r="M17">
        <v>2.2559046745300293</v>
      </c>
      <c r="N17">
        <v>36.685443878173828</v>
      </c>
      <c r="O17">
        <v>3.3545403480529785</v>
      </c>
      <c r="P17">
        <v>54.551414489746094</v>
      </c>
      <c r="Q17">
        <v>22.022830963134766</v>
      </c>
      <c r="R17">
        <v>15.390174865722656</v>
      </c>
      <c r="S17">
        <v>45.201175689697266</v>
      </c>
      <c r="T17">
        <v>31.587858200073242</v>
      </c>
      <c r="U17">
        <v>67.214347839355469</v>
      </c>
      <c r="V17">
        <v>46.971282958984375</v>
      </c>
      <c r="W17">
        <v>16.381359100341797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38.472179621162546</v>
      </c>
      <c r="C18">
        <v>0.65264128205128213</v>
      </c>
      <c r="D18">
        <v>0.26178525641025646</v>
      </c>
      <c r="E18">
        <v>2.5254735897435885</v>
      </c>
      <c r="F18">
        <v>3.7726904329229227</v>
      </c>
      <c r="G18">
        <v>0.91442650556564331</v>
      </c>
      <c r="H18">
        <v>14.690861701965332</v>
      </c>
      <c r="I18">
        <v>40.573387145996094</v>
      </c>
      <c r="J18">
        <v>60.610744476318359</v>
      </c>
      <c r="K18">
        <v>0.88644295930862427</v>
      </c>
      <c r="L18">
        <v>14.241286277770996</v>
      </c>
      <c r="M18">
        <v>2.448188304901123</v>
      </c>
      <c r="N18">
        <v>39.331748962402344</v>
      </c>
      <c r="O18">
        <v>3.6572372913360596</v>
      </c>
      <c r="P18">
        <v>58.755912780761719</v>
      </c>
      <c r="Q18">
        <v>18.322208404541016</v>
      </c>
      <c r="R18">
        <v>12.412240982055664</v>
      </c>
      <c r="S18">
        <v>50.602481842041016</v>
      </c>
      <c r="T18">
        <v>34.280269622802734</v>
      </c>
      <c r="U18">
        <v>75.592750549316406</v>
      </c>
      <c r="V18">
        <v>51.209739685058594</v>
      </c>
      <c r="W18">
        <v>12.678197860717773</v>
      </c>
      <c r="X18">
        <v>35.014789581298828</v>
      </c>
      <c r="Y18">
        <v>52.3070068359375</v>
      </c>
    </row>
    <row r="19" spans="1:25" x14ac:dyDescent="0.25">
      <c r="A19">
        <v>2012</v>
      </c>
      <c r="B19">
        <v>41.775806124680479</v>
      </c>
      <c r="C19">
        <v>0.63686602564102568</v>
      </c>
      <c r="D19">
        <v>0.29878166666666667</v>
      </c>
      <c r="E19">
        <v>2.0555649999999992</v>
      </c>
      <c r="F19">
        <v>4.0222130972717469</v>
      </c>
      <c r="G19">
        <v>0.93564772605895996</v>
      </c>
      <c r="H19">
        <v>14.852476119995117</v>
      </c>
      <c r="I19">
        <v>32.630046844482422</v>
      </c>
      <c r="J19">
        <v>63.848628997802734</v>
      </c>
      <c r="K19">
        <v>0.88862597942352295</v>
      </c>
      <c r="L19">
        <v>14.106052398681641</v>
      </c>
      <c r="M19">
        <v>1.9522608518600464</v>
      </c>
      <c r="N19">
        <v>30.990198135375977</v>
      </c>
      <c r="O19">
        <v>3.8200736045837402</v>
      </c>
      <c r="P19">
        <v>60.639862060546875</v>
      </c>
      <c r="Q19">
        <v>18.747413635253906</v>
      </c>
      <c r="R19">
        <v>12.442808151245117</v>
      </c>
      <c r="S19">
        <v>41.187004089355469</v>
      </c>
      <c r="T19">
        <v>27.336145401000977</v>
      </c>
      <c r="U19">
        <v>80.592399597167969</v>
      </c>
      <c r="V19">
        <v>53.489818572998047</v>
      </c>
      <c r="W19">
        <v>13.340808868408203</v>
      </c>
      <c r="X19">
        <v>29.309000015258789</v>
      </c>
      <c r="Y19">
        <v>57.350193023681641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79995117038483843"/>
  </sheetPr>
  <dimension ref="A1:Y19"/>
  <sheetViews>
    <sheetView workbookViewId="0">
      <selection activeCell="J23" sqref="J2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0.8897208941777548</v>
      </c>
      <c r="C2">
        <v>0.42757400000000007</v>
      </c>
      <c r="D2">
        <v>-4.0459999999999992E-3</v>
      </c>
      <c r="E2">
        <v>-1.4996500000000001E-2</v>
      </c>
      <c r="F2">
        <v>0.17448316368140002</v>
      </c>
      <c r="G2">
        <v>0.42352801561355591</v>
      </c>
      <c r="H2">
        <v>21.746068954467773</v>
      </c>
      <c r="I2">
        <v>-0.76999610662460327</v>
      </c>
      <c r="J2">
        <v>8.9588470458984375</v>
      </c>
      <c r="K2">
        <v>0.60605454444885254</v>
      </c>
      <c r="L2">
        <v>31.117904663085938</v>
      </c>
      <c r="M2">
        <v>-2.1459493786096573E-2</v>
      </c>
      <c r="N2">
        <v>-1.1018388271331787</v>
      </c>
      <c r="O2">
        <v>0.24967961013317108</v>
      </c>
      <c r="P2">
        <v>12.819812774658203</v>
      </c>
      <c r="Q2">
        <v>21.746068954467773</v>
      </c>
      <c r="R2">
        <v>21.746068954467773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72.644493103027344</v>
      </c>
      <c r="X2">
        <v>-2.5722339153289795</v>
      </c>
      <c r="Y2">
        <v>29.927749633789063</v>
      </c>
    </row>
    <row r="3" spans="1:25" x14ac:dyDescent="0.25">
      <c r="A3">
        <v>1996</v>
      </c>
      <c r="B3">
        <v>1.0017941525777181</v>
      </c>
      <c r="C3">
        <v>0.38442600000000005</v>
      </c>
      <c r="D3">
        <v>3.2859999999999999E-3</v>
      </c>
      <c r="E3">
        <v>1.3690999999999998E-2</v>
      </c>
      <c r="F3">
        <v>0.18016375998718423</v>
      </c>
      <c r="G3">
        <v>0.38771200180053711</v>
      </c>
      <c r="H3">
        <v>19.416494369506836</v>
      </c>
      <c r="I3">
        <v>0.68564093112945557</v>
      </c>
      <c r="J3">
        <v>9.0225439071655273</v>
      </c>
      <c r="K3">
        <v>0.53900372982025146</v>
      </c>
      <c r="L3">
        <v>26.993135452270508</v>
      </c>
      <c r="M3">
        <v>1.9033456221222878E-2</v>
      </c>
      <c r="N3">
        <v>0.9531894326210022</v>
      </c>
      <c r="O3">
        <v>0.25046667456626892</v>
      </c>
      <c r="P3">
        <v>12.543291091918945</v>
      </c>
      <c r="Q3">
        <v>19.907093048095703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1.1548583080585186</v>
      </c>
      <c r="C4">
        <v>0.34746899999999997</v>
      </c>
      <c r="D4">
        <v>9.3630000000000033E-3</v>
      </c>
      <c r="E4">
        <v>1.9178500000000001E-2</v>
      </c>
      <c r="F4">
        <v>0.19780428166831346</v>
      </c>
      <c r="G4">
        <v>0.35683199763298035</v>
      </c>
      <c r="H4">
        <v>17.436582565307617</v>
      </c>
      <c r="I4">
        <v>0.93715667724609375</v>
      </c>
      <c r="J4">
        <v>9.6656990051269531</v>
      </c>
      <c r="K4">
        <v>0.48474207520484924</v>
      </c>
      <c r="L4">
        <v>23.68690299987793</v>
      </c>
      <c r="M4">
        <v>2.6053227484226227E-2</v>
      </c>
      <c r="N4">
        <v>1.2730900049209595</v>
      </c>
      <c r="O4">
        <v>0.26870927214622498</v>
      </c>
      <c r="P4">
        <v>13.130467414855957</v>
      </c>
      <c r="Q4">
        <v>18.321557998657227</v>
      </c>
      <c r="R4">
        <v>17.393209457397461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34.4718017578125</v>
      </c>
    </row>
    <row r="5" spans="1:25" x14ac:dyDescent="0.25">
      <c r="A5">
        <v>1998</v>
      </c>
      <c r="B5">
        <v>1.1588773454938617</v>
      </c>
      <c r="C5">
        <v>0.376226</v>
      </c>
      <c r="D5">
        <v>7.2909999999999997E-3</v>
      </c>
      <c r="E5">
        <v>1.8849000000000001E-2</v>
      </c>
      <c r="F5">
        <v>0.2223540545142727</v>
      </c>
      <c r="G5">
        <v>0.38351699709892273</v>
      </c>
      <c r="H5">
        <v>18.295259475708008</v>
      </c>
      <c r="I5">
        <v>0.89917099475860596</v>
      </c>
      <c r="J5">
        <v>10.607157707214355</v>
      </c>
      <c r="K5">
        <v>0.51302891969680786</v>
      </c>
      <c r="L5">
        <v>24.473485946655273</v>
      </c>
      <c r="M5">
        <v>2.5214221328496933E-2</v>
      </c>
      <c r="N5">
        <v>1.2028169631958008</v>
      </c>
      <c r="O5">
        <v>0.29744201898574829</v>
      </c>
      <c r="P5">
        <v>14.189146995544434</v>
      </c>
      <c r="Q5">
        <v>19.691701889038086</v>
      </c>
      <c r="R5">
        <v>18.408182144165039</v>
      </c>
      <c r="S5">
        <v>0.96780294179916382</v>
      </c>
      <c r="T5">
        <v>0.90472090244293213</v>
      </c>
      <c r="U5">
        <v>11.416780471801758</v>
      </c>
      <c r="V5">
        <v>10.672627449035645</v>
      </c>
      <c r="W5">
        <v>61.390220642089844</v>
      </c>
      <c r="X5">
        <v>3.0171916484832764</v>
      </c>
      <c r="Y5">
        <v>35.592594146728516</v>
      </c>
    </row>
    <row r="6" spans="1:25" x14ac:dyDescent="0.25">
      <c r="A6">
        <v>1999</v>
      </c>
      <c r="B6">
        <v>1.2182675816672188</v>
      </c>
      <c r="C6">
        <v>0.35362199999999999</v>
      </c>
      <c r="D6">
        <v>1.6434500000000001E-2</v>
      </c>
      <c r="E6">
        <v>3.3191000000000012E-2</v>
      </c>
      <c r="F6">
        <v>0.22895843426159682</v>
      </c>
      <c r="G6">
        <v>0.37005648016929626</v>
      </c>
      <c r="H6">
        <v>17.244663238525391</v>
      </c>
      <c r="I6">
        <v>1.5467034578323364</v>
      </c>
      <c r="J6">
        <v>10.669482231140137</v>
      </c>
      <c r="K6">
        <v>0.48442354798316956</v>
      </c>
      <c r="L6">
        <v>22.574178695678711</v>
      </c>
      <c r="M6">
        <v>4.3448779731988907E-2</v>
      </c>
      <c r="N6">
        <v>2.024716854095459</v>
      </c>
      <c r="O6">
        <v>0.2997187077999115</v>
      </c>
      <c r="P6">
        <v>13.966917991638184</v>
      </c>
      <c r="Q6">
        <v>19.000570297241211</v>
      </c>
      <c r="R6">
        <v>17.381780624389648</v>
      </c>
      <c r="S6">
        <v>1.7041937112808228</v>
      </c>
      <c r="T6">
        <v>1.5590019226074219</v>
      </c>
      <c r="U6">
        <v>11.755882263183594</v>
      </c>
      <c r="V6">
        <v>10.754319190979004</v>
      </c>
      <c r="W6">
        <v>58.534168243408203</v>
      </c>
      <c r="X6">
        <v>5.2500300407409668</v>
      </c>
      <c r="Y6">
        <v>36.215801239013672</v>
      </c>
    </row>
    <row r="7" spans="1:25" x14ac:dyDescent="0.25">
      <c r="A7">
        <v>2000</v>
      </c>
      <c r="B7">
        <v>1.3759742799486432</v>
      </c>
      <c r="C7">
        <v>0.36306000000000005</v>
      </c>
      <c r="D7">
        <v>8.776500000000003E-3</v>
      </c>
      <c r="E7">
        <v>2.7058500000000003E-2</v>
      </c>
      <c r="F7">
        <v>0.25029621747072112</v>
      </c>
      <c r="G7">
        <v>0.37183648347854614</v>
      </c>
      <c r="H7">
        <v>16.93865966796875</v>
      </c>
      <c r="I7">
        <v>1.2326242923736572</v>
      </c>
      <c r="J7">
        <v>11.402007102966309</v>
      </c>
      <c r="K7">
        <v>0.47085359692573547</v>
      </c>
      <c r="L7">
        <v>21.449289321899414</v>
      </c>
      <c r="M7">
        <v>3.4263964742422104E-2</v>
      </c>
      <c r="N7">
        <v>1.5608624219894409</v>
      </c>
      <c r="O7">
        <v>0.31694811582565308</v>
      </c>
      <c r="P7">
        <v>14.438271522521973</v>
      </c>
      <c r="Q7">
        <v>19.091964721679687</v>
      </c>
      <c r="R7">
        <v>16.894872665405273</v>
      </c>
      <c r="S7">
        <v>1.3893201351165771</v>
      </c>
      <c r="T7">
        <v>1.2294381856918335</v>
      </c>
      <c r="U7">
        <v>12.851471900939941</v>
      </c>
      <c r="V7">
        <v>11.372533798217773</v>
      </c>
      <c r="W7">
        <v>57.276882171630859</v>
      </c>
      <c r="X7">
        <v>4.168032169342041</v>
      </c>
      <c r="Y7">
        <v>38.555084228515625</v>
      </c>
    </row>
    <row r="8" spans="1:25" x14ac:dyDescent="0.25">
      <c r="A8">
        <v>2001</v>
      </c>
      <c r="B8">
        <v>1.3276775194803874</v>
      </c>
      <c r="C8">
        <v>0.408696</v>
      </c>
      <c r="D8">
        <v>-6.2663333333333356E-3</v>
      </c>
      <c r="E8">
        <v>-1.2444E-2</v>
      </c>
      <c r="F8">
        <v>0.26223023244747529</v>
      </c>
      <c r="G8">
        <v>0.40242967009544373</v>
      </c>
      <c r="H8">
        <v>17.933330535888672</v>
      </c>
      <c r="I8">
        <v>-0.55453753471374512</v>
      </c>
      <c r="J8">
        <v>11.685672760009766</v>
      </c>
      <c r="K8">
        <v>0.49558737874031067</v>
      </c>
      <c r="L8">
        <v>22.084684371948242</v>
      </c>
      <c r="M8">
        <v>-1.5324638225138187E-2</v>
      </c>
      <c r="N8">
        <v>-0.68290644884109497</v>
      </c>
      <c r="O8">
        <v>0.32293343544006348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61.701911926269531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1.7114299084981284</v>
      </c>
      <c r="C9">
        <v>0.47850550000000008</v>
      </c>
      <c r="D9">
        <v>-2.7001166666666666E-2</v>
      </c>
      <c r="E9">
        <v>-2.7598499999999995E-2</v>
      </c>
      <c r="F9">
        <v>0.33714911968723948</v>
      </c>
      <c r="G9">
        <v>0.45150431990623474</v>
      </c>
      <c r="H9">
        <v>19.694746017456055</v>
      </c>
      <c r="I9">
        <v>-1.2038543224334717</v>
      </c>
      <c r="J9">
        <v>14.706540107727051</v>
      </c>
      <c r="K9">
        <v>0.54734122753143311</v>
      </c>
      <c r="L9">
        <v>23.875179290771484</v>
      </c>
      <c r="M9">
        <v>-3.3456593751907349E-2</v>
      </c>
      <c r="N9">
        <v>-1.4593859910964966</v>
      </c>
      <c r="O9">
        <v>0.40871283411979675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-1.2004685401916504</v>
      </c>
      <c r="U9">
        <v>17.310939788818359</v>
      </c>
      <c r="V9">
        <v>14.665177345275879</v>
      </c>
      <c r="W9">
        <v>59.326114654541016</v>
      </c>
      <c r="X9">
        <v>-3.6263480186462402</v>
      </c>
      <c r="Y9">
        <v>44.300235748291016</v>
      </c>
    </row>
    <row r="10" spans="1:25" x14ac:dyDescent="0.25">
      <c r="A10">
        <v>2003</v>
      </c>
      <c r="B10">
        <v>2.5165323844909668</v>
      </c>
      <c r="C10">
        <v>0.52550300000000005</v>
      </c>
      <c r="D10">
        <v>-1.3446000000000003E-2</v>
      </c>
      <c r="E10">
        <v>-1.9456499999999998E-2</v>
      </c>
      <c r="F10">
        <v>0.38360403487952172</v>
      </c>
      <c r="G10">
        <v>0.51205700635910034</v>
      </c>
      <c r="H10">
        <v>21.875925064086914</v>
      </c>
      <c r="I10">
        <v>-0.83121401071548462</v>
      </c>
      <c r="J10">
        <v>16.388200759887695</v>
      </c>
      <c r="K10">
        <v>0.60696816444396973</v>
      </c>
      <c r="L10">
        <v>25.930686950683594</v>
      </c>
      <c r="M10">
        <v>-2.3062814027070999E-2</v>
      </c>
      <c r="N10">
        <v>-0.98528170585632324</v>
      </c>
      <c r="O10">
        <v>0.45470604300498962</v>
      </c>
      <c r="P10">
        <v>19.425798416137695</v>
      </c>
      <c r="Q10">
        <v>26.291595458984375</v>
      </c>
      <c r="R10">
        <v>21.778848648071289</v>
      </c>
      <c r="S10">
        <v>-0.99899506568908691</v>
      </c>
      <c r="T10">
        <v>-0.82752549648284912</v>
      </c>
      <c r="U10">
        <v>19.696168899536133</v>
      </c>
      <c r="V10">
        <v>16.31547737121582</v>
      </c>
      <c r="W10">
        <v>58.440353393554688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3.9144327614307404</v>
      </c>
      <c r="C11">
        <v>0.58206899999999984</v>
      </c>
      <c r="D11">
        <v>-5.5244999999999912E-3</v>
      </c>
      <c r="E11">
        <v>-7.8080000000000024E-3</v>
      </c>
      <c r="F11">
        <v>0.42569763057982879</v>
      </c>
      <c r="G11">
        <v>0.57654452323913574</v>
      </c>
      <c r="H11">
        <v>24.134698867797852</v>
      </c>
      <c r="I11">
        <v>-0.32685026526451111</v>
      </c>
      <c r="J11">
        <v>17.820106506347656</v>
      </c>
      <c r="K11">
        <v>0.66558915376663208</v>
      </c>
      <c r="L11">
        <v>27.862194061279297</v>
      </c>
      <c r="M11">
        <v>-9.0139098465442657E-3</v>
      </c>
      <c r="N11">
        <v>-0.37733080983161926</v>
      </c>
      <c r="O11">
        <v>0.49144467711448669</v>
      </c>
      <c r="P11">
        <v>20.57234001159668</v>
      </c>
      <c r="Q11">
        <v>29.60270881652832</v>
      </c>
      <c r="R11">
        <v>23.882251739501953</v>
      </c>
      <c r="S11">
        <v>-0.40090218186378479</v>
      </c>
      <c r="T11">
        <v>-0.32343149185180664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6.2972962704976396</v>
      </c>
      <c r="C12">
        <v>0.61667550000000004</v>
      </c>
      <c r="D12">
        <v>2.0785000000000998E-3</v>
      </c>
      <c r="E12">
        <v>2.2426999999999999E-2</v>
      </c>
      <c r="F12">
        <v>0.46796943670226038</v>
      </c>
      <c r="G12">
        <v>0.61875402927398682</v>
      </c>
      <c r="H12">
        <v>25.389364242553711</v>
      </c>
      <c r="I12">
        <v>0.92024821043014526</v>
      </c>
      <c r="J12">
        <v>19.202213287353516</v>
      </c>
      <c r="K12">
        <v>0.69087797403335571</v>
      </c>
      <c r="L12">
        <v>28.348831176757812</v>
      </c>
      <c r="M12">
        <v>2.5041164830327034E-2</v>
      </c>
      <c r="N12">
        <v>1.0275152921676636</v>
      </c>
      <c r="O12">
        <v>0.52251744270324707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55.786304473876953</v>
      </c>
      <c r="X12">
        <v>2.0219981670379639</v>
      </c>
      <c r="Y12">
        <v>42.191703796386719</v>
      </c>
    </row>
    <row r="13" spans="1:25" x14ac:dyDescent="0.25">
      <c r="A13">
        <v>2006</v>
      </c>
      <c r="B13">
        <v>8.4461431124369302</v>
      </c>
      <c r="C13">
        <v>0.68823099999999982</v>
      </c>
      <c r="D13">
        <v>-6.2100000000000512E-4</v>
      </c>
      <c r="E13">
        <v>7.0408999999999985E-2</v>
      </c>
      <c r="F13">
        <v>0.54238351889252723</v>
      </c>
      <c r="G13">
        <v>0.6876099705696106</v>
      </c>
      <c r="H13">
        <v>27.666847229003906</v>
      </c>
      <c r="I13">
        <v>2.8329939842224121</v>
      </c>
      <c r="J13">
        <v>21.823478698730469</v>
      </c>
      <c r="K13">
        <v>0.74376654624938965</v>
      </c>
      <c r="L13">
        <v>29.926376342773438</v>
      </c>
      <c r="M13">
        <v>7.6159246265888214E-2</v>
      </c>
      <c r="N13">
        <v>3.0643625259399414</v>
      </c>
      <c r="O13">
        <v>0.58667957782745361</v>
      </c>
      <c r="P13">
        <v>23.605785369873047</v>
      </c>
      <c r="Q13">
        <v>35.305370330810547</v>
      </c>
      <c r="R13">
        <v>26.687362670898438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10.65089774754842</v>
      </c>
      <c r="C14">
        <v>0.82554450000000001</v>
      </c>
      <c r="D14">
        <v>-1.1616750000000037E-2</v>
      </c>
      <c r="E14">
        <v>2.23065E-2</v>
      </c>
      <c r="F14">
        <v>0.66694712006667944</v>
      </c>
      <c r="G14">
        <v>0.81392771005630493</v>
      </c>
      <c r="H14">
        <v>32.123714447021484</v>
      </c>
      <c r="I14">
        <v>0.88038241863250732</v>
      </c>
      <c r="J14">
        <v>26.32275390625</v>
      </c>
      <c r="K14">
        <v>0.85598224401473999</v>
      </c>
      <c r="L14">
        <v>33.783500671386719</v>
      </c>
      <c r="M14">
        <v>2.3459045216441154E-2</v>
      </c>
      <c r="N14">
        <v>0.92587053775787354</v>
      </c>
      <c r="O14">
        <v>0.70140737295150757</v>
      </c>
      <c r="P14">
        <v>27.68281364440918</v>
      </c>
      <c r="Q14">
        <v>41.791164398193359</v>
      </c>
      <c r="R14">
        <v>30.713815689086914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12.931852386728922</v>
      </c>
      <c r="C15">
        <v>0.97143050000000009</v>
      </c>
      <c r="D15">
        <v>1.787324999999992E-2</v>
      </c>
      <c r="E15">
        <v>9.65255E-2</v>
      </c>
      <c r="F15">
        <v>0.84681269691268268</v>
      </c>
      <c r="G15">
        <v>0.98930376768112183</v>
      </c>
      <c r="H15">
        <v>38.305736541748047</v>
      </c>
      <c r="I15">
        <v>3.7374570369720459</v>
      </c>
      <c r="J15">
        <v>32.788497924804688</v>
      </c>
      <c r="K15">
        <v>1.0019537210464478</v>
      </c>
      <c r="L15">
        <v>38.795539855957031</v>
      </c>
      <c r="M15">
        <v>9.7759738564491272E-2</v>
      </c>
      <c r="N15">
        <v>3.7852466106414795</v>
      </c>
      <c r="O15">
        <v>0.85764062404632568</v>
      </c>
      <c r="P15">
        <v>33.207752227783203</v>
      </c>
      <c r="Q15">
        <v>50.795856475830078</v>
      </c>
      <c r="R15">
        <v>35.951473236083984</v>
      </c>
      <c r="S15">
        <v>4.9561071395874023</v>
      </c>
      <c r="T15">
        <v>3.5077536106109619</v>
      </c>
      <c r="U15">
        <v>43.479640960693359</v>
      </c>
      <c r="V15">
        <v>30.773323059082031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14.179564648151398</v>
      </c>
      <c r="C16">
        <v>0.96055800000000002</v>
      </c>
      <c r="D16">
        <v>4.4491999999999997E-2</v>
      </c>
      <c r="E16">
        <v>8.4608000000000017E-2</v>
      </c>
      <c r="F16">
        <v>0.90208592945089461</v>
      </c>
      <c r="G16">
        <v>1.0050499439239502</v>
      </c>
      <c r="H16">
        <v>38.177654266357422</v>
      </c>
      <c r="I16">
        <v>3.213904857635498</v>
      </c>
      <c r="J16">
        <v>34.2664794921875</v>
      </c>
      <c r="K16">
        <v>1.0215332508087158</v>
      </c>
      <c r="L16">
        <v>38.803783416748047</v>
      </c>
      <c r="M16">
        <v>8.5995607078075409E-2</v>
      </c>
      <c r="N16">
        <v>3.2666141986846924</v>
      </c>
      <c r="O16">
        <v>0.91688054800033569</v>
      </c>
      <c r="P16">
        <v>34.828464508056641</v>
      </c>
      <c r="Q16">
        <v>51.604347229003906</v>
      </c>
      <c r="R16">
        <v>36.654014587402344</v>
      </c>
      <c r="S16">
        <v>4.3442025184631348</v>
      </c>
      <c r="T16">
        <v>3.0856404304504395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16.35911833190918</v>
      </c>
      <c r="C17">
        <v>0.98155100000000006</v>
      </c>
      <c r="D17">
        <v>1.30615E-2</v>
      </c>
      <c r="E17">
        <v>2.8919999999999998E-2</v>
      </c>
      <c r="F17">
        <v>0.97293729093104386</v>
      </c>
      <c r="G17">
        <v>0.99461251497268677</v>
      </c>
      <c r="H17">
        <v>37.059959411621094</v>
      </c>
      <c r="I17">
        <v>1.0775794982910156</v>
      </c>
      <c r="J17">
        <v>36.252323150634766</v>
      </c>
      <c r="K17">
        <v>0.99461251497268677</v>
      </c>
      <c r="L17">
        <v>37.059959411621094</v>
      </c>
      <c r="M17">
        <v>2.8920000419020653E-2</v>
      </c>
      <c r="N17">
        <v>1.0775794982910156</v>
      </c>
      <c r="O17">
        <v>0.97293734550476074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49.818557739257813</v>
      </c>
      <c r="X17">
        <v>1.4485567808151245</v>
      </c>
      <c r="Y17">
        <v>48.732883453369141</v>
      </c>
    </row>
    <row r="18" spans="1:25" x14ac:dyDescent="0.25">
      <c r="A18">
        <v>2011</v>
      </c>
      <c r="B18">
        <v>18.575948632240294</v>
      </c>
      <c r="C18">
        <v>0.90807249999999995</v>
      </c>
      <c r="D18">
        <v>2.043300000000001E-2</v>
      </c>
      <c r="E18">
        <v>6.7719500000000016E-2</v>
      </c>
      <c r="F18">
        <v>1.0820832200840966</v>
      </c>
      <c r="G18">
        <v>0.92850548028945923</v>
      </c>
      <c r="H18">
        <v>33.930454254150391</v>
      </c>
      <c r="I18">
        <v>2.4746794700622559</v>
      </c>
      <c r="J18">
        <v>39.542659759521484</v>
      </c>
      <c r="K18">
        <v>0.90009105205535889</v>
      </c>
      <c r="L18">
        <v>32.892105102539063</v>
      </c>
      <c r="M18">
        <v>6.5647125244140625E-2</v>
      </c>
      <c r="N18">
        <v>2.3989484310150146</v>
      </c>
      <c r="O18">
        <v>1.048969030380249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37.638446807861328</v>
      </c>
      <c r="W18">
        <v>44.676021575927734</v>
      </c>
      <c r="X18">
        <v>3.2583951950073242</v>
      </c>
      <c r="Y18">
        <v>52.065574645996094</v>
      </c>
    </row>
    <row r="19" spans="1:25" x14ac:dyDescent="0.25">
      <c r="A19">
        <v>2012</v>
      </c>
      <c r="B19">
        <v>20.780540053367616</v>
      </c>
      <c r="C19">
        <v>0.96827199999999991</v>
      </c>
      <c r="D19">
        <v>2.9805499999999995E-2</v>
      </c>
      <c r="E19">
        <v>9.0625000000000025E-2</v>
      </c>
      <c r="F19">
        <v>1.2808334057041486</v>
      </c>
      <c r="G19">
        <v>0.99807751178741455</v>
      </c>
      <c r="H19">
        <v>35.765785217285156</v>
      </c>
      <c r="I19">
        <v>3.2475173473358154</v>
      </c>
      <c r="J19">
        <v>45.898250579833984</v>
      </c>
      <c r="K19">
        <v>0.9479183554649353</v>
      </c>
      <c r="L19">
        <v>33.968345642089844</v>
      </c>
      <c r="M19">
        <v>8.607056736946106E-2</v>
      </c>
      <c r="N19">
        <v>3.08431077003479</v>
      </c>
      <c r="O19">
        <v>1.2164641618728638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3.0883300304412842</v>
      </c>
      <c r="U19">
        <v>65.764457702636719</v>
      </c>
      <c r="V19">
        <v>43.648403167724609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79995117038483843"/>
  </sheetPr>
  <dimension ref="A1:Y19"/>
  <sheetViews>
    <sheetView workbookViewId="0">
      <selection activeCell="G43" sqref="G4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 spans="1:25" x14ac:dyDescent="0.25">
      <c r="A2">
        <v>1995</v>
      </c>
      <c r="B2">
        <v>15.025432662990358</v>
      </c>
      <c r="C2">
        <v>0.38026655172413804</v>
      </c>
      <c r="D2">
        <v>0.19881120689655168</v>
      </c>
      <c r="E2">
        <v>0.95114637931034496</v>
      </c>
      <c r="F2">
        <v>0.75377177679808816</v>
      </c>
      <c r="G2">
        <v>0.57907778024673462</v>
      </c>
      <c r="H2">
        <v>9.5870790481567383</v>
      </c>
      <c r="I2">
        <v>15.74696159362793</v>
      </c>
      <c r="J2">
        <v>12.479272842407227</v>
      </c>
      <c r="K2">
        <v>0.82864105701446533</v>
      </c>
      <c r="L2">
        <v>13.718791007995605</v>
      </c>
      <c r="M2">
        <v>1.3610589504241943</v>
      </c>
      <c r="N2">
        <v>22.533380508422852</v>
      </c>
      <c r="O2">
        <v>1.0786224603652954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14.799941327948503</v>
      </c>
      <c r="C3">
        <v>0.36177051724137932</v>
      </c>
      <c r="D3">
        <v>0.11269637931034486</v>
      </c>
      <c r="E3">
        <v>1.2350579310344831</v>
      </c>
      <c r="F3">
        <v>0.82244868530858972</v>
      </c>
      <c r="G3">
        <v>0.47446689009666443</v>
      </c>
      <c r="H3">
        <v>7.7341480255126953</v>
      </c>
      <c r="I3">
        <v>20.132322311401367</v>
      </c>
      <c r="J3">
        <v>13.406498908996582</v>
      </c>
      <c r="K3">
        <v>0.65961182117462158</v>
      </c>
      <c r="L3">
        <v>10.752141952514648</v>
      </c>
      <c r="M3">
        <v>1.7169982194900513</v>
      </c>
      <c r="N3">
        <v>27.988292694091797</v>
      </c>
      <c r="O3">
        <v>1.1433819532394409</v>
      </c>
      <c r="P3">
        <v>18.637939453125</v>
      </c>
      <c r="Q3">
        <v>7.8551654815673828</v>
      </c>
      <c r="R3">
        <v>7.6314716339111328</v>
      </c>
      <c r="S3">
        <v>20.447336196899414</v>
      </c>
      <c r="T3">
        <v>19.865049362182617</v>
      </c>
      <c r="U3">
        <v>13.61627197265625</v>
      </c>
      <c r="V3">
        <v>13.228517532348633</v>
      </c>
      <c r="W3">
        <v>18.739015579223633</v>
      </c>
      <c r="X3">
        <v>48.778472900390625</v>
      </c>
      <c r="Y3">
        <v>32.482517242431641</v>
      </c>
    </row>
    <row r="4" spans="1:25" x14ac:dyDescent="0.25">
      <c r="A4">
        <v>1997</v>
      </c>
      <c r="B4">
        <v>14.700102530253863</v>
      </c>
      <c r="C4">
        <v>0.30608258620689649</v>
      </c>
      <c r="D4">
        <v>0.19934362068965522</v>
      </c>
      <c r="E4">
        <v>1.597088103448276</v>
      </c>
      <c r="F4">
        <v>0.98847908635907589</v>
      </c>
      <c r="G4">
        <v>0.50542622804641724</v>
      </c>
      <c r="H4">
        <v>8.1135873794555664</v>
      </c>
      <c r="I4">
        <v>25.637992858886719</v>
      </c>
      <c r="J4">
        <v>15.868016242980957</v>
      </c>
      <c r="K4">
        <v>0.68660140037536621</v>
      </c>
      <c r="L4">
        <v>11.021985054016113</v>
      </c>
      <c r="M4">
        <v>2.1695804595947266</v>
      </c>
      <c r="N4">
        <v>34.828193664550781</v>
      </c>
      <c r="O4">
        <v>1.3428095579147339</v>
      </c>
      <c r="P4">
        <v>21.556070327758789</v>
      </c>
      <c r="Q4">
        <v>8.3677206039428711</v>
      </c>
      <c r="R4">
        <v>7.9437313079833984</v>
      </c>
      <c r="S4">
        <v>26.441024780273438</v>
      </c>
      <c r="T4">
        <v>25.101264953613281</v>
      </c>
      <c r="U4">
        <v>16.365034103393555</v>
      </c>
      <c r="V4">
        <v>15.535822868347168</v>
      </c>
      <c r="W4">
        <v>16.351577758789063</v>
      </c>
      <c r="X4">
        <v>51.669086456298828</v>
      </c>
      <c r="Y4">
        <v>31.979333877563477</v>
      </c>
    </row>
    <row r="5" spans="1:25" x14ac:dyDescent="0.25">
      <c r="A5">
        <v>1998</v>
      </c>
      <c r="B5">
        <v>13.50118315473795</v>
      </c>
      <c r="C5">
        <v>0.33477827586206893</v>
      </c>
      <c r="D5">
        <v>0.33635879310344818</v>
      </c>
      <c r="E5">
        <v>1.153257931034483</v>
      </c>
      <c r="F5">
        <v>0.94093318492447764</v>
      </c>
      <c r="G5">
        <v>0.67113709449768066</v>
      </c>
      <c r="H5">
        <v>10.614045143127441</v>
      </c>
      <c r="I5">
        <v>18.238796234130859</v>
      </c>
      <c r="J5">
        <v>14.880875587463379</v>
      </c>
      <c r="K5">
        <v>0.8977770209312439</v>
      </c>
      <c r="L5">
        <v>14.198360443115234</v>
      </c>
      <c r="M5">
        <v>1.5427079200744629</v>
      </c>
      <c r="N5">
        <v>24.397953033447266</v>
      </c>
      <c r="O5">
        <v>1.2586820125579834</v>
      </c>
      <c r="P5">
        <v>19.90608024597168</v>
      </c>
      <c r="Q5">
        <v>11.111191749572754</v>
      </c>
      <c r="R5">
        <v>10.386957168579102</v>
      </c>
      <c r="S5">
        <v>19.093074798583984</v>
      </c>
      <c r="T5">
        <v>17.848573684692383</v>
      </c>
      <c r="U5">
        <v>15.577874183654785</v>
      </c>
      <c r="V5">
        <v>14.562497138977051</v>
      </c>
      <c r="W5">
        <v>24.269708633422852</v>
      </c>
      <c r="X5">
        <v>41.704196929931641</v>
      </c>
      <c r="Y5">
        <v>34.026096343994141</v>
      </c>
    </row>
    <row r="6" spans="1:25" x14ac:dyDescent="0.25">
      <c r="A6">
        <v>1999</v>
      </c>
      <c r="B6">
        <v>12.869209603427382</v>
      </c>
      <c r="C6">
        <v>0.34750534482758616</v>
      </c>
      <c r="D6">
        <v>0.35960913793103427</v>
      </c>
      <c r="E6">
        <v>1.5198870689655173</v>
      </c>
      <c r="F6">
        <v>1.0203177067048674</v>
      </c>
      <c r="G6">
        <v>0.70711451768875122</v>
      </c>
      <c r="H6">
        <v>11.022395133972168</v>
      </c>
      <c r="I6">
        <v>23.6917724609375</v>
      </c>
      <c r="J6">
        <v>15.904560089111328</v>
      </c>
      <c r="K6">
        <v>0.92565041780471802</v>
      </c>
      <c r="L6">
        <v>14.428900718688965</v>
      </c>
      <c r="M6">
        <v>1.9896126985549927</v>
      </c>
      <c r="N6">
        <v>31.013786315917969</v>
      </c>
      <c r="O6">
        <v>1.335649847984314</v>
      </c>
      <c r="P6">
        <v>20.819911956787109</v>
      </c>
      <c r="Q6">
        <v>11.706826210021973</v>
      </c>
      <c r="R6">
        <v>10.709442138671875</v>
      </c>
      <c r="S6">
        <v>25.16290283203125</v>
      </c>
      <c r="T6">
        <v>23.019102096557617</v>
      </c>
      <c r="U6">
        <v>16.892147064208984</v>
      </c>
      <c r="V6">
        <v>15.452987670898438</v>
      </c>
      <c r="W6">
        <v>21.77532958984375</v>
      </c>
      <c r="X6">
        <v>46.804359436035156</v>
      </c>
      <c r="Y6">
        <v>31.420307159423828</v>
      </c>
    </row>
    <row r="7" spans="1:25" x14ac:dyDescent="0.25">
      <c r="A7">
        <v>2000</v>
      </c>
      <c r="B7">
        <v>12.956799604858189</v>
      </c>
      <c r="C7">
        <v>0.29620862068965509</v>
      </c>
      <c r="D7">
        <v>5.9211206896551752E-2</v>
      </c>
      <c r="E7">
        <v>0.74994603448275854</v>
      </c>
      <c r="F7">
        <v>1.1304770035209311</v>
      </c>
      <c r="G7">
        <v>0.35541984438896179</v>
      </c>
      <c r="H7">
        <v>5.4635353088378906</v>
      </c>
      <c r="I7">
        <v>11.528216361999512</v>
      </c>
      <c r="J7">
        <v>17.377761840820312</v>
      </c>
      <c r="K7">
        <v>0.45006534457206726</v>
      </c>
      <c r="L7">
        <v>6.9184317588806152</v>
      </c>
      <c r="M7">
        <v>0.94965076446533203</v>
      </c>
      <c r="N7">
        <v>14.598089218139648</v>
      </c>
      <c r="O7">
        <v>1.4315141439437866</v>
      </c>
      <c r="P7">
        <v>22.00532341003418</v>
      </c>
      <c r="Q7">
        <v>5.8842496871948242</v>
      </c>
      <c r="R7">
        <v>5.2070941925048828</v>
      </c>
      <c r="S7">
        <v>12.415934562683105</v>
      </c>
      <c r="T7">
        <v>10.987116813659668</v>
      </c>
      <c r="U7">
        <v>18.715917587280273</v>
      </c>
      <c r="V7">
        <v>16.562103271484375</v>
      </c>
      <c r="W7">
        <v>15.896458625793457</v>
      </c>
      <c r="X7">
        <v>33.541984558105469</v>
      </c>
      <c r="Y7">
        <v>50.561561584472656</v>
      </c>
    </row>
    <row r="8" spans="1:25" x14ac:dyDescent="0.25">
      <c r="A8">
        <v>2001</v>
      </c>
      <c r="B8">
        <v>12.185115459919464</v>
      </c>
      <c r="C8">
        <v>0.33168999999999998</v>
      </c>
      <c r="D8">
        <v>0.1112898275862069</v>
      </c>
      <c r="E8">
        <v>0.39986586206896552</v>
      </c>
      <c r="F8">
        <v>1.279924267702379</v>
      </c>
      <c r="G8">
        <v>0.4429798424243927</v>
      </c>
      <c r="H8">
        <v>6.7190580368041992</v>
      </c>
      <c r="I8">
        <v>6.0651111602783203</v>
      </c>
      <c r="J8">
        <v>19.413719177246094</v>
      </c>
      <c r="K8">
        <v>0.54552441835403442</v>
      </c>
      <c r="L8">
        <v>8.2744407653808594</v>
      </c>
      <c r="M8">
        <v>0.49243009090423584</v>
      </c>
      <c r="N8">
        <v>7.4691128730773926</v>
      </c>
      <c r="O8">
        <v>1.5762115716934204</v>
      </c>
      <c r="P8">
        <v>23.907764434814453</v>
      </c>
      <c r="Q8">
        <v>7.3338727951049805</v>
      </c>
      <c r="R8">
        <v>6.3115215301513672</v>
      </c>
      <c r="S8">
        <v>6.6200876235961914</v>
      </c>
      <c r="T8">
        <v>5.6972384452819824</v>
      </c>
      <c r="U8">
        <v>21.190132141113281</v>
      </c>
      <c r="V8">
        <v>18.236200332641602</v>
      </c>
      <c r="W8">
        <v>20.868007659912109</v>
      </c>
      <c r="X8">
        <v>18.836984634399414</v>
      </c>
      <c r="Y8">
        <v>60.295005798339844</v>
      </c>
    </row>
    <row r="9" spans="1:25" x14ac:dyDescent="0.25">
      <c r="A9">
        <v>2002</v>
      </c>
      <c r="B9">
        <v>12.755996011384903</v>
      </c>
      <c r="C9">
        <v>0.33372327586206901</v>
      </c>
      <c r="D9">
        <v>-2.8526724137931041E-2</v>
      </c>
      <c r="E9">
        <v>0.14211724137931039</v>
      </c>
      <c r="F9">
        <v>1.4800236567492757</v>
      </c>
      <c r="G9">
        <v>0.30519655346870422</v>
      </c>
      <c r="H9">
        <v>4.5692543983459473</v>
      </c>
      <c r="I9">
        <v>2.1277103424072266</v>
      </c>
      <c r="J9">
        <v>22.158195495605469</v>
      </c>
      <c r="K9">
        <v>0.36997798085212708</v>
      </c>
      <c r="L9">
        <v>5.5391302108764648</v>
      </c>
      <c r="M9">
        <v>0.17228323221206665</v>
      </c>
      <c r="N9">
        <v>2.579340934753418</v>
      </c>
      <c r="O9">
        <v>1.794175386428833</v>
      </c>
      <c r="P9">
        <v>26.861522674560547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14.442898805039366</v>
      </c>
      <c r="C10">
        <v>0.33190655172413802</v>
      </c>
      <c r="D10">
        <v>-0.19795172413793102</v>
      </c>
      <c r="E10">
        <v>0.43474499999999994</v>
      </c>
      <c r="F10">
        <v>1.8240806260640143</v>
      </c>
      <c r="G10">
        <v>0.13395483791828156</v>
      </c>
      <c r="H10">
        <v>1.9802016019821167</v>
      </c>
      <c r="I10">
        <v>6.426663875579834</v>
      </c>
      <c r="J10">
        <v>26.964664459228516</v>
      </c>
      <c r="K10">
        <v>0.15878371894359589</v>
      </c>
      <c r="L10">
        <v>2.3472371101379395</v>
      </c>
      <c r="M10">
        <v>0.51532608270645142</v>
      </c>
      <c r="N10">
        <v>7.6178627014160156</v>
      </c>
      <c r="O10">
        <v>2.1621787548065186</v>
      </c>
      <c r="P10">
        <v>31.962636947631836</v>
      </c>
      <c r="Q10">
        <v>2.2177255153656006</v>
      </c>
      <c r="R10">
        <v>1.8370705842971802</v>
      </c>
      <c r="S10">
        <v>7.1975388526916504</v>
      </c>
      <c r="T10">
        <v>5.9621372222900391</v>
      </c>
      <c r="U10">
        <v>30.199060440063477</v>
      </c>
      <c r="V10">
        <v>25.015628814697266</v>
      </c>
      <c r="W10">
        <v>5.5982918739318848</v>
      </c>
      <c r="X10">
        <v>18.169029235839844</v>
      </c>
      <c r="Y10">
        <v>76.232673645019531</v>
      </c>
    </row>
    <row r="11" spans="1:25" x14ac:dyDescent="0.25">
      <c r="A11">
        <v>2004</v>
      </c>
      <c r="B11">
        <v>16.897020441364305</v>
      </c>
      <c r="C11">
        <v>0.34746068965517229</v>
      </c>
      <c r="D11">
        <v>-0.15060499999999996</v>
      </c>
      <c r="E11">
        <v>1.097149655172414</v>
      </c>
      <c r="F11">
        <v>2.078943602823355</v>
      </c>
      <c r="G11">
        <v>0.19685567915439606</v>
      </c>
      <c r="H11">
        <v>2.8741159439086914</v>
      </c>
      <c r="I11">
        <v>16.018512725830078</v>
      </c>
      <c r="J11">
        <v>30.352819442749023</v>
      </c>
      <c r="K11">
        <v>0.22725914418697357</v>
      </c>
      <c r="L11">
        <v>3.3180100917816162</v>
      </c>
      <c r="M11">
        <v>1.2665994167327881</v>
      </c>
      <c r="N11">
        <v>18.492498397827148</v>
      </c>
      <c r="O11">
        <v>2.400026798248291</v>
      </c>
      <c r="P11">
        <v>35.040672302246094</v>
      </c>
      <c r="Q11">
        <v>3.2590975761413574</v>
      </c>
      <c r="R11">
        <v>2.6293065547943115</v>
      </c>
      <c r="S11">
        <v>18.164157867431641</v>
      </c>
      <c r="T11">
        <v>14.654098510742188</v>
      </c>
      <c r="U11">
        <v>34.418514251708984</v>
      </c>
      <c r="V11">
        <v>27.767446517944336</v>
      </c>
      <c r="W11">
        <v>5.8363075256347656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19.92214591275425</v>
      </c>
      <c r="C12">
        <v>0.50146637931034499</v>
      </c>
      <c r="D12">
        <v>-4.2868793103448266E-2</v>
      </c>
      <c r="E12">
        <v>2.3367310344827597</v>
      </c>
      <c r="F12">
        <v>2.4214090268066979</v>
      </c>
      <c r="G12">
        <v>0.45859760046005249</v>
      </c>
      <c r="H12">
        <v>6.6143851280212402</v>
      </c>
      <c r="I12">
        <v>33.702835083007813</v>
      </c>
      <c r="J12">
        <v>34.924152374267578</v>
      </c>
      <c r="K12">
        <v>0.51205325126647949</v>
      </c>
      <c r="L12">
        <v>7.3853793144226074</v>
      </c>
      <c r="M12">
        <v>2.6091079711914062</v>
      </c>
      <c r="N12">
        <v>37.63134765625</v>
      </c>
      <c r="O12">
        <v>2.7036561965942383</v>
      </c>
      <c r="P12">
        <v>38.995021820068359</v>
      </c>
      <c r="Q12">
        <v>7.5924367904663086</v>
      </c>
      <c r="R12">
        <v>5.9242715835571289</v>
      </c>
      <c r="S12">
        <v>38.686382293701172</v>
      </c>
      <c r="T12">
        <v>30.186437606811523</v>
      </c>
      <c r="U12">
        <v>40.088294982910156</v>
      </c>
      <c r="V12">
        <v>31.280328750610352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22.941853773975755</v>
      </c>
      <c r="C13">
        <v>0.5989277586206897</v>
      </c>
      <c r="D13">
        <v>-0.18378344827586202</v>
      </c>
      <c r="E13">
        <v>2.341109482758621</v>
      </c>
      <c r="F13">
        <v>2.8664406841921646</v>
      </c>
      <c r="G13">
        <v>0.41514432430267334</v>
      </c>
      <c r="H13">
        <v>5.9167723655700684</v>
      </c>
      <c r="I13">
        <v>33.366256713867187</v>
      </c>
      <c r="J13">
        <v>40.853450775146484</v>
      </c>
      <c r="K13">
        <v>0.44904881715774536</v>
      </c>
      <c r="L13">
        <v>6.3999905586242676</v>
      </c>
      <c r="M13">
        <v>2.5323059558868408</v>
      </c>
      <c r="N13">
        <v>36.091251373291016</v>
      </c>
      <c r="O13">
        <v>3.1005406379699707</v>
      </c>
      <c r="P13">
        <v>44.189914703369141</v>
      </c>
      <c r="Q13">
        <v>6.8730344772338867</v>
      </c>
      <c r="R13">
        <v>5.1953334808349609</v>
      </c>
      <c r="S13">
        <v>38.758872985839844</v>
      </c>
      <c r="T13">
        <v>29.297866821289063</v>
      </c>
      <c r="U13">
        <v>47.456134796142578</v>
      </c>
      <c r="V13">
        <v>35.872135162353516</v>
      </c>
      <c r="W13">
        <v>7.3833699226379395</v>
      </c>
      <c r="X13">
        <v>41.636791229248047</v>
      </c>
      <c r="Y13">
        <v>50.979843139648438</v>
      </c>
    </row>
    <row r="14" spans="1:25" x14ac:dyDescent="0.25">
      <c r="A14">
        <v>2007</v>
      </c>
      <c r="B14">
        <v>27.930173056601802</v>
      </c>
      <c r="C14">
        <v>0.4424387931034483</v>
      </c>
      <c r="D14">
        <v>0.16387724137931034</v>
      </c>
      <c r="E14">
        <v>4.0406732758620691</v>
      </c>
      <c r="F14">
        <v>3.3728966557771654</v>
      </c>
      <c r="G14">
        <v>0.60631603002548218</v>
      </c>
      <c r="H14">
        <v>8.5417928695678711</v>
      </c>
      <c r="I14">
        <v>56.925090789794922</v>
      </c>
      <c r="J14">
        <v>47.517436981201172</v>
      </c>
      <c r="K14">
        <v>0.63764351606369019</v>
      </c>
      <c r="L14">
        <v>8.9831352233886719</v>
      </c>
      <c r="M14">
        <v>4.2494492530822754</v>
      </c>
      <c r="N14">
        <v>59.866329193115234</v>
      </c>
      <c r="O14">
        <v>3.5471694469451904</v>
      </c>
      <c r="P14">
        <v>49.972599029541016</v>
      </c>
      <c r="Q14">
        <v>10.038029670715332</v>
      </c>
      <c r="R14">
        <v>7.3773059844970703</v>
      </c>
      <c r="S14">
        <v>66.896461486816406</v>
      </c>
      <c r="T14">
        <v>49.164596557617188</v>
      </c>
      <c r="U14">
        <v>55.840904235839844</v>
      </c>
      <c r="V14">
        <v>41.039470672607422</v>
      </c>
      <c r="W14">
        <v>7.5601582527160645</v>
      </c>
      <c r="X14">
        <v>50.3831787109375</v>
      </c>
      <c r="Y14">
        <v>42.056667327880859</v>
      </c>
    </row>
    <row r="15" spans="1:25" x14ac:dyDescent="0.25">
      <c r="A15">
        <v>2008</v>
      </c>
      <c r="B15">
        <v>31.950617347431184</v>
      </c>
      <c r="C15">
        <v>0.46861362068965501</v>
      </c>
      <c r="D15">
        <v>0.24074827586206896</v>
      </c>
      <c r="E15">
        <v>2.2620024137931041</v>
      </c>
      <c r="F15">
        <v>3.8497280633987763</v>
      </c>
      <c r="G15">
        <v>0.70936185121536255</v>
      </c>
      <c r="H15">
        <v>9.8797569274902344</v>
      </c>
      <c r="I15">
        <v>31.504419326782227</v>
      </c>
      <c r="J15">
        <v>53.61773681640625</v>
      </c>
      <c r="K15">
        <v>0.71843224763870239</v>
      </c>
      <c r="L15">
        <v>10.006086349487305</v>
      </c>
      <c r="M15">
        <v>2.2909257411956787</v>
      </c>
      <c r="N15">
        <v>31.907255172729492</v>
      </c>
      <c r="O15">
        <v>3.8989531993865967</v>
      </c>
      <c r="P15">
        <v>54.303325653076172</v>
      </c>
      <c r="Q15">
        <v>11.744032859802246</v>
      </c>
      <c r="R15">
        <v>8.3120031356811523</v>
      </c>
      <c r="S15">
        <v>37.449192047119141</v>
      </c>
      <c r="T15">
        <v>26.505186080932617</v>
      </c>
      <c r="U15">
        <v>63.735214233398437</v>
      </c>
      <c r="V15">
        <v>45.109481811523438</v>
      </c>
      <c r="W15">
        <v>10.399535179138184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32.135901775823939</v>
      </c>
      <c r="C16">
        <v>0.5056937931034482</v>
      </c>
      <c r="D16">
        <v>0.55016224137931036</v>
      </c>
      <c r="E16">
        <v>1.7998858620689659</v>
      </c>
      <c r="F16">
        <v>3.6966506260632439</v>
      </c>
      <c r="G16">
        <v>1.0558561086654663</v>
      </c>
      <c r="H16">
        <v>14.538999557495117</v>
      </c>
      <c r="I16">
        <v>24.784191131591797</v>
      </c>
      <c r="J16">
        <v>50.902393341064453</v>
      </c>
      <c r="K16">
        <v>1.0731725692749023</v>
      </c>
      <c r="L16">
        <v>14.777445793151855</v>
      </c>
      <c r="M16">
        <v>1.8294048309326172</v>
      </c>
      <c r="N16">
        <v>25.190662384033203</v>
      </c>
      <c r="O16">
        <v>3.757277250289917</v>
      </c>
      <c r="P16">
        <v>51.737213134765625</v>
      </c>
      <c r="Q16">
        <v>17.480512619018555</v>
      </c>
      <c r="R16">
        <v>12.416221618652344</v>
      </c>
      <c r="S16">
        <v>29.798498153686523</v>
      </c>
      <c r="T16">
        <v>21.165554046630859</v>
      </c>
      <c r="U16">
        <v>61.200901031494141</v>
      </c>
      <c r="V16">
        <v>43.470344543457031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38.201273285154862</v>
      </c>
      <c r="C17">
        <v>0.49936948275862064</v>
      </c>
      <c r="D17">
        <v>0.6357843103448273</v>
      </c>
      <c r="E17">
        <v>3.0238305172413775</v>
      </c>
      <c r="F17">
        <v>4.1757826503277675</v>
      </c>
      <c r="G17">
        <v>1.1351537704467773</v>
      </c>
      <c r="H17">
        <v>15.456197738647461</v>
      </c>
      <c r="I17">
        <v>41.172325134277344</v>
      </c>
      <c r="J17">
        <v>56.857250213623047</v>
      </c>
      <c r="K17">
        <v>1.1351537704467773</v>
      </c>
      <c r="L17">
        <v>15.456197738647461</v>
      </c>
      <c r="M17">
        <v>3.0238306522369385</v>
      </c>
      <c r="N17">
        <v>41.172328948974609</v>
      </c>
      <c r="O17">
        <v>4.1757826805114746</v>
      </c>
      <c r="P17">
        <v>56.857250213623047</v>
      </c>
      <c r="Q17">
        <v>18.793346405029297</v>
      </c>
      <c r="R17">
        <v>13.133321762084961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36.279727935791016</v>
      </c>
      <c r="Y17">
        <v>50.100776672363281</v>
      </c>
    </row>
    <row r="18" spans="1:25" x14ac:dyDescent="0.25">
      <c r="A18">
        <v>2011</v>
      </c>
      <c r="B18">
        <v>44.260174090667206</v>
      </c>
      <c r="C18">
        <v>0.56456155172413813</v>
      </c>
      <c r="D18">
        <v>0.34501017241379317</v>
      </c>
      <c r="E18">
        <v>3.3729749999999989</v>
      </c>
      <c r="F18">
        <v>4.7004860235570014</v>
      </c>
      <c r="G18">
        <v>0.90957170724868774</v>
      </c>
      <c r="H18">
        <v>12.246489524841309</v>
      </c>
      <c r="I18">
        <v>45.413795471191406</v>
      </c>
      <c r="J18">
        <v>63.287425994873047</v>
      </c>
      <c r="K18">
        <v>0.88173669576644897</v>
      </c>
      <c r="L18">
        <v>11.871718406677246</v>
      </c>
      <c r="M18">
        <v>3.26975417137146</v>
      </c>
      <c r="N18">
        <v>44.024024963378906</v>
      </c>
      <c r="O18">
        <v>4.5566401481628418</v>
      </c>
      <c r="P18">
        <v>61.350681304931641</v>
      </c>
      <c r="Q18">
        <v>15.058661460876465</v>
      </c>
      <c r="R18">
        <v>10.201376914978027</v>
      </c>
      <c r="S18">
        <v>55.842201232910156</v>
      </c>
      <c r="T18">
        <v>37.829875946044922</v>
      </c>
      <c r="U18">
        <v>77.820167541503906</v>
      </c>
      <c r="V18">
        <v>52.718685150146484</v>
      </c>
      <c r="W18">
        <v>10.12544059753418</v>
      </c>
      <c r="X18">
        <v>37.548286437988281</v>
      </c>
      <c r="Y18">
        <v>52.326267242431641</v>
      </c>
    </row>
    <row r="19" spans="1:25" x14ac:dyDescent="0.25">
      <c r="A19">
        <v>2012</v>
      </c>
      <c r="B19">
        <v>47.883519890880585</v>
      </c>
      <c r="C19">
        <v>0.52258810344827589</v>
      </c>
      <c r="D19">
        <v>0.39153206896551723</v>
      </c>
      <c r="E19">
        <v>2.7331305172413796</v>
      </c>
      <c r="F19">
        <v>4.9675164391916091</v>
      </c>
      <c r="G19">
        <v>0.91412019729614258</v>
      </c>
      <c r="H19">
        <v>12.172667503356934</v>
      </c>
      <c r="I19">
        <v>36.395092010498047</v>
      </c>
      <c r="J19">
        <v>66.148773193359375</v>
      </c>
      <c r="K19">
        <v>0.86818033456802368</v>
      </c>
      <c r="L19">
        <v>11.560920715332031</v>
      </c>
      <c r="M19">
        <v>2.5957748889923096</v>
      </c>
      <c r="N19">
        <v>34.566028594970703</v>
      </c>
      <c r="O19">
        <v>4.7178702354431152</v>
      </c>
      <c r="P19">
        <v>62.824413299560547</v>
      </c>
      <c r="Q19">
        <v>15.133964538574219</v>
      </c>
      <c r="R19">
        <v>10.044534683227539</v>
      </c>
      <c r="S19">
        <v>45.24908447265625</v>
      </c>
      <c r="T19">
        <v>30.032180786132813</v>
      </c>
      <c r="U19">
        <v>82.241065979003906</v>
      </c>
      <c r="V19">
        <v>54.584056854248047</v>
      </c>
      <c r="W19">
        <v>10.611083030700684</v>
      </c>
      <c r="X19">
        <v>31.726108551025391</v>
      </c>
      <c r="Y19">
        <v>57.662803649902344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K59"/>
  <sheetViews>
    <sheetView showGridLines="0" topLeftCell="F51" zoomScale="70" zoomScaleNormal="70" workbookViewId="0">
      <selection activeCell="B2" sqref="B2:D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29</v>
      </c>
      <c r="B1" s="44" t="s">
        <v>17</v>
      </c>
      <c r="C1" s="44"/>
      <c r="D1" s="44"/>
      <c r="E1" s="44"/>
    </row>
    <row r="2" spans="1:8" hidden="1" outlineLevel="1" x14ac:dyDescent="0.25">
      <c r="B2" t="s">
        <v>50</v>
      </c>
      <c r="C2" t="s">
        <v>52</v>
      </c>
      <c r="D2" t="s">
        <v>51</v>
      </c>
    </row>
    <row r="3" spans="1:8" hidden="1" outlineLevel="1" x14ac:dyDescent="0.25">
      <c r="A3">
        <v>2000</v>
      </c>
      <c r="B3" s="13">
        <f ca="1">INDEX(INDIRECT($A$1&amp;"!$A$1:$X$55"),MATCH($A3,INDIRECT($A$1&amp;"!$A$1:$A$55"),0),MATCH(B$2,INDIRECT($A$1&amp;"!$A$1:$X$1"),0))</f>
        <v>21.449289321899414</v>
      </c>
      <c r="C3" s="13">
        <f t="shared" ref="C3:D15" ca="1" si="0">INDEX(INDIRECT($A$1&amp;"!$A$1:$X$55"),MATCH($A3,INDIRECT($A$1&amp;"!$A$1:$A$55"),0),MATCH(C$2,INDIRECT($A$1&amp;"!$A$1:$X$1"),0))</f>
        <v>14.438272476196289</v>
      </c>
      <c r="D3" s="13">
        <f t="shared" ca="1" si="0"/>
        <v>1.5608624219894409</v>
      </c>
      <c r="E3" s="10"/>
    </row>
    <row r="4" spans="1:8" hidden="1" outlineLevel="1" x14ac:dyDescent="0.25">
      <c r="A4">
        <v>2001</v>
      </c>
      <c r="B4" s="13">
        <f t="shared" ref="B4:B15" ca="1" si="1">INDEX(INDIRECT($A$1&amp;"!$A$1:$X$55"),MATCH($A4,INDIRECT($A$1&amp;"!$A$1:$A$55"),0),MATCH(B$2,INDIRECT($A$1&amp;"!$A$1:$X$1"),0))</f>
        <v>22.084684371948242</v>
      </c>
      <c r="C4" s="13">
        <f t="shared" ca="1" si="0"/>
        <v>14.390768051147461</v>
      </c>
      <c r="D4" s="13">
        <f t="shared" ca="1" si="0"/>
        <v>-0.68290644884109497</v>
      </c>
      <c r="E4" s="10"/>
    </row>
    <row r="5" spans="1:8" hidden="1" outlineLevel="1" x14ac:dyDescent="0.25">
      <c r="A5">
        <v>2002</v>
      </c>
      <c r="B5" s="13">
        <f t="shared" ca="1" si="1"/>
        <v>23.875179290771484</v>
      </c>
      <c r="C5" s="13">
        <f t="shared" ca="1" si="0"/>
        <v>17.828168869018555</v>
      </c>
      <c r="D5" s="13">
        <f t="shared" ca="1" si="0"/>
        <v>-1.4593859910964966</v>
      </c>
      <c r="E5" s="10"/>
      <c r="H5" s="9"/>
    </row>
    <row r="6" spans="1:8" hidden="1" outlineLevel="1" x14ac:dyDescent="0.25">
      <c r="A6">
        <v>2003</v>
      </c>
      <c r="B6" s="13">
        <f t="shared" ca="1" si="1"/>
        <v>25.930685043334961</v>
      </c>
      <c r="C6" s="13">
        <f t="shared" ca="1" si="0"/>
        <v>19.425798416137695</v>
      </c>
      <c r="D6" s="13">
        <f t="shared" ca="1" si="0"/>
        <v>-0.98528170585632324</v>
      </c>
      <c r="E6" s="10"/>
    </row>
    <row r="7" spans="1:8" hidden="1" outlineLevel="1" x14ac:dyDescent="0.25">
      <c r="A7">
        <v>2004</v>
      </c>
      <c r="B7" s="13">
        <f t="shared" ca="1" si="1"/>
        <v>27.862192153930664</v>
      </c>
      <c r="C7" s="13">
        <f t="shared" ca="1" si="0"/>
        <v>20.57234001159668</v>
      </c>
      <c r="D7" s="13">
        <f t="shared" ca="1" si="0"/>
        <v>-0.37733080983161926</v>
      </c>
      <c r="E7" s="10"/>
    </row>
    <row r="8" spans="1:8" hidden="1" outlineLevel="1" x14ac:dyDescent="0.25">
      <c r="A8">
        <v>2005</v>
      </c>
      <c r="B8" s="13">
        <f t="shared" ca="1" si="1"/>
        <v>28.34882926940918</v>
      </c>
      <c r="C8" s="13">
        <f t="shared" ca="1" si="0"/>
        <v>21.440485000610352</v>
      </c>
      <c r="D8" s="13">
        <f t="shared" ca="1" si="0"/>
        <v>1.0275152921676636</v>
      </c>
      <c r="E8" s="10"/>
    </row>
    <row r="9" spans="1:8" hidden="1" outlineLevel="1" x14ac:dyDescent="0.25">
      <c r="A9">
        <v>2006</v>
      </c>
      <c r="B9" s="13">
        <f t="shared" ca="1" si="1"/>
        <v>29.926376342773438</v>
      </c>
      <c r="C9" s="13">
        <f t="shared" ca="1" si="0"/>
        <v>23.605783462524414</v>
      </c>
      <c r="D9" s="13">
        <f t="shared" ca="1" si="0"/>
        <v>3.0643625259399414</v>
      </c>
      <c r="E9" s="10"/>
    </row>
    <row r="10" spans="1:8" hidden="1" outlineLevel="1" x14ac:dyDescent="0.25">
      <c r="A10">
        <v>2007</v>
      </c>
      <c r="B10" s="13">
        <f t="shared" ca="1" si="1"/>
        <v>33.783500671386719</v>
      </c>
      <c r="C10" s="13">
        <f t="shared" ca="1" si="0"/>
        <v>27.68281364440918</v>
      </c>
      <c r="D10" s="13">
        <f t="shared" ca="1" si="0"/>
        <v>0.92587053775787354</v>
      </c>
      <c r="E10" s="10"/>
    </row>
    <row r="11" spans="1:8" hidden="1" outlineLevel="1" x14ac:dyDescent="0.25">
      <c r="A11">
        <v>2008</v>
      </c>
      <c r="B11" s="13">
        <f t="shared" ca="1" si="1"/>
        <v>38.795536041259766</v>
      </c>
      <c r="C11" s="13">
        <f t="shared" ca="1" si="0"/>
        <v>33.207752227783203</v>
      </c>
      <c r="D11" s="13">
        <f t="shared" ca="1" si="0"/>
        <v>3.7852466106414795</v>
      </c>
      <c r="E11" s="10"/>
    </row>
    <row r="12" spans="1:8" hidden="1" outlineLevel="1" x14ac:dyDescent="0.25">
      <c r="A12">
        <v>2009</v>
      </c>
      <c r="B12" s="13">
        <f t="shared" ca="1" si="1"/>
        <v>38.803787231445313</v>
      </c>
      <c r="C12" s="13">
        <f t="shared" ca="1" si="0"/>
        <v>34.828464508056641</v>
      </c>
      <c r="D12" s="13">
        <f t="shared" ca="1" si="0"/>
        <v>3.2666144371032715</v>
      </c>
      <c r="E12" s="10"/>
    </row>
    <row r="13" spans="1:8" hidden="1" outlineLevel="1" x14ac:dyDescent="0.25">
      <c r="A13">
        <v>2010</v>
      </c>
      <c r="B13" s="13">
        <f t="shared" ca="1" si="1"/>
        <v>37.059959411621094</v>
      </c>
      <c r="C13" s="13">
        <f t="shared" ca="1" si="0"/>
        <v>36.252326965332031</v>
      </c>
      <c r="D13" s="13">
        <f t="shared" ca="1" si="0"/>
        <v>1.0775794982910156</v>
      </c>
      <c r="E13" s="10"/>
    </row>
    <row r="14" spans="1:8" hidden="1" outlineLevel="1" x14ac:dyDescent="0.25">
      <c r="A14">
        <v>2011</v>
      </c>
      <c r="B14" s="13">
        <f t="shared" ca="1" si="1"/>
        <v>32.892101287841797</v>
      </c>
      <c r="C14" s="13">
        <f t="shared" ca="1" si="0"/>
        <v>38.332561492919922</v>
      </c>
      <c r="D14" s="13">
        <f t="shared" ca="1" si="0"/>
        <v>2.3989484310150146</v>
      </c>
      <c r="E14" s="10"/>
    </row>
    <row r="15" spans="1:8" hidden="1" outlineLevel="1" x14ac:dyDescent="0.25">
      <c r="A15">
        <v>2012</v>
      </c>
      <c r="B15" s="13">
        <f t="shared" ca="1" si="1"/>
        <v>33.968345642089844</v>
      </c>
      <c r="C15" s="13">
        <f t="shared" ca="1" si="0"/>
        <v>43.591594696044922</v>
      </c>
      <c r="D15" s="13">
        <f t="shared" ca="1" si="0"/>
        <v>3.08431077003479</v>
      </c>
      <c r="E15" s="10"/>
    </row>
    <row r="16" spans="1:8" hidden="1" outlineLevel="1" x14ac:dyDescent="0.25">
      <c r="A16" t="s">
        <v>287</v>
      </c>
      <c r="B16" s="2">
        <f ca="1">(B15-B3)/B3</f>
        <v>0.58365832696417841</v>
      </c>
      <c r="C16" s="2">
        <f ca="1">(C15-C3)/C3</f>
        <v>2.0191696941522861</v>
      </c>
      <c r="D16" s="2">
        <f ca="1">(D15-D3)/D3</f>
        <v>0.97602987078361159</v>
      </c>
      <c r="E16" s="2"/>
    </row>
    <row r="17" spans="1:5" hidden="1" outlineLevel="1" x14ac:dyDescent="0.25"/>
    <row r="18" spans="1:5" hidden="1" outlineLevel="1" x14ac:dyDescent="0.25">
      <c r="A18" t="s">
        <v>30</v>
      </c>
      <c r="B18" s="44" t="s">
        <v>19</v>
      </c>
      <c r="C18" s="44"/>
      <c r="D18" s="44"/>
      <c r="E18" s="44"/>
    </row>
    <row r="19" spans="1:5" hidden="1" outlineLevel="1" x14ac:dyDescent="0.25">
      <c r="B19" t="s">
        <v>50</v>
      </c>
      <c r="C19" t="s">
        <v>52</v>
      </c>
      <c r="D19" t="s">
        <v>51</v>
      </c>
    </row>
    <row r="20" spans="1:5" hidden="1" outlineLevel="1" x14ac:dyDescent="0.25">
      <c r="A20">
        <v>2000</v>
      </c>
      <c r="B20" s="13">
        <f ca="1">INDEX(INDIRECT($A$18&amp;"!$A$1:$X$55"),MATCH($A20,INDIRECT($A$18&amp;"!$A$1:$A$55"),0),MATCH(B$19,INDIRECT($A$18&amp;"!$A$1:$X$1"),0))</f>
        <v>6.9184317588806152</v>
      </c>
      <c r="C20" s="13">
        <f t="shared" ref="C20:D32" ca="1" si="2">INDEX(INDIRECT($A$18&amp;"!$A$1:$X$55"),MATCH($A20,INDIRECT($A$18&amp;"!$A$1:$A$55"),0),MATCH(C$19,INDIRECT($A$18&amp;"!$A$1:$X$1"),0))</f>
        <v>22.005321502685547</v>
      </c>
      <c r="D20" s="13">
        <f t="shared" ca="1" si="2"/>
        <v>14.598089218139648</v>
      </c>
      <c r="E20" s="10"/>
    </row>
    <row r="21" spans="1:5" hidden="1" outlineLevel="1" x14ac:dyDescent="0.25">
      <c r="A21">
        <v>2001</v>
      </c>
      <c r="B21" s="13">
        <f t="shared" ref="B21:B32" ca="1" si="3">INDEX(INDIRECT($A$18&amp;"!$A$1:$X$55"),MATCH($A21,INDIRECT($A$18&amp;"!$A$1:$A$55"),0),MATCH(B$19,INDIRECT($A$18&amp;"!$A$1:$X$1"),0))</f>
        <v>8.2744407653808594</v>
      </c>
      <c r="C21" s="13">
        <f t="shared" ca="1" si="2"/>
        <v>23.907764434814453</v>
      </c>
      <c r="D21" s="13">
        <f t="shared" ca="1" si="2"/>
        <v>7.4691128730773926</v>
      </c>
      <c r="E21" s="10"/>
    </row>
    <row r="22" spans="1:5" hidden="1" outlineLevel="1" x14ac:dyDescent="0.25">
      <c r="A22">
        <v>2002</v>
      </c>
      <c r="B22" s="13">
        <f t="shared" ca="1" si="3"/>
        <v>5.5391302108764648</v>
      </c>
      <c r="C22" s="13">
        <f t="shared" ca="1" si="2"/>
        <v>26.861520767211914</v>
      </c>
      <c r="D22" s="13">
        <f t="shared" ca="1" si="2"/>
        <v>2.5793406963348389</v>
      </c>
      <c r="E22" s="10"/>
    </row>
    <row r="23" spans="1:5" hidden="1" outlineLevel="1" x14ac:dyDescent="0.25">
      <c r="A23">
        <v>2003</v>
      </c>
      <c r="B23" s="13">
        <f t="shared" ca="1" si="3"/>
        <v>2.3472371101379395</v>
      </c>
      <c r="C23" s="13">
        <f t="shared" ca="1" si="2"/>
        <v>31.962638854980469</v>
      </c>
      <c r="D23" s="13">
        <f t="shared" ca="1" si="2"/>
        <v>7.6178631782531738</v>
      </c>
      <c r="E23" s="10"/>
    </row>
    <row r="24" spans="1:5" hidden="1" outlineLevel="1" x14ac:dyDescent="0.25">
      <c r="A24">
        <v>2004</v>
      </c>
      <c r="B24" s="13">
        <f t="shared" ca="1" si="3"/>
        <v>3.3180100917816162</v>
      </c>
      <c r="C24" s="13">
        <f t="shared" ca="1" si="2"/>
        <v>35.040672302246094</v>
      </c>
      <c r="D24" s="13">
        <f t="shared" ca="1" si="2"/>
        <v>18.492500305175781</v>
      </c>
      <c r="E24" s="10"/>
    </row>
    <row r="25" spans="1:5" hidden="1" outlineLevel="1" x14ac:dyDescent="0.25">
      <c r="A25">
        <v>2005</v>
      </c>
      <c r="B25" s="13">
        <f t="shared" ca="1" si="3"/>
        <v>7.3853793144226074</v>
      </c>
      <c r="C25" s="13">
        <f t="shared" ca="1" si="2"/>
        <v>38.995021820068359</v>
      </c>
      <c r="D25" s="13">
        <f t="shared" ca="1" si="2"/>
        <v>37.63134765625</v>
      </c>
      <c r="E25" s="10"/>
    </row>
    <row r="26" spans="1:5" hidden="1" outlineLevel="1" x14ac:dyDescent="0.25">
      <c r="A26">
        <v>2006</v>
      </c>
      <c r="B26" s="13">
        <f t="shared" ca="1" si="3"/>
        <v>6.3999900817871094</v>
      </c>
      <c r="C26" s="13">
        <f t="shared" ca="1" si="2"/>
        <v>44.189918518066406</v>
      </c>
      <c r="D26" s="13">
        <f t="shared" ca="1" si="2"/>
        <v>36.091251373291016</v>
      </c>
      <c r="E26" s="10"/>
    </row>
    <row r="27" spans="1:5" hidden="1" outlineLevel="1" x14ac:dyDescent="0.25">
      <c r="A27">
        <v>2007</v>
      </c>
      <c r="B27" s="13">
        <f t="shared" ca="1" si="3"/>
        <v>8.9831342697143555</v>
      </c>
      <c r="C27" s="13">
        <f t="shared" ca="1" si="2"/>
        <v>49.972599029541016</v>
      </c>
      <c r="D27" s="13">
        <f t="shared" ca="1" si="2"/>
        <v>59.866329193115234</v>
      </c>
      <c r="E27" s="10"/>
    </row>
    <row r="28" spans="1:5" hidden="1" outlineLevel="1" x14ac:dyDescent="0.25">
      <c r="A28">
        <v>2008</v>
      </c>
      <c r="B28" s="13">
        <f t="shared" ca="1" si="3"/>
        <v>10.006086349487305</v>
      </c>
      <c r="C28" s="13">
        <f t="shared" ca="1" si="2"/>
        <v>54.303325653076172</v>
      </c>
      <c r="D28" s="13">
        <f t="shared" ca="1" si="2"/>
        <v>31.907257080078125</v>
      </c>
      <c r="E28" s="10"/>
    </row>
    <row r="29" spans="1:5" hidden="1" outlineLevel="1" x14ac:dyDescent="0.25">
      <c r="A29">
        <v>2009</v>
      </c>
      <c r="B29" s="13">
        <f t="shared" ca="1" si="3"/>
        <v>14.777444839477539</v>
      </c>
      <c r="C29" s="13">
        <f t="shared" ca="1" si="2"/>
        <v>51.737216949462891</v>
      </c>
      <c r="D29" s="13">
        <f t="shared" ca="1" si="2"/>
        <v>25.190662384033203</v>
      </c>
      <c r="E29" s="10"/>
    </row>
    <row r="30" spans="1:5" hidden="1" outlineLevel="1" x14ac:dyDescent="0.25">
      <c r="A30">
        <v>2010</v>
      </c>
      <c r="B30" s="13">
        <f t="shared" ca="1" si="3"/>
        <v>15.456198692321777</v>
      </c>
      <c r="C30" s="13">
        <f t="shared" ca="1" si="2"/>
        <v>56.857250213623047</v>
      </c>
      <c r="D30" s="13">
        <f t="shared" ca="1" si="2"/>
        <v>41.172328948974609</v>
      </c>
      <c r="E30" s="10"/>
    </row>
    <row r="31" spans="1:5" hidden="1" outlineLevel="1" x14ac:dyDescent="0.25">
      <c r="A31">
        <v>2011</v>
      </c>
      <c r="B31" s="13">
        <f t="shared" ca="1" si="3"/>
        <v>11.871718406677246</v>
      </c>
      <c r="C31" s="13">
        <f t="shared" ca="1" si="2"/>
        <v>61.350681304931641</v>
      </c>
      <c r="D31" s="13">
        <f t="shared" ca="1" si="2"/>
        <v>44.024024963378906</v>
      </c>
      <c r="E31" s="10"/>
    </row>
    <row r="32" spans="1:5" hidden="1" outlineLevel="1" x14ac:dyDescent="0.25">
      <c r="A32">
        <v>2012</v>
      </c>
      <c r="B32" s="13">
        <f t="shared" ca="1" si="3"/>
        <v>11.560919761657715</v>
      </c>
      <c r="C32" s="13">
        <f t="shared" ca="1" si="2"/>
        <v>62.824413299560547</v>
      </c>
      <c r="D32" s="13">
        <f t="shared" ca="1" si="2"/>
        <v>34.566028594970703</v>
      </c>
      <c r="E32" s="10"/>
    </row>
    <row r="33" spans="1:5" hidden="1" outlineLevel="1" x14ac:dyDescent="0.25">
      <c r="A33" t="s">
        <v>287</v>
      </c>
      <c r="B33" s="2">
        <f ca="1">(B32-B20)/B20</f>
        <v>0.67103184140219696</v>
      </c>
      <c r="C33" s="2">
        <f ca="1">(C32-C20)/C20</f>
        <v>1.8549645726327337</v>
      </c>
      <c r="D33" s="2">
        <f ca="1">(D32-D20)/D20</f>
        <v>1.3678460981056895</v>
      </c>
      <c r="E33" s="2"/>
    </row>
    <row r="34" spans="1:5" hidden="1" outlineLevel="1" x14ac:dyDescent="0.25"/>
    <row r="35" spans="1:5" hidden="1" outlineLevel="1" x14ac:dyDescent="0.25">
      <c r="A35" t="s">
        <v>26</v>
      </c>
      <c r="B35" s="44" t="s">
        <v>27</v>
      </c>
      <c r="C35" s="44"/>
      <c r="D35" s="44"/>
      <c r="E35" s="44"/>
    </row>
    <row r="36" spans="1:5" hidden="1" outlineLevel="1" x14ac:dyDescent="0.25">
      <c r="B36" t="s">
        <v>50</v>
      </c>
      <c r="C36" t="s">
        <v>52</v>
      </c>
      <c r="D36" t="s">
        <v>51</v>
      </c>
    </row>
    <row r="37" spans="1:5" hidden="1" outlineLevel="1" x14ac:dyDescent="0.25">
      <c r="A37">
        <v>2000</v>
      </c>
      <c r="B37" s="13">
        <f ca="1">INDEX(INDIRECT($A$35&amp;"!$A$1:$X$55"),MATCH($A37,INDIRECT($A$35&amp;"!$A$1:$A$55"),0),MATCH(B$36,INDIRECT($A$35&amp;"!$A$1:$X$1"),0))</f>
        <v>8.4330177307128906</v>
      </c>
      <c r="C37" s="13">
        <f t="shared" ref="C37:D49" ca="1" si="4">INDEX(INDIRECT($A$35&amp;"!$A$1:$X$55"),MATCH($A37,INDIRECT($A$35&amp;"!$A$1:$A$55"),0),MATCH(C$36,INDIRECT($A$35&amp;"!$A$1:$X$1"),0))</f>
        <v>21.216590881347656</v>
      </c>
      <c r="D37" s="13">
        <f t="shared" ca="1" si="4"/>
        <v>13.239188194274902</v>
      </c>
      <c r="E37" s="10"/>
    </row>
    <row r="38" spans="1:5" hidden="1" outlineLevel="1" x14ac:dyDescent="0.25">
      <c r="A38">
        <v>2001</v>
      </c>
      <c r="B38" s="13">
        <f t="shared" ref="B38:B49" ca="1" si="5">INDEX(INDIRECT($A$35&amp;"!$A$1:$X$55"),MATCH($A38,INDIRECT($A$35&amp;"!$A$1:$A$55"),0),MATCH(B$36,INDIRECT($A$35&amp;"!$A$1:$X$1"),0))</f>
        <v>9.7250814437866211</v>
      </c>
      <c r="C38" s="13">
        <f t="shared" ca="1" si="4"/>
        <v>22.908088684082031</v>
      </c>
      <c r="D38" s="13">
        <f t="shared" ca="1" si="4"/>
        <v>6.6128168106079102</v>
      </c>
      <c r="E38" s="10"/>
    </row>
    <row r="39" spans="1:5" hidden="1" outlineLevel="1" x14ac:dyDescent="0.25">
      <c r="A39">
        <v>2002</v>
      </c>
      <c r="B39" s="13">
        <f t="shared" ca="1" si="5"/>
        <v>7.4795961380004883</v>
      </c>
      <c r="C39" s="13">
        <f t="shared" ca="1" si="4"/>
        <v>25.905540466308594</v>
      </c>
      <c r="D39" s="13">
        <f t="shared" ca="1" si="4"/>
        <v>2.151930570602417</v>
      </c>
      <c r="E39" s="10"/>
    </row>
    <row r="40" spans="1:5" hidden="1" outlineLevel="1" x14ac:dyDescent="0.25">
      <c r="A40">
        <v>2003</v>
      </c>
      <c r="B40" s="13">
        <f t="shared" ca="1" si="5"/>
        <v>4.8611993789672852</v>
      </c>
      <c r="C40" s="13">
        <f t="shared" ca="1" si="4"/>
        <v>30.626230239868164</v>
      </c>
      <c r="D40" s="13">
        <f t="shared" ca="1" si="4"/>
        <v>6.7007803916931152</v>
      </c>
      <c r="E40" s="10"/>
    </row>
    <row r="41" spans="1:5" hidden="1" outlineLevel="1" x14ac:dyDescent="0.25">
      <c r="A41">
        <v>2004</v>
      </c>
      <c r="B41" s="13">
        <f t="shared" ca="1" si="5"/>
        <v>5.9529819488525391</v>
      </c>
      <c r="C41" s="13">
        <f t="shared" ca="1" si="4"/>
        <v>33.487407684326172</v>
      </c>
      <c r="D41" s="13">
        <f t="shared" ca="1" si="4"/>
        <v>16.466703414916992</v>
      </c>
      <c r="E41" s="10"/>
    </row>
    <row r="42" spans="1:5" hidden="1" outlineLevel="1" x14ac:dyDescent="0.25">
      <c r="A42">
        <v>2005</v>
      </c>
      <c r="B42" s="13">
        <f t="shared" ca="1" si="5"/>
        <v>9.6516046524047852</v>
      </c>
      <c r="C42" s="13">
        <f t="shared" ca="1" si="4"/>
        <v>37.097316741943359</v>
      </c>
      <c r="D42" s="13">
        <f t="shared" ca="1" si="4"/>
        <v>33.674343109130859</v>
      </c>
      <c r="E42" s="10"/>
    </row>
    <row r="43" spans="1:5" hidden="1" outlineLevel="1" x14ac:dyDescent="0.25">
      <c r="A43">
        <v>2006</v>
      </c>
      <c r="B43" s="13">
        <f t="shared" ca="1" si="5"/>
        <v>8.9607992172241211</v>
      </c>
      <c r="C43" s="13">
        <f t="shared" ca="1" si="4"/>
        <v>41.949367523193359</v>
      </c>
      <c r="D43" s="13">
        <f t="shared" ca="1" si="4"/>
        <v>32.496330261230469</v>
      </c>
      <c r="E43" s="10"/>
    </row>
    <row r="44" spans="1:5" hidden="1" outlineLevel="1" x14ac:dyDescent="0.25">
      <c r="A44">
        <v>2007</v>
      </c>
      <c r="B44" s="13">
        <f t="shared" ca="1" si="5"/>
        <v>11.701181411743164</v>
      </c>
      <c r="C44" s="13">
        <f t="shared" ca="1" si="4"/>
        <v>47.529701232910156</v>
      </c>
      <c r="D44" s="13">
        <f t="shared" ca="1" si="4"/>
        <v>53.406627655029297</v>
      </c>
      <c r="E44" s="10"/>
    </row>
    <row r="45" spans="1:5" hidden="1" outlineLevel="1" x14ac:dyDescent="0.25">
      <c r="A45">
        <v>2008</v>
      </c>
      <c r="B45" s="13">
        <f t="shared" ca="1" si="5"/>
        <v>13.182957649230957</v>
      </c>
      <c r="C45" s="13">
        <f t="shared" ca="1" si="4"/>
        <v>51.9754638671875</v>
      </c>
      <c r="D45" s="13">
        <f t="shared" ca="1" si="4"/>
        <v>28.804035186767578</v>
      </c>
      <c r="E45" s="10"/>
    </row>
    <row r="46" spans="1:5" hidden="1" outlineLevel="1" x14ac:dyDescent="0.25">
      <c r="A46">
        <v>2009</v>
      </c>
      <c r="B46" s="13">
        <f t="shared" ca="1" si="5"/>
        <v>17.447038650512695</v>
      </c>
      <c r="C46" s="13">
        <f t="shared" ca="1" si="4"/>
        <v>49.858463287353516</v>
      </c>
      <c r="D46" s="13">
        <f t="shared" ca="1" si="4"/>
        <v>22.754657745361328</v>
      </c>
      <c r="E46" s="10"/>
    </row>
    <row r="47" spans="1:5" hidden="1" outlineLevel="1" x14ac:dyDescent="0.25">
      <c r="A47">
        <v>2010</v>
      </c>
      <c r="B47" s="13">
        <f t="shared" ca="1" si="5"/>
        <v>17.873811721801758</v>
      </c>
      <c r="C47" s="13">
        <f t="shared" ca="1" si="4"/>
        <v>54.551414489746094</v>
      </c>
      <c r="D47" s="13">
        <f t="shared" ca="1" si="4"/>
        <v>36.685440063476562</v>
      </c>
      <c r="E47" s="10"/>
    </row>
    <row r="48" spans="1:5" hidden="1" outlineLevel="1" x14ac:dyDescent="0.25">
      <c r="A48">
        <v>2011</v>
      </c>
      <c r="B48" s="13">
        <f t="shared" ca="1" si="5"/>
        <v>14.241288185119629</v>
      </c>
      <c r="C48" s="13">
        <f t="shared" ca="1" si="4"/>
        <v>58.755912780761719</v>
      </c>
      <c r="D48" s="13">
        <f t="shared" ca="1" si="4"/>
        <v>39.331745147705078</v>
      </c>
      <c r="E48" s="10"/>
    </row>
    <row r="49" spans="1:11" hidden="1" outlineLevel="1" x14ac:dyDescent="0.25">
      <c r="A49">
        <v>2012</v>
      </c>
      <c r="B49" s="13">
        <f t="shared" ca="1" si="5"/>
        <v>14.106053352355957</v>
      </c>
      <c r="C49" s="13">
        <f t="shared" ca="1" si="4"/>
        <v>60.639865875244141</v>
      </c>
      <c r="D49" s="13">
        <f t="shared" ca="1" si="4"/>
        <v>30.990200042724609</v>
      </c>
      <c r="E49" s="10"/>
    </row>
    <row r="50" spans="1:11" hidden="1" outlineLevel="1" x14ac:dyDescent="0.25">
      <c r="A50" t="s">
        <v>287</v>
      </c>
      <c r="B50" s="2">
        <f ca="1">(B49-B37)/B37</f>
        <v>0.67271714619808975</v>
      </c>
      <c r="C50" s="2">
        <f ca="1">(C49-C37)/C37</f>
        <v>1.8581342881317962</v>
      </c>
      <c r="D50" s="2">
        <f ca="1">(D49-D37)/D37</f>
        <v>1.3407930749202492</v>
      </c>
      <c r="E50" s="2"/>
    </row>
    <row r="51" spans="1:11" collapsed="1" x14ac:dyDescent="0.25"/>
    <row r="52" spans="1:11" ht="21" x14ac:dyDescent="0.35">
      <c r="H52" s="45" t="s">
        <v>267</v>
      </c>
      <c r="I52" s="45"/>
      <c r="J52" s="45"/>
      <c r="K52" s="6"/>
    </row>
    <row r="53" spans="1:11" ht="20.25" customHeight="1" x14ac:dyDescent="0.25">
      <c r="H53" s="1" t="s">
        <v>41</v>
      </c>
      <c r="I53" s="1" t="s">
        <v>13</v>
      </c>
      <c r="J53" s="1" t="s">
        <v>42</v>
      </c>
      <c r="K53" s="1"/>
    </row>
    <row r="54" spans="1:11" ht="200.25" customHeight="1" thickBot="1" x14ac:dyDescent="0.3">
      <c r="G54" s="3" t="s">
        <v>32</v>
      </c>
    </row>
    <row r="55" spans="1:11" ht="200.25" customHeight="1" thickTop="1" thickBot="1" x14ac:dyDescent="0.3">
      <c r="G55" s="3" t="s">
        <v>33</v>
      </c>
    </row>
    <row r="56" spans="1:11" ht="200.25" customHeight="1" thickTop="1" thickBot="1" x14ac:dyDescent="0.3">
      <c r="G56" s="3" t="s">
        <v>34</v>
      </c>
    </row>
    <row r="57" spans="1:11" s="4" customFormat="1" ht="15.75" customHeight="1" thickTop="1" thickBot="1" x14ac:dyDescent="0.3">
      <c r="G57" s="5"/>
      <c r="H57" s="8" t="s">
        <v>62</v>
      </c>
    </row>
    <row r="58" spans="1:11" s="4" customFormat="1" ht="15.75" customHeight="1" thickTop="1" x14ac:dyDescent="0.25">
      <c r="G58" s="7"/>
      <c r="H58" s="8" t="s">
        <v>31</v>
      </c>
    </row>
    <row r="59" spans="1:11" s="4" customFormat="1" ht="15.75" customHeight="1" x14ac:dyDescent="0.25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/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323</v>
      </c>
      <c r="G1" t="s">
        <v>8</v>
      </c>
    </row>
    <row r="2" spans="1:7" x14ac:dyDescent="0.25">
      <c r="A2">
        <v>1995</v>
      </c>
      <c r="B2">
        <v>6.7202800000000007</v>
      </c>
      <c r="C2">
        <v>1.2899999999999977E-2</v>
      </c>
      <c r="D2">
        <v>6.8658034335440998</v>
      </c>
      <c r="E2">
        <v>0.33156999999999992</v>
      </c>
      <c r="F2">
        <v>1059.8551770000001</v>
      </c>
      <c r="G2">
        <v>6.733180046081543</v>
      </c>
    </row>
    <row r="3" spans="1:7" x14ac:dyDescent="0.25">
      <c r="A3">
        <v>1996</v>
      </c>
      <c r="B3">
        <v>6.6950899999999995</v>
      </c>
      <c r="C3">
        <v>0.9714799999999999</v>
      </c>
      <c r="D3">
        <v>9.4543228412600016</v>
      </c>
      <c r="E3">
        <v>2.1613899999999999</v>
      </c>
      <c r="F3">
        <v>1080.0152519999999</v>
      </c>
      <c r="G3">
        <v>7.666569709777832</v>
      </c>
    </row>
    <row r="4" spans="1:7" x14ac:dyDescent="0.25">
      <c r="A4">
        <v>1997</v>
      </c>
      <c r="B4">
        <v>5.3922100000000004</v>
      </c>
      <c r="C4">
        <v>0.60532000000000008</v>
      </c>
      <c r="D4">
        <v>11.141724622935</v>
      </c>
      <c r="E4">
        <v>3.7286599999999996</v>
      </c>
      <c r="F4">
        <v>1100.3480199999999</v>
      </c>
      <c r="G4">
        <v>5.9975299835205078</v>
      </c>
    </row>
    <row r="5" spans="1:7" x14ac:dyDescent="0.25">
      <c r="A5">
        <v>1998</v>
      </c>
      <c r="B5">
        <v>6.0383099999999992</v>
      </c>
      <c r="C5">
        <v>0.58433000000000002</v>
      </c>
      <c r="D5">
        <v>10.284850195374998</v>
      </c>
      <c r="E5">
        <v>5.0990000000000139E-2</v>
      </c>
      <c r="F5">
        <v>1120.7925720000003</v>
      </c>
      <c r="G5">
        <v>6.6226401329040527</v>
      </c>
    </row>
    <row r="6" spans="1:7" x14ac:dyDescent="0.25">
      <c r="A6">
        <v>1999</v>
      </c>
      <c r="B6">
        <v>5.602450000000001</v>
      </c>
      <c r="C6">
        <v>0.50091000000000008</v>
      </c>
      <c r="D6">
        <v>12.108891854237001</v>
      </c>
      <c r="E6">
        <v>1.12059</v>
      </c>
      <c r="F6">
        <v>1141.2608869999999</v>
      </c>
      <c r="G6">
        <v>6.1033596992492676</v>
      </c>
    </row>
    <row r="7" spans="1:7" x14ac:dyDescent="0.25">
      <c r="A7">
        <v>2000</v>
      </c>
      <c r="B7">
        <v>5.6452999999999998</v>
      </c>
      <c r="C7">
        <v>-6.7269999999999996E-2</v>
      </c>
      <c r="D7">
        <v>13.999568093932</v>
      </c>
      <c r="E7">
        <v>1.72834</v>
      </c>
      <c r="F7">
        <v>1161.6829930000001</v>
      </c>
      <c r="G7">
        <v>5.5780296325683594</v>
      </c>
    </row>
    <row r="8" spans="1:7" x14ac:dyDescent="0.25">
      <c r="A8">
        <v>2001</v>
      </c>
      <c r="B8">
        <v>6.6035600000000008</v>
      </c>
      <c r="C8">
        <v>-0.17843999999999999</v>
      </c>
      <c r="D8">
        <v>15.444873877132002</v>
      </c>
      <c r="E8">
        <v>0.3012399999999999</v>
      </c>
      <c r="F8">
        <v>1182.0492079999999</v>
      </c>
      <c r="G8">
        <v>6.4251203536987305</v>
      </c>
    </row>
    <row r="9" spans="1:7" x14ac:dyDescent="0.25">
      <c r="A9">
        <v>2002</v>
      </c>
      <c r="B9">
        <v>7.5971899999999994</v>
      </c>
      <c r="C9">
        <v>-1.01135</v>
      </c>
      <c r="D9">
        <v>16.876580561588</v>
      </c>
      <c r="E9">
        <v>1.2241500000000001</v>
      </c>
      <c r="F9">
        <v>1202.361187</v>
      </c>
      <c r="G9">
        <v>6.5858397483825684</v>
      </c>
    </row>
    <row r="10" spans="1:7" x14ac:dyDescent="0.25">
      <c r="A10">
        <v>2003</v>
      </c>
      <c r="B10">
        <v>6.5884600000000013</v>
      </c>
      <c r="C10">
        <v>-4.2549099999999997</v>
      </c>
      <c r="D10">
        <v>22.405286333467998</v>
      </c>
      <c r="E10">
        <v>3.3913900000000003</v>
      </c>
      <c r="F10">
        <v>1222.574766</v>
      </c>
      <c r="G10">
        <v>2.333549976348877</v>
      </c>
    </row>
    <row r="11" spans="1:7" x14ac:dyDescent="0.25">
      <c r="A11">
        <v>2004</v>
      </c>
      <c r="B11">
        <v>7.9949699999999995</v>
      </c>
      <c r="C11">
        <v>-0.86511000000000005</v>
      </c>
      <c r="D11">
        <v>20.600584451370004</v>
      </c>
      <c r="E11">
        <v>4.6911300000000011</v>
      </c>
      <c r="F11">
        <v>1242.640101</v>
      </c>
      <c r="G11">
        <v>7.1298599243164063</v>
      </c>
    </row>
    <row r="12" spans="1:7" x14ac:dyDescent="0.25">
      <c r="A12">
        <v>2005</v>
      </c>
      <c r="B12">
        <v>8.2552299999999992</v>
      </c>
      <c r="C12">
        <v>0.91568999999999989</v>
      </c>
      <c r="D12">
        <v>24.403972715438737</v>
      </c>
      <c r="E12">
        <v>7.4576500000000001</v>
      </c>
      <c r="F12">
        <v>1262.526304</v>
      </c>
      <c r="G12">
        <v>9.1709203720092773</v>
      </c>
    </row>
    <row r="13" spans="1:7" x14ac:dyDescent="0.25">
      <c r="A13">
        <v>2006</v>
      </c>
      <c r="B13">
        <v>8.7940799999999992</v>
      </c>
      <c r="C13">
        <v>2.0343899999999997</v>
      </c>
      <c r="D13">
        <v>31.137046909812565</v>
      </c>
      <c r="E13">
        <v>11.221530000000003</v>
      </c>
      <c r="F13">
        <v>1282.195015</v>
      </c>
      <c r="G13">
        <v>10.828469276428223</v>
      </c>
    </row>
    <row r="14" spans="1:7" x14ac:dyDescent="0.25">
      <c r="A14">
        <v>2007</v>
      </c>
      <c r="B14">
        <v>10.558489999999999</v>
      </c>
      <c r="C14">
        <v>2.8039999999999998</v>
      </c>
      <c r="D14">
        <v>40.748513259929453</v>
      </c>
      <c r="E14">
        <v>25.373470000000001</v>
      </c>
      <c r="F14">
        <v>1301.6615810000003</v>
      </c>
      <c r="G14">
        <v>13.362490653991699</v>
      </c>
    </row>
    <row r="15" spans="1:7" x14ac:dyDescent="0.25">
      <c r="A15">
        <v>2008</v>
      </c>
      <c r="B15">
        <v>11.316450000000001</v>
      </c>
      <c r="C15">
        <v>3.0877000000000003</v>
      </c>
      <c r="D15">
        <v>53.870138687359898</v>
      </c>
      <c r="E15">
        <v>16.806600000000003</v>
      </c>
      <c r="F15">
        <v>1321.015148</v>
      </c>
      <c r="G15">
        <v>14.404150009155273</v>
      </c>
    </row>
    <row r="16" spans="1:7" x14ac:dyDescent="0.25">
      <c r="A16">
        <v>2009</v>
      </c>
      <c r="B16">
        <v>13.23175</v>
      </c>
      <c r="C16">
        <v>3.9153800000000003</v>
      </c>
      <c r="D16">
        <v>52.54025669934606</v>
      </c>
      <c r="E16">
        <v>15.325100000000001</v>
      </c>
      <c r="F16">
        <v>1340.3819779999999</v>
      </c>
      <c r="G16">
        <v>17.147130966186523</v>
      </c>
    </row>
    <row r="17" spans="1:7" x14ac:dyDescent="0.25">
      <c r="A17">
        <v>2010</v>
      </c>
      <c r="B17">
        <v>13.4024</v>
      </c>
      <c r="C17">
        <v>5.5817100000000002</v>
      </c>
      <c r="D17">
        <v>57.226716221280434</v>
      </c>
      <c r="E17">
        <v>22.458129999999997</v>
      </c>
      <c r="F17">
        <v>1359.8473759999999</v>
      </c>
      <c r="G17">
        <v>18.984109878540039</v>
      </c>
    </row>
    <row r="18" spans="1:7" x14ac:dyDescent="0.25">
      <c r="A18">
        <v>2011</v>
      </c>
      <c r="B18">
        <v>14.662190000000001</v>
      </c>
      <c r="C18">
        <v>3.2117999999999998</v>
      </c>
      <c r="D18">
        <v>66.883294265035317</v>
      </c>
      <c r="E18">
        <v>16.347629999999999</v>
      </c>
      <c r="F18">
        <v>1379.445027</v>
      </c>
      <c r="G18">
        <v>17.873991012573242</v>
      </c>
    </row>
    <row r="19" spans="1:7" x14ac:dyDescent="0.25">
      <c r="A19">
        <v>2012</v>
      </c>
      <c r="B19">
        <v>12.988720000000001</v>
      </c>
      <c r="C19">
        <v>3.43757</v>
      </c>
      <c r="D19">
        <v>73.750987002768525</v>
      </c>
      <c r="E19">
        <v>15.76581</v>
      </c>
      <c r="F19">
        <v>1399.1308529999999</v>
      </c>
      <c r="G19">
        <v>16.426288604736328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G19"/>
  <sheetViews>
    <sheetView workbookViewId="0"/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323</v>
      </c>
      <c r="G1" t="s">
        <v>8</v>
      </c>
    </row>
    <row r="2" spans="1:7" x14ac:dyDescent="0.25">
      <c r="A2">
        <v>1995</v>
      </c>
      <c r="B2">
        <v>23.886659999999996</v>
      </c>
      <c r="C2">
        <v>11.437230000000003</v>
      </c>
      <c r="D2">
        <v>40.342622894372994</v>
      </c>
      <c r="E2">
        <v>54.534990000000008</v>
      </c>
      <c r="F2">
        <v>2832.9764039999991</v>
      </c>
      <c r="G2">
        <v>35.323890686035156</v>
      </c>
    </row>
    <row r="3" spans="1:7" x14ac:dyDescent="0.25">
      <c r="A3">
        <v>1996</v>
      </c>
      <c r="B3">
        <v>21.976120000000009</v>
      </c>
      <c r="C3">
        <v>5.6306300000000036</v>
      </c>
      <c r="D3">
        <v>41.834581041954806</v>
      </c>
      <c r="E3">
        <v>69.745790000000028</v>
      </c>
      <c r="F3">
        <v>2877.475207</v>
      </c>
      <c r="G3">
        <v>27.60675048828125</v>
      </c>
    </row>
    <row r="4" spans="1:7" x14ac:dyDescent="0.25">
      <c r="A4">
        <v>1997</v>
      </c>
      <c r="B4">
        <v>19.309960000000007</v>
      </c>
      <c r="C4">
        <v>11.143870000000003</v>
      </c>
      <c r="D4">
        <v>50.125570828713506</v>
      </c>
      <c r="E4">
        <v>89.286020000000036</v>
      </c>
      <c r="F4">
        <v>2921.9838600000007</v>
      </c>
      <c r="G4">
        <v>30.453830718994141</v>
      </c>
    </row>
    <row r="5" spans="1:7" x14ac:dyDescent="0.25">
      <c r="A5">
        <v>1998</v>
      </c>
      <c r="B5">
        <v>20.903349999999996</v>
      </c>
      <c r="C5">
        <v>19.0703</v>
      </c>
      <c r="D5">
        <v>48.711596303868895</v>
      </c>
      <c r="E5">
        <v>67.214950000000016</v>
      </c>
      <c r="F5">
        <v>2965.8603280000007</v>
      </c>
      <c r="G5">
        <v>39.973648071289063</v>
      </c>
    </row>
    <row r="6" spans="1:7" x14ac:dyDescent="0.25">
      <c r="A6">
        <v>1999</v>
      </c>
      <c r="B6">
        <v>21.625300000000003</v>
      </c>
      <c r="C6">
        <v>20.685109999999995</v>
      </c>
      <c r="D6">
        <v>51.619762377098901</v>
      </c>
      <c r="E6">
        <v>87.696679999999986</v>
      </c>
      <c r="F6">
        <v>3008.7692889999998</v>
      </c>
      <c r="G6">
        <v>42.310409545898438</v>
      </c>
    </row>
    <row r="7" spans="1:7" x14ac:dyDescent="0.25">
      <c r="A7">
        <v>2000</v>
      </c>
      <c r="B7">
        <v>18.795999999999999</v>
      </c>
      <c r="C7">
        <v>3.6770500000000022</v>
      </c>
      <c r="D7">
        <v>56.540898890801017</v>
      </c>
      <c r="E7">
        <v>42.309699999999999</v>
      </c>
      <c r="F7">
        <v>3050.4349259999995</v>
      </c>
      <c r="G7">
        <v>22.473051071166992</v>
      </c>
    </row>
    <row r="8" spans="1:7" x14ac:dyDescent="0.25">
      <c r="A8">
        <v>2001</v>
      </c>
      <c r="B8">
        <v>20.808379999999993</v>
      </c>
      <c r="C8">
        <v>6.5079100000000007</v>
      </c>
      <c r="D8">
        <v>63.998032603542988</v>
      </c>
      <c r="E8">
        <v>22.642099999999996</v>
      </c>
      <c r="F8">
        <v>3090.6309069999993</v>
      </c>
      <c r="G8">
        <v>27.316289901733398</v>
      </c>
    </row>
    <row r="9" spans="1:7" x14ac:dyDescent="0.25">
      <c r="A9">
        <v>2002</v>
      </c>
      <c r="B9">
        <v>21.328870000000002</v>
      </c>
      <c r="C9">
        <v>-1.1838399999999991</v>
      </c>
      <c r="D9">
        <v>75.666286102485174</v>
      </c>
      <c r="E9">
        <v>6.4666800000000011</v>
      </c>
      <c r="F9">
        <v>3130.1648210000017</v>
      </c>
      <c r="G9">
        <v>20.145029067993164</v>
      </c>
    </row>
    <row r="10" spans="1:7" x14ac:dyDescent="0.25">
      <c r="A10">
        <v>2003</v>
      </c>
      <c r="B10">
        <v>23.172180000000004</v>
      </c>
      <c r="C10">
        <v>-7.4948399999999991</v>
      </c>
      <c r="D10">
        <v>91.00972762329701</v>
      </c>
      <c r="E10">
        <v>21.434690000000007</v>
      </c>
      <c r="F10">
        <v>3169.1019419999989</v>
      </c>
      <c r="G10">
        <v>15.677339553833008</v>
      </c>
    </row>
    <row r="11" spans="1:7" x14ac:dyDescent="0.25">
      <c r="A11">
        <v>2004</v>
      </c>
      <c r="B11">
        <v>23.799129999999995</v>
      </c>
      <c r="C11">
        <v>-7.9858100000000007</v>
      </c>
      <c r="D11">
        <v>108.42694253364827</v>
      </c>
      <c r="E11">
        <v>58.787390000000016</v>
      </c>
      <c r="F11">
        <v>3207.7030690000001</v>
      </c>
      <c r="G11">
        <v>15.813320159912109</v>
      </c>
    </row>
    <row r="12" spans="1:7" x14ac:dyDescent="0.25">
      <c r="A12">
        <v>2005</v>
      </c>
      <c r="B12">
        <v>33.163329999999995</v>
      </c>
      <c r="C12">
        <v>-3.3668499999999999</v>
      </c>
      <c r="D12">
        <v>125.39713957339494</v>
      </c>
      <c r="E12">
        <v>128.52129000000005</v>
      </c>
      <c r="F12">
        <v>3246.2209080000002</v>
      </c>
      <c r="G12">
        <v>29.796480178833008</v>
      </c>
    </row>
    <row r="13" spans="1:7" x14ac:dyDescent="0.25">
      <c r="A13">
        <v>2006</v>
      </c>
      <c r="B13">
        <v>39.708350000000003</v>
      </c>
      <c r="C13">
        <v>-12.699619999999999</v>
      </c>
      <c r="D13">
        <v>145.96418315118356</v>
      </c>
      <c r="E13">
        <v>125.97099999999999</v>
      </c>
      <c r="F13">
        <v>3284.3801859999999</v>
      </c>
      <c r="G13">
        <v>27.008729934692383</v>
      </c>
    </row>
    <row r="14" spans="1:7" x14ac:dyDescent="0.25">
      <c r="A14">
        <v>2007</v>
      </c>
      <c r="B14">
        <v>31.613849999999992</v>
      </c>
      <c r="C14">
        <v>6.4608699999999954</v>
      </c>
      <c r="D14">
        <v>168.21843517647974</v>
      </c>
      <c r="E14">
        <v>209.43170999999992</v>
      </c>
      <c r="F14">
        <v>3322.0569839999998</v>
      </c>
      <c r="G14">
        <v>38.074718475341797</v>
      </c>
    </row>
    <row r="15" spans="1:7" x14ac:dyDescent="0.25">
      <c r="A15">
        <v>2008</v>
      </c>
      <c r="B15">
        <v>35.291749999999993</v>
      </c>
      <c r="C15">
        <v>11.238610000000005</v>
      </c>
      <c r="D15">
        <v>186.35034292802285</v>
      </c>
      <c r="E15">
        <v>116.32005000000002</v>
      </c>
      <c r="F15">
        <v>3359.8876969999997</v>
      </c>
      <c r="G15">
        <v>46.530361175537109</v>
      </c>
    </row>
    <row r="16" spans="1:7" x14ac:dyDescent="0.25">
      <c r="A16">
        <v>2009</v>
      </c>
      <c r="B16">
        <v>35.309650000000012</v>
      </c>
      <c r="C16">
        <v>28.883869999999984</v>
      </c>
      <c r="D16">
        <v>179.90719820134007</v>
      </c>
      <c r="E16">
        <v>90.760440000000017</v>
      </c>
      <c r="F16">
        <v>3398.2256469999998</v>
      </c>
      <c r="G16">
        <v>64.193519592285156</v>
      </c>
    </row>
    <row r="17" spans="1:7" x14ac:dyDescent="0.25">
      <c r="A17">
        <v>2010</v>
      </c>
      <c r="B17">
        <v>35.192050000000009</v>
      </c>
      <c r="C17">
        <v>31.555010000000006</v>
      </c>
      <c r="D17">
        <v>204.42742331635102</v>
      </c>
      <c r="E17">
        <v>153.50244000000001</v>
      </c>
      <c r="F17">
        <v>3436.6211239999989</v>
      </c>
      <c r="G17">
        <v>66.747062683105469</v>
      </c>
    </row>
    <row r="18" spans="1:7" x14ac:dyDescent="0.25">
      <c r="A18">
        <v>2011</v>
      </c>
      <c r="B18">
        <v>36.243830000000003</v>
      </c>
      <c r="C18">
        <v>17.207450000000001</v>
      </c>
      <c r="D18">
        <v>227.38655950295271</v>
      </c>
      <c r="E18">
        <v>180.63931000000002</v>
      </c>
      <c r="F18">
        <v>3475.6323419999999</v>
      </c>
      <c r="G18">
        <v>53.451282501220703</v>
      </c>
    </row>
    <row r="19" spans="1:7" x14ac:dyDescent="0.25">
      <c r="A19">
        <v>2012</v>
      </c>
      <c r="B19">
        <v>36.68683</v>
      </c>
      <c r="C19">
        <v>19.867399999999996</v>
      </c>
      <c r="D19">
        <v>239.98163458442775</v>
      </c>
      <c r="E19">
        <v>144.56826000000004</v>
      </c>
      <c r="F19">
        <v>3514.5630869999995</v>
      </c>
      <c r="G19">
        <v>56.554229736328125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55"/>
  <sheetViews>
    <sheetView workbookViewId="0">
      <selection activeCell="B1" sqref="B1:E1"/>
    </sheetView>
  </sheetViews>
  <sheetFormatPr defaultRowHeight="15.75" x14ac:dyDescent="0.25"/>
  <sheetData>
    <row r="1" spans="1:6" x14ac:dyDescent="0.25">
      <c r="A1" t="s">
        <v>0</v>
      </c>
      <c r="B1" t="s">
        <v>329</v>
      </c>
      <c r="C1" t="s">
        <v>330</v>
      </c>
      <c r="D1" t="s">
        <v>331</v>
      </c>
      <c r="E1" t="s">
        <v>332</v>
      </c>
      <c r="F1" t="s">
        <v>341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135.3432459564209</v>
      </c>
      <c r="C22">
        <v>20.598537033081055</v>
      </c>
      <c r="D22">
        <v>1.4359384765625001</v>
      </c>
      <c r="E22">
        <v>0</v>
      </c>
      <c r="F22">
        <v>0.15345322036743164</v>
      </c>
    </row>
    <row r="23" spans="1:6" x14ac:dyDescent="0.25">
      <c r="A23">
        <v>1981</v>
      </c>
      <c r="B23">
        <v>132.74432458496094</v>
      </c>
      <c r="C23">
        <v>28.102820648193358</v>
      </c>
      <c r="D23">
        <v>1.776844482421875</v>
      </c>
      <c r="E23">
        <v>3.4366159439086913E-3</v>
      </c>
      <c r="F23">
        <v>0.36316780090332029</v>
      </c>
    </row>
    <row r="24" spans="1:6" x14ac:dyDescent="0.25">
      <c r="A24">
        <v>1982</v>
      </c>
      <c r="B24">
        <v>75.856591552734372</v>
      </c>
      <c r="C24">
        <v>33.130281677246096</v>
      </c>
      <c r="D24">
        <v>2.1336916503906251</v>
      </c>
      <c r="E24">
        <v>5.2990961074829103E-3</v>
      </c>
      <c r="F24">
        <v>0.69228921890258788</v>
      </c>
    </row>
    <row r="25" spans="1:6" x14ac:dyDescent="0.25">
      <c r="A25">
        <v>1983</v>
      </c>
      <c r="B25">
        <v>62.711961364746095</v>
      </c>
      <c r="C25">
        <v>35.351091186523441</v>
      </c>
      <c r="D25">
        <v>2.3446818847656248</v>
      </c>
      <c r="E25">
        <v>1.4229089736938476E-2</v>
      </c>
      <c r="F25">
        <v>0.57975827026367188</v>
      </c>
    </row>
    <row r="26" spans="1:6" x14ac:dyDescent="0.25">
      <c r="A26">
        <v>1984</v>
      </c>
      <c r="B26">
        <v>58.417270874023437</v>
      </c>
      <c r="C26">
        <v>34.132820617675783</v>
      </c>
      <c r="D26">
        <v>2.6561162109374998</v>
      </c>
      <c r="E26">
        <v>3.4683422088623045E-2</v>
      </c>
      <c r="F26">
        <v>0.32410570526123045</v>
      </c>
    </row>
    <row r="27" spans="1:6" x14ac:dyDescent="0.25">
      <c r="A27">
        <v>1985</v>
      </c>
      <c r="B27">
        <v>48.655161682128906</v>
      </c>
      <c r="C27">
        <v>33.97339953613281</v>
      </c>
      <c r="D27">
        <v>2.9081562500000002</v>
      </c>
      <c r="E27">
        <v>2.2277078628540038E-2</v>
      </c>
      <c r="F27">
        <v>-5.0004924774169922E-2</v>
      </c>
    </row>
    <row r="28" spans="1:6" x14ac:dyDescent="0.25">
      <c r="A28">
        <v>1986</v>
      </c>
      <c r="B28">
        <v>28.533501708984375</v>
      </c>
      <c r="C28">
        <v>37.768382385253908</v>
      </c>
      <c r="D28">
        <v>3.1605607910156248</v>
      </c>
      <c r="E28">
        <v>1.3975518107414245E-2</v>
      </c>
      <c r="F28">
        <v>0.64477097702026365</v>
      </c>
    </row>
    <row r="29" spans="1:6" x14ac:dyDescent="0.25">
      <c r="A29">
        <v>1987</v>
      </c>
      <c r="B29">
        <v>33.230615890502932</v>
      </c>
      <c r="C29">
        <v>36.77546926879883</v>
      </c>
      <c r="D29">
        <v>1.8639461669921875</v>
      </c>
      <c r="E29">
        <v>1.9951703131198883E-2</v>
      </c>
      <c r="F29">
        <v>0.74023056793212894</v>
      </c>
    </row>
    <row r="30" spans="1:6" x14ac:dyDescent="0.25">
      <c r="A30">
        <v>1988</v>
      </c>
      <c r="B30">
        <v>27.482227294921874</v>
      </c>
      <c r="C30">
        <v>30.667024108886718</v>
      </c>
      <c r="D30">
        <v>2.153357421875</v>
      </c>
      <c r="E30">
        <v>2.0271687030792237E-2</v>
      </c>
      <c r="F30">
        <v>0.75853315925598142</v>
      </c>
    </row>
    <row r="31" spans="1:6" x14ac:dyDescent="0.25">
      <c r="A31">
        <v>1989</v>
      </c>
      <c r="B31">
        <v>37.963393615722659</v>
      </c>
      <c r="C31">
        <v>30.881427490234376</v>
      </c>
      <c r="D31">
        <v>1.83801171875</v>
      </c>
      <c r="E31">
        <v>7.2179411649703979E-3</v>
      </c>
      <c r="F31">
        <v>0.52298806762695316</v>
      </c>
    </row>
    <row r="32" spans="1:6" x14ac:dyDescent="0.25">
      <c r="A32">
        <v>1990</v>
      </c>
      <c r="B32">
        <v>57.816907518386842</v>
      </c>
      <c r="C32">
        <v>33.558068807601927</v>
      </c>
      <c r="D32">
        <v>2.7600093841552733E-2</v>
      </c>
      <c r="E32">
        <v>4.625020980834961E-2</v>
      </c>
      <c r="F32">
        <v>2.1333408966064451</v>
      </c>
    </row>
    <row r="33" spans="1:6" x14ac:dyDescent="0.25">
      <c r="A33">
        <v>1991</v>
      </c>
      <c r="B33">
        <v>59.307987461775539</v>
      </c>
      <c r="C33">
        <v>28.652804475784301</v>
      </c>
      <c r="D33">
        <v>0</v>
      </c>
      <c r="E33">
        <v>2.8600550666451455E-2</v>
      </c>
      <c r="F33">
        <v>1.6886208209991456</v>
      </c>
    </row>
    <row r="34" spans="1:6" x14ac:dyDescent="0.25">
      <c r="A34">
        <v>1992</v>
      </c>
      <c r="B34">
        <v>66.615511778116229</v>
      </c>
      <c r="C34">
        <v>30.755814043045042</v>
      </c>
      <c r="D34">
        <v>0</v>
      </c>
      <c r="E34">
        <v>9.4416596293449395E-2</v>
      </c>
      <c r="F34">
        <v>1.9250891609191894</v>
      </c>
    </row>
    <row r="35" spans="1:6" x14ac:dyDescent="0.25">
      <c r="A35">
        <v>1993</v>
      </c>
      <c r="B35">
        <v>70.193843254327774</v>
      </c>
      <c r="C35">
        <v>32.50456676673889</v>
      </c>
      <c r="D35">
        <v>1.0615544617176056</v>
      </c>
      <c r="E35">
        <v>9.6940773963928223E-2</v>
      </c>
      <c r="F35">
        <v>5.5533171806335453</v>
      </c>
    </row>
    <row r="36" spans="1:6" x14ac:dyDescent="0.25">
      <c r="A36">
        <v>1994</v>
      </c>
      <c r="B36">
        <v>65.201019147396082</v>
      </c>
      <c r="C36">
        <v>30.651048573493959</v>
      </c>
      <c r="D36">
        <v>0.93142669820785517</v>
      </c>
      <c r="E36">
        <v>0.14238974332809448</v>
      </c>
      <c r="F36">
        <v>10.210610591888427</v>
      </c>
    </row>
    <row r="37" spans="1:6" x14ac:dyDescent="0.25">
      <c r="A37">
        <v>1995</v>
      </c>
      <c r="B37">
        <v>73.622508555889127</v>
      </c>
      <c r="C37">
        <v>37.033287620544435</v>
      </c>
      <c r="D37">
        <v>1.7507343225479126</v>
      </c>
      <c r="E37">
        <v>0.1457659957408905</v>
      </c>
      <c r="F37">
        <v>5.5617284622192384</v>
      </c>
    </row>
    <row r="38" spans="1:6" x14ac:dyDescent="0.25">
      <c r="A38">
        <v>1996</v>
      </c>
      <c r="B38">
        <v>93.032271532058715</v>
      </c>
      <c r="C38">
        <v>44.411906173706058</v>
      </c>
      <c r="D38">
        <v>2.2334915496110916</v>
      </c>
      <c r="E38">
        <v>0.16768413996696471</v>
      </c>
      <c r="F38">
        <v>2.3838394546508788</v>
      </c>
    </row>
    <row r="39" spans="1:6" x14ac:dyDescent="0.25">
      <c r="A39">
        <v>1997</v>
      </c>
      <c r="B39">
        <v>110.91794395446777</v>
      </c>
      <c r="C39">
        <v>57.23084345626831</v>
      </c>
      <c r="D39">
        <v>2.4033178310394288</v>
      </c>
      <c r="E39">
        <v>0.47927206754684448</v>
      </c>
      <c r="F39">
        <v>2.8375260229110717</v>
      </c>
    </row>
    <row r="40" spans="1:6" x14ac:dyDescent="0.25">
      <c r="A40">
        <v>1998</v>
      </c>
      <c r="B40">
        <v>67.96750720214844</v>
      </c>
      <c r="C40">
        <v>63.509768281936644</v>
      </c>
      <c r="D40">
        <v>2.9041002951860428</v>
      </c>
      <c r="E40">
        <v>0.73654617333412176</v>
      </c>
      <c r="F40">
        <v>5.4760121459960933</v>
      </c>
    </row>
    <row r="41" spans="1:6" x14ac:dyDescent="0.25">
      <c r="A41">
        <v>1999</v>
      </c>
      <c r="B41">
        <v>82.847262081146241</v>
      </c>
      <c r="C41">
        <v>59.426392654418947</v>
      </c>
      <c r="D41">
        <v>2.8880572845935824</v>
      </c>
      <c r="E41">
        <v>0.88358586168289188</v>
      </c>
      <c r="F41">
        <v>6.3072555389404297</v>
      </c>
    </row>
    <row r="42" spans="1:6" x14ac:dyDescent="0.25">
      <c r="A42">
        <v>2000</v>
      </c>
      <c r="B42">
        <v>167.82765573120116</v>
      </c>
      <c r="C42">
        <v>57.540206710815433</v>
      </c>
      <c r="D42">
        <v>3.0040321049690246</v>
      </c>
      <c r="E42">
        <v>0.78061751079559327</v>
      </c>
      <c r="F42">
        <v>3.6080457153320311</v>
      </c>
    </row>
    <row r="43" spans="1:6" x14ac:dyDescent="0.25">
      <c r="A43">
        <v>2001</v>
      </c>
      <c r="B43">
        <v>147.80482518005371</v>
      </c>
      <c r="C43">
        <v>63.947221054077147</v>
      </c>
      <c r="D43">
        <v>4.7753879470825193</v>
      </c>
      <c r="E43">
        <v>0.82340004014968871</v>
      </c>
      <c r="F43">
        <v>8.4008809509277338</v>
      </c>
    </row>
    <row r="44" spans="1:6" x14ac:dyDescent="0.25">
      <c r="A44">
        <v>2002</v>
      </c>
      <c r="B44">
        <v>132.0021222229004</v>
      </c>
      <c r="C44">
        <v>58.857066913604733</v>
      </c>
      <c r="D44">
        <v>0.82078578186035156</v>
      </c>
      <c r="E44">
        <v>0.57681591963768009</v>
      </c>
      <c r="F44">
        <v>13.520650405883789</v>
      </c>
    </row>
    <row r="45" spans="1:6" x14ac:dyDescent="0.25">
      <c r="A45">
        <v>2003</v>
      </c>
      <c r="B45">
        <v>180.68367618942261</v>
      </c>
      <c r="C45">
        <v>75.261725940704352</v>
      </c>
      <c r="D45">
        <v>0.78469633483886714</v>
      </c>
      <c r="E45">
        <v>0.83451623368263239</v>
      </c>
      <c r="F45">
        <v>15.416584487915038</v>
      </c>
    </row>
    <row r="46" spans="1:6" x14ac:dyDescent="0.25">
      <c r="A46">
        <v>2004</v>
      </c>
      <c r="B46">
        <v>273.18284536361693</v>
      </c>
      <c r="C46">
        <v>93.037767080307006</v>
      </c>
      <c r="D46">
        <v>0.88245687866210942</v>
      </c>
      <c r="E46">
        <v>3.9016758103370668</v>
      </c>
      <c r="F46">
        <v>15.54310343170166</v>
      </c>
    </row>
    <row r="47" spans="1:6" x14ac:dyDescent="0.25">
      <c r="A47">
        <v>2005</v>
      </c>
      <c r="B47">
        <v>406.47140529251101</v>
      </c>
      <c r="C47">
        <v>130.17733293914796</v>
      </c>
      <c r="D47">
        <v>3.5615666961669921</v>
      </c>
      <c r="E47">
        <v>14.639785256624222</v>
      </c>
      <c r="F47">
        <v>37.204689693450931</v>
      </c>
    </row>
    <row r="48" spans="1:6" x14ac:dyDescent="0.25">
      <c r="A48">
        <v>2006</v>
      </c>
      <c r="B48">
        <v>535.11781932306292</v>
      </c>
      <c r="C48">
        <v>126.82620189476013</v>
      </c>
      <c r="D48">
        <v>0.32907220458984376</v>
      </c>
      <c r="E48">
        <v>9.3219460982978344</v>
      </c>
      <c r="F48">
        <v>27.365454391479492</v>
      </c>
    </row>
    <row r="49" spans="1:6" x14ac:dyDescent="0.25">
      <c r="A49">
        <v>2007</v>
      </c>
      <c r="B49">
        <v>564.56688725471497</v>
      </c>
      <c r="C49">
        <v>158.99675694179535</v>
      </c>
      <c r="D49">
        <v>0.64210498046874998</v>
      </c>
      <c r="E49">
        <v>5.9460788760185244</v>
      </c>
      <c r="F49">
        <v>31.600381843566893</v>
      </c>
    </row>
    <row r="50" spans="1:6" x14ac:dyDescent="0.25">
      <c r="A50">
        <v>2008</v>
      </c>
      <c r="B50">
        <v>850.59096872136001</v>
      </c>
      <c r="C50">
        <v>203.03751650810241</v>
      </c>
      <c r="D50">
        <v>0.76994787597656245</v>
      </c>
      <c r="E50">
        <v>5.0566102631092074</v>
      </c>
      <c r="F50">
        <v>34.823511306762697</v>
      </c>
    </row>
    <row r="51" spans="1:6" x14ac:dyDescent="0.25">
      <c r="A51">
        <v>2009</v>
      </c>
      <c r="B51">
        <v>490.37782611083986</v>
      </c>
      <c r="C51">
        <v>196.39136537742615</v>
      </c>
      <c r="D51">
        <v>0.74547125244140622</v>
      </c>
      <c r="E51">
        <v>4.8571284523010254</v>
      </c>
      <c r="F51">
        <v>32.305827144622803</v>
      </c>
    </row>
    <row r="52" spans="1:6" x14ac:dyDescent="0.25">
      <c r="A52">
        <v>2010</v>
      </c>
      <c r="B52">
        <v>602.04223112618922</v>
      </c>
      <c r="C52">
        <v>160.23754695129395</v>
      </c>
      <c r="D52">
        <v>0.88795410156249999</v>
      </c>
      <c r="E52">
        <v>3.9524581986665726</v>
      </c>
      <c r="F52">
        <v>6.9855848464965824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55"/>
  <sheetViews>
    <sheetView workbookViewId="0">
      <selection activeCell="D4" sqref="D4"/>
    </sheetView>
  </sheetViews>
  <sheetFormatPr defaultRowHeight="15.75" x14ac:dyDescent="0.25"/>
  <sheetData>
    <row r="1" spans="1:6" x14ac:dyDescent="0.25">
      <c r="A1" t="s">
        <v>0</v>
      </c>
      <c r="B1" t="s">
        <v>329</v>
      </c>
      <c r="C1" t="s">
        <v>330</v>
      </c>
      <c r="D1" t="s">
        <v>331</v>
      </c>
      <c r="E1" t="s">
        <v>332</v>
      </c>
      <c r="F1" t="s">
        <v>341</v>
      </c>
    </row>
    <row r="2" spans="1:6" x14ac:dyDescent="0.25">
      <c r="A2">
        <v>1960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1961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1962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1963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1964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1965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1966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1968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1969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1970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1972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1976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1977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1978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1980</v>
      </c>
      <c r="B22">
        <v>18.623052761077879</v>
      </c>
      <c r="C22">
        <v>8.0588065795898434</v>
      </c>
      <c r="D22">
        <v>5.3013131103515629</v>
      </c>
      <c r="E22">
        <v>3.6476556106954812</v>
      </c>
      <c r="F22">
        <v>0.32027108764648438</v>
      </c>
    </row>
    <row r="23" spans="1:6" x14ac:dyDescent="0.25">
      <c r="A23">
        <v>1981</v>
      </c>
      <c r="B23">
        <v>25.54479989337921</v>
      </c>
      <c r="C23">
        <v>13.648138534545899</v>
      </c>
      <c r="D23">
        <v>6.2267620267868038</v>
      </c>
      <c r="E23">
        <v>5.6428399229645727</v>
      </c>
      <c r="F23">
        <v>0.24292966461181639</v>
      </c>
    </row>
    <row r="24" spans="1:6" x14ac:dyDescent="0.25">
      <c r="A24">
        <v>1982</v>
      </c>
      <c r="B24">
        <v>22.829463521003724</v>
      </c>
      <c r="C24">
        <v>14.561029922485352</v>
      </c>
      <c r="D24">
        <v>5.6989752130508426</v>
      </c>
      <c r="E24">
        <v>4.9251506730914114</v>
      </c>
      <c r="F24">
        <v>0.74279976654052737</v>
      </c>
    </row>
    <row r="25" spans="1:6" x14ac:dyDescent="0.25">
      <c r="A25">
        <v>1983</v>
      </c>
      <c r="B25">
        <v>23.723355899810791</v>
      </c>
      <c r="C25">
        <v>16.508211898803712</v>
      </c>
      <c r="D25">
        <v>5.6391565370559693</v>
      </c>
      <c r="E25">
        <v>4.1702552392482755</v>
      </c>
      <c r="F25">
        <v>4.6739370574951176</v>
      </c>
    </row>
    <row r="26" spans="1:6" x14ac:dyDescent="0.25">
      <c r="A26">
        <v>1984</v>
      </c>
      <c r="B26">
        <v>25.712768589019774</v>
      </c>
      <c r="C26">
        <v>16.905268722534181</v>
      </c>
      <c r="D26">
        <v>5.3996914138793946</v>
      </c>
      <c r="E26">
        <v>3.8228159819096326</v>
      </c>
      <c r="F26">
        <v>5.0255950393676754</v>
      </c>
    </row>
    <row r="27" spans="1:6" x14ac:dyDescent="0.25">
      <c r="A27">
        <v>1985</v>
      </c>
      <c r="B27">
        <v>24.807127685546874</v>
      </c>
      <c r="C27">
        <v>18.060389450073242</v>
      </c>
      <c r="D27">
        <v>8.1370320247113703</v>
      </c>
      <c r="E27">
        <v>5.4670901421904565</v>
      </c>
      <c r="F27">
        <v>2.8212209701538087</v>
      </c>
    </row>
    <row r="28" spans="1:6" x14ac:dyDescent="0.25">
      <c r="A28">
        <v>1986</v>
      </c>
      <c r="B28">
        <v>12.731203216552734</v>
      </c>
      <c r="C28">
        <v>17.284014823913573</v>
      </c>
      <c r="D28">
        <v>9.8850623720735307</v>
      </c>
      <c r="E28">
        <v>3.5810526340007782</v>
      </c>
      <c r="F28">
        <v>3.1222848052978516</v>
      </c>
    </row>
    <row r="29" spans="1:6" x14ac:dyDescent="0.25">
      <c r="A29">
        <v>1987</v>
      </c>
      <c r="B29">
        <v>18.480349844217301</v>
      </c>
      <c r="C29">
        <v>14.576514919281006</v>
      </c>
      <c r="D29">
        <v>10.597846286773681</v>
      </c>
      <c r="E29">
        <v>3.9963445065319538</v>
      </c>
      <c r="F29">
        <v>7.0837738037109377</v>
      </c>
    </row>
    <row r="30" spans="1:6" x14ac:dyDescent="0.25">
      <c r="A30">
        <v>1988</v>
      </c>
      <c r="B30">
        <v>19.513186392545698</v>
      </c>
      <c r="C30">
        <v>18.707606365203858</v>
      </c>
      <c r="D30">
        <v>11.988735719442367</v>
      </c>
      <c r="E30">
        <v>4.9159548562169073</v>
      </c>
      <c r="F30">
        <v>5.4573412170410158</v>
      </c>
    </row>
    <row r="31" spans="1:6" x14ac:dyDescent="0.25">
      <c r="A31">
        <v>1989</v>
      </c>
      <c r="B31">
        <v>21.49648732161522</v>
      </c>
      <c r="C31">
        <v>17.81337975502014</v>
      </c>
      <c r="D31">
        <v>9.7653244860172279</v>
      </c>
      <c r="E31">
        <v>4.6401596797704698</v>
      </c>
      <c r="F31">
        <v>8.8379665756225592</v>
      </c>
    </row>
    <row r="32" spans="1:6" x14ac:dyDescent="0.25">
      <c r="A32">
        <v>1990</v>
      </c>
      <c r="B32">
        <v>20.473445902824402</v>
      </c>
      <c r="C32">
        <v>48.313751296997069</v>
      </c>
      <c r="D32">
        <v>27.825119672354312</v>
      </c>
      <c r="E32">
        <v>4.2916652310490608</v>
      </c>
      <c r="F32">
        <v>8.9922595405578605</v>
      </c>
    </row>
    <row r="33" spans="1:6" x14ac:dyDescent="0.25">
      <c r="A33">
        <v>1991</v>
      </c>
      <c r="B33">
        <v>20.394774068832398</v>
      </c>
      <c r="C33">
        <v>65.329498729705804</v>
      </c>
      <c r="D33">
        <v>35.005741059482098</v>
      </c>
      <c r="E33">
        <v>6.1208102745115758</v>
      </c>
      <c r="F33">
        <v>20.463748092651368</v>
      </c>
    </row>
    <row r="34" spans="1:6" x14ac:dyDescent="0.25">
      <c r="A34">
        <v>1992</v>
      </c>
      <c r="B34">
        <v>24.787514836311342</v>
      </c>
      <c r="C34">
        <v>90.298477424621581</v>
      </c>
      <c r="D34">
        <v>54.339246499285103</v>
      </c>
      <c r="E34">
        <v>5.6156107683777812</v>
      </c>
      <c r="F34">
        <v>23.441800674438475</v>
      </c>
    </row>
    <row r="35" spans="1:6" x14ac:dyDescent="0.25">
      <c r="A35">
        <v>1993</v>
      </c>
      <c r="B35">
        <v>24.257895437717437</v>
      </c>
      <c r="C35">
        <v>96.972273719787594</v>
      </c>
      <c r="D35">
        <v>60.195686092391611</v>
      </c>
      <c r="E35">
        <v>5.4783487955629822</v>
      </c>
      <c r="F35">
        <v>34.512980117797852</v>
      </c>
    </row>
    <row r="36" spans="1:6" x14ac:dyDescent="0.25">
      <c r="A36">
        <v>1994</v>
      </c>
      <c r="B36">
        <v>21.320916697502135</v>
      </c>
      <c r="C36">
        <v>107.18129699707032</v>
      </c>
      <c r="D36">
        <v>97.894415085956453</v>
      </c>
      <c r="E36">
        <v>6.0351098908185961</v>
      </c>
      <c r="F36">
        <v>27.361711105346679</v>
      </c>
    </row>
    <row r="37" spans="1:6" x14ac:dyDescent="0.25">
      <c r="A37">
        <v>1995</v>
      </c>
      <c r="B37">
        <v>25.868316137671471</v>
      </c>
      <c r="C37">
        <v>92.908836715698243</v>
      </c>
      <c r="D37">
        <v>110.07987688530982</v>
      </c>
      <c r="E37">
        <v>6.4264528680145743</v>
      </c>
      <c r="F37">
        <v>30.570403778076173</v>
      </c>
    </row>
    <row r="38" spans="1:6" x14ac:dyDescent="0.25">
      <c r="A38">
        <v>1996</v>
      </c>
      <c r="B38">
        <v>33.434170018315314</v>
      </c>
      <c r="C38">
        <v>105.24960215759278</v>
      </c>
      <c r="D38">
        <v>119.20968798880278</v>
      </c>
      <c r="E38">
        <v>5.7279808845222</v>
      </c>
      <c r="F38">
        <v>33.809680999755862</v>
      </c>
    </row>
    <row r="39" spans="1:6" x14ac:dyDescent="0.25">
      <c r="A39">
        <v>1997</v>
      </c>
      <c r="B39">
        <v>37.205690473556515</v>
      </c>
      <c r="C39">
        <v>115.96095486068725</v>
      </c>
      <c r="D39">
        <v>124.24519861164688</v>
      </c>
      <c r="E39">
        <v>7.7361316463313994</v>
      </c>
      <c r="F39">
        <v>32.062648513793945</v>
      </c>
    </row>
    <row r="40" spans="1:6" x14ac:dyDescent="0.25">
      <c r="A40">
        <v>1998</v>
      </c>
      <c r="B40">
        <v>22.271474929749967</v>
      </c>
      <c r="C40">
        <v>99.465698398590092</v>
      </c>
      <c r="D40">
        <v>123.20888415829837</v>
      </c>
      <c r="E40">
        <v>6.9187327103335408</v>
      </c>
      <c r="F40">
        <v>27.833827789306639</v>
      </c>
    </row>
    <row r="41" spans="1:6" x14ac:dyDescent="0.25">
      <c r="A41">
        <v>1999</v>
      </c>
      <c r="B41">
        <v>27.152579788565635</v>
      </c>
      <c r="C41">
        <v>117.99859777069092</v>
      </c>
      <c r="D41">
        <v>108.76050040961802</v>
      </c>
      <c r="E41">
        <v>6.9405299285501245</v>
      </c>
      <c r="F41">
        <v>38.802326976776122</v>
      </c>
    </row>
    <row r="42" spans="1:6" x14ac:dyDescent="0.25">
      <c r="A42">
        <v>2000</v>
      </c>
      <c r="B42">
        <v>37.055584725290537</v>
      </c>
      <c r="C42">
        <v>110.32201807403564</v>
      </c>
      <c r="D42">
        <v>121.30388134333491</v>
      </c>
      <c r="E42">
        <v>6.9816688587367537</v>
      </c>
      <c r="F42">
        <v>19.816122245788574</v>
      </c>
    </row>
    <row r="43" spans="1:6" x14ac:dyDescent="0.25">
      <c r="A43">
        <v>2001</v>
      </c>
      <c r="B43">
        <v>48.32498072779179</v>
      </c>
      <c r="C43">
        <v>138.13431023788453</v>
      </c>
      <c r="D43">
        <v>117.7132763067782</v>
      </c>
      <c r="E43">
        <v>8.2823143701106314</v>
      </c>
      <c r="F43">
        <v>26.315933866500856</v>
      </c>
    </row>
    <row r="44" spans="1:6" x14ac:dyDescent="0.25">
      <c r="A44">
        <v>2002</v>
      </c>
      <c r="B44">
        <v>39.463755258500576</v>
      </c>
      <c r="C44">
        <v>157.83779410552978</v>
      </c>
      <c r="D44">
        <v>119.4340662573278</v>
      </c>
      <c r="E44">
        <v>9.7653625103533273</v>
      </c>
      <c r="F44">
        <v>34.472612510681152</v>
      </c>
    </row>
    <row r="45" spans="1:6" x14ac:dyDescent="0.25">
      <c r="A45">
        <v>2003</v>
      </c>
      <c r="B45">
        <v>51.778337823629379</v>
      </c>
      <c r="C45">
        <v>158.9134768447876</v>
      </c>
      <c r="D45">
        <v>138.56134509640933</v>
      </c>
      <c r="E45">
        <v>11.121771028697491</v>
      </c>
      <c r="F45">
        <v>45.711621925354002</v>
      </c>
    </row>
    <row r="46" spans="1:6" x14ac:dyDescent="0.25">
      <c r="A46">
        <v>2004</v>
      </c>
      <c r="B46">
        <v>70.893583491384987</v>
      </c>
      <c r="C46">
        <v>168.37404100036622</v>
      </c>
      <c r="D46">
        <v>169.89392089104652</v>
      </c>
      <c r="E46">
        <v>12.224530995994806</v>
      </c>
      <c r="F46">
        <v>46.269400640487667</v>
      </c>
    </row>
    <row r="47" spans="1:6" x14ac:dyDescent="0.25">
      <c r="A47">
        <v>2005</v>
      </c>
      <c r="B47">
        <v>96.988656733036038</v>
      </c>
      <c r="C47">
        <v>183.18313144683839</v>
      </c>
      <c r="D47">
        <v>210.11491997504234</v>
      </c>
      <c r="E47">
        <v>13.387478091158904</v>
      </c>
      <c r="F47">
        <v>71.346953105926517</v>
      </c>
    </row>
    <row r="48" spans="1:6" x14ac:dyDescent="0.25">
      <c r="A48">
        <v>2006</v>
      </c>
      <c r="B48">
        <v>132.05770100641251</v>
      </c>
      <c r="C48">
        <v>251.76554278182982</v>
      </c>
      <c r="D48">
        <v>250.39695789635181</v>
      </c>
      <c r="E48">
        <v>20.366343698382376</v>
      </c>
      <c r="F48">
        <v>80.249825052261357</v>
      </c>
    </row>
    <row r="49" spans="1:6" x14ac:dyDescent="0.25">
      <c r="A49">
        <v>2007</v>
      </c>
      <c r="B49">
        <v>127.88431716108322</v>
      </c>
      <c r="C49">
        <v>306.63959639358518</v>
      </c>
      <c r="D49">
        <v>305.97139798313378</v>
      </c>
      <c r="E49">
        <v>17.903581522464751</v>
      </c>
      <c r="F49">
        <v>107.28715868377685</v>
      </c>
    </row>
    <row r="50" spans="1:6" x14ac:dyDescent="0.25">
      <c r="A50">
        <v>2008</v>
      </c>
      <c r="B50">
        <v>170.56221251201629</v>
      </c>
      <c r="C50">
        <v>302.67599759674073</v>
      </c>
      <c r="D50">
        <v>351.89698157021405</v>
      </c>
      <c r="E50">
        <v>21.824227344751357</v>
      </c>
      <c r="F50">
        <v>76.604751071929925</v>
      </c>
    </row>
    <row r="51" spans="1:6" x14ac:dyDescent="0.25">
      <c r="A51">
        <v>2009</v>
      </c>
      <c r="B51">
        <v>80.797404846191412</v>
      </c>
      <c r="C51">
        <v>268.36878812789917</v>
      </c>
      <c r="D51">
        <v>330.32760309958456</v>
      </c>
      <c r="E51">
        <v>23.917173186779021</v>
      </c>
      <c r="F51">
        <v>77.270084205627441</v>
      </c>
    </row>
    <row r="52" spans="1:6" x14ac:dyDescent="0.25">
      <c r="A52">
        <v>2010</v>
      </c>
      <c r="B52">
        <v>59.93408654308319</v>
      </c>
      <c r="C52">
        <v>225.59908920288086</v>
      </c>
      <c r="D52">
        <v>43.334675091266632</v>
      </c>
      <c r="E52">
        <v>24.162224084377289</v>
      </c>
      <c r="F52">
        <v>33.819295711517334</v>
      </c>
    </row>
    <row r="53" spans="1:6" x14ac:dyDescent="0.25">
      <c r="A53">
        <v>2011</v>
      </c>
      <c r="B53">
        <v>0</v>
      </c>
      <c r="C53">
        <v>0</v>
      </c>
      <c r="D53">
        <v>0</v>
      </c>
      <c r="E53">
        <v>0</v>
      </c>
    </row>
    <row r="54" spans="1:6" x14ac:dyDescent="0.25">
      <c r="A54">
        <v>2012</v>
      </c>
      <c r="B54">
        <v>0</v>
      </c>
      <c r="C54">
        <v>0</v>
      </c>
      <c r="D54">
        <v>0</v>
      </c>
      <c r="E54">
        <v>0</v>
      </c>
    </row>
    <row r="55" spans="1:6" x14ac:dyDescent="0.25">
      <c r="A55">
        <v>2013</v>
      </c>
      <c r="B55">
        <v>0</v>
      </c>
      <c r="C55">
        <v>0</v>
      </c>
      <c r="D55">
        <v>0</v>
      </c>
      <c r="E5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showGridLines="0" tabSelected="1" topLeftCell="R44" zoomScale="90" zoomScaleNormal="90" workbookViewId="0">
      <selection activeCell="S45" sqref="S45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3" width="32.875" customWidth="1"/>
    <col min="24" max="16384" width="9" hidden="1"/>
  </cols>
  <sheetData>
    <row r="1" spans="1:17" hidden="1" outlineLevel="1" x14ac:dyDescent="0.25">
      <c r="A1" t="s">
        <v>300</v>
      </c>
      <c r="B1" s="44" t="s">
        <v>301</v>
      </c>
      <c r="C1" s="44"/>
      <c r="D1" s="44"/>
      <c r="E1" s="44"/>
      <c r="F1" s="27"/>
      <c r="G1" s="44" t="s">
        <v>302</v>
      </c>
      <c r="H1" s="44"/>
      <c r="I1" s="44"/>
      <c r="J1" s="36"/>
      <c r="K1" s="36"/>
      <c r="L1" s="27"/>
      <c r="M1" s="27"/>
      <c r="N1" s="27"/>
      <c r="O1" s="27"/>
      <c r="P1" s="27"/>
      <c r="Q1" s="36"/>
    </row>
    <row r="2" spans="1:17" hidden="1" outlineLevel="1" x14ac:dyDescent="0.25">
      <c r="B2" t="s">
        <v>8</v>
      </c>
      <c r="C2" t="s">
        <v>303</v>
      </c>
      <c r="D2" t="s">
        <v>304</v>
      </c>
    </row>
    <row r="3" spans="1:17" hidden="1" outlineLevel="1" x14ac:dyDescent="0.25">
      <c r="A3">
        <v>1995</v>
      </c>
      <c r="B3" s="10" t="e">
        <f t="shared" ref="B3:D18" ca="1" si="0">INDEX(INDIRECT($A$1&amp;"!$A$1:$J$55"),MATCH($A3,INDIRECT($A$1&amp;"!$A$1:$A$55"),0),MATCH(B$2,INDIRECT($A$1&amp;"!$A$1:$J$1"),0))</f>
        <v>#N/A</v>
      </c>
      <c r="C3" s="10">
        <f t="shared" ca="1" si="0"/>
        <v>79.691425893281121</v>
      </c>
      <c r="D3" s="10">
        <f t="shared" ca="1" si="0"/>
        <v>128.84742962714154</v>
      </c>
      <c r="E3" s="10"/>
      <c r="F3" s="10"/>
      <c r="G3" s="10" t="e">
        <f t="shared" ref="G3:G20" ca="1" si="1">LN(B3)</f>
        <v>#N/A</v>
      </c>
      <c r="H3" s="10">
        <f t="shared" ref="H3:I18" ca="1" si="2">LN(C3)</f>
        <v>4.3781620002509731</v>
      </c>
      <c r="I3" s="10">
        <f t="shared" ca="1" si="2"/>
        <v>4.858628988332395</v>
      </c>
      <c r="J3" s="10"/>
      <c r="K3" s="10"/>
      <c r="L3" s="25"/>
      <c r="M3" s="25"/>
      <c r="N3" s="25"/>
      <c r="O3" s="25"/>
      <c r="P3" s="25"/>
      <c r="Q3" s="10"/>
    </row>
    <row r="4" spans="1:17" hidden="1" outlineLevel="1" x14ac:dyDescent="0.25">
      <c r="A4">
        <v>1996</v>
      </c>
      <c r="B4" s="10" t="e">
        <f t="shared" ca="1" si="0"/>
        <v>#N/A</v>
      </c>
      <c r="C4" s="10">
        <f t="shared" ca="1" si="0"/>
        <v>82.454182796311215</v>
      </c>
      <c r="D4" s="10">
        <f t="shared" ca="1" si="0"/>
        <v>168.85700179869309</v>
      </c>
      <c r="E4" s="10"/>
      <c r="F4" s="10"/>
      <c r="G4" s="10" t="e">
        <f t="shared" ca="1" si="1"/>
        <v>#N/A</v>
      </c>
      <c r="H4" s="10">
        <f t="shared" ca="1" si="2"/>
        <v>4.412242779026414</v>
      </c>
      <c r="I4" s="10">
        <f t="shared" ca="1" si="2"/>
        <v>5.1290522135388512</v>
      </c>
      <c r="J4" s="10"/>
      <c r="K4" s="10"/>
      <c r="L4" s="25"/>
      <c r="M4" s="25"/>
      <c r="N4" s="25"/>
      <c r="O4" s="25"/>
      <c r="P4" s="25"/>
      <c r="Q4" s="10"/>
    </row>
    <row r="5" spans="1:17" hidden="1" outlineLevel="1" x14ac:dyDescent="0.25">
      <c r="A5">
        <v>1997</v>
      </c>
      <c r="B5" s="10" t="e">
        <f t="shared" ca="1" si="0"/>
        <v>#N/A</v>
      </c>
      <c r="C5" s="10">
        <f t="shared" ca="1" si="0"/>
        <v>95.254388647212181</v>
      </c>
      <c r="D5" s="10">
        <f t="shared" ca="1" si="0"/>
        <v>177.0572235038926</v>
      </c>
      <c r="E5" s="10"/>
      <c r="F5" s="10"/>
      <c r="G5" s="10" t="e">
        <f t="shared" ca="1" si="1"/>
        <v>#N/A</v>
      </c>
      <c r="H5" s="10">
        <f t="shared" ca="1" si="2"/>
        <v>4.5565510879817372</v>
      </c>
      <c r="I5" s="10">
        <f t="shared" ca="1" si="2"/>
        <v>5.1764729769568953</v>
      </c>
      <c r="J5" s="10"/>
      <c r="K5" s="10"/>
      <c r="L5" s="25"/>
      <c r="M5" s="25"/>
      <c r="N5" s="25"/>
      <c r="O5" s="25"/>
      <c r="P5" s="25"/>
      <c r="Q5" s="10"/>
    </row>
    <row r="6" spans="1:17" hidden="1" outlineLevel="1" x14ac:dyDescent="0.25">
      <c r="A6">
        <v>1998</v>
      </c>
      <c r="B6" s="10" t="e">
        <f t="shared" ca="1" si="0"/>
        <v>#N/A</v>
      </c>
      <c r="C6" s="10">
        <f t="shared" ca="1" si="0"/>
        <v>96.93245005265635</v>
      </c>
      <c r="D6" s="10">
        <f t="shared" ca="1" si="0"/>
        <v>151.94397346122059</v>
      </c>
      <c r="E6" s="10"/>
      <c r="F6" s="10"/>
      <c r="G6" s="10" t="e">
        <f t="shared" ca="1" si="1"/>
        <v>#N/A</v>
      </c>
      <c r="H6" s="10">
        <f t="shared" ca="1" si="2"/>
        <v>4.5740143447006627</v>
      </c>
      <c r="I6" s="10">
        <f t="shared" ca="1" si="2"/>
        <v>5.0235118572483382</v>
      </c>
      <c r="J6" s="10"/>
      <c r="K6" s="10"/>
      <c r="L6" s="25"/>
      <c r="M6" s="25"/>
      <c r="N6" s="25"/>
      <c r="O6" s="25"/>
      <c r="P6" s="25"/>
      <c r="Q6" s="10"/>
    </row>
    <row r="7" spans="1:17" hidden="1" outlineLevel="1" x14ac:dyDescent="0.25">
      <c r="A7">
        <v>1999</v>
      </c>
      <c r="B7" s="10" t="e">
        <f t="shared" ca="1" si="0"/>
        <v>#N/A</v>
      </c>
      <c r="C7" s="10">
        <f t="shared" ca="1" si="0"/>
        <v>99.406388353847433</v>
      </c>
      <c r="D7" s="10">
        <f t="shared" ca="1" si="0"/>
        <v>159.67696412911755</v>
      </c>
      <c r="E7" s="10"/>
      <c r="F7" s="10"/>
      <c r="G7" s="10" t="e">
        <f t="shared" ca="1" si="1"/>
        <v>#N/A</v>
      </c>
      <c r="H7" s="10">
        <f t="shared" ca="1" si="2"/>
        <v>4.5992163807507493</v>
      </c>
      <c r="I7" s="10">
        <f t="shared" ca="1" si="2"/>
        <v>5.0731528001649693</v>
      </c>
      <c r="J7" s="10"/>
      <c r="K7" s="10"/>
      <c r="L7" s="25"/>
      <c r="M7" s="25"/>
      <c r="N7" s="25"/>
      <c r="O7" s="25"/>
      <c r="P7" s="25"/>
      <c r="Q7" s="10"/>
    </row>
    <row r="8" spans="1:17" hidden="1" outlineLevel="1" x14ac:dyDescent="0.25">
      <c r="A8">
        <v>2000</v>
      </c>
      <c r="B8" s="10" t="e">
        <f t="shared" ca="1" si="0"/>
        <v>#N/A</v>
      </c>
      <c r="C8" s="10">
        <f t="shared" ca="1" si="0"/>
        <v>106.48807615501573</v>
      </c>
      <c r="D8" s="10">
        <f t="shared" ca="1" si="0"/>
        <v>102.01459680012067</v>
      </c>
      <c r="E8" s="10"/>
      <c r="F8" s="10"/>
      <c r="G8" s="10" t="e">
        <f t="shared" ca="1" si="1"/>
        <v>#N/A</v>
      </c>
      <c r="H8" s="10">
        <f t="shared" ca="1" si="2"/>
        <v>4.6680330178956133</v>
      </c>
      <c r="I8" s="10">
        <f t="shared" ca="1" si="2"/>
        <v>4.6251159089291365</v>
      </c>
      <c r="J8" s="10"/>
      <c r="K8" s="10"/>
      <c r="L8" s="25"/>
      <c r="M8" s="25"/>
      <c r="N8" s="25"/>
      <c r="O8" s="25"/>
      <c r="P8" s="25"/>
      <c r="Q8" s="10"/>
    </row>
    <row r="9" spans="1:17" hidden="1" outlineLevel="1" x14ac:dyDescent="0.25">
      <c r="A9">
        <v>2001</v>
      </c>
      <c r="B9" s="10" t="e">
        <f t="shared" ca="1" si="0"/>
        <v>#N/A</v>
      </c>
      <c r="C9" s="10">
        <f t="shared" ca="1" si="0"/>
        <v>114.90198925506729</v>
      </c>
      <c r="D9" s="10">
        <f t="shared" ca="1" si="0"/>
        <v>67.094898152703536</v>
      </c>
      <c r="E9" s="10"/>
      <c r="F9" s="10"/>
      <c r="G9" s="10" t="e">
        <f t="shared" ca="1" si="1"/>
        <v>#N/A</v>
      </c>
      <c r="H9" s="10">
        <f t="shared" ca="1" si="2"/>
        <v>4.7440794976297109</v>
      </c>
      <c r="I9" s="10">
        <f t="shared" ca="1" si="2"/>
        <v>4.2061080075951933</v>
      </c>
      <c r="J9" s="10"/>
      <c r="K9" s="10"/>
      <c r="L9" s="25"/>
      <c r="M9" s="25"/>
      <c r="N9" s="25"/>
      <c r="O9" s="25"/>
      <c r="P9" s="25"/>
      <c r="Q9" s="10"/>
    </row>
    <row r="10" spans="1:17" hidden="1" outlineLevel="1" x14ac:dyDescent="0.25">
      <c r="A10">
        <v>2002</v>
      </c>
      <c r="B10" s="10" t="e">
        <f t="shared" ca="1" si="0"/>
        <v>#N/A</v>
      </c>
      <c r="C10" s="10">
        <f t="shared" ca="1" si="0"/>
        <v>135.86868132505333</v>
      </c>
      <c r="D10" s="10">
        <f t="shared" ca="1" si="0"/>
        <v>9.7340211986629583</v>
      </c>
      <c r="E10" s="10"/>
      <c r="F10" s="10"/>
      <c r="G10" s="10" t="e">
        <f t="shared" ca="1" si="1"/>
        <v>#N/A</v>
      </c>
      <c r="H10" s="10">
        <f t="shared" ca="1" si="2"/>
        <v>4.9116888407725838</v>
      </c>
      <c r="I10" s="10">
        <f t="shared" ca="1" si="2"/>
        <v>2.2756270892045514</v>
      </c>
      <c r="J10" s="10"/>
      <c r="K10" s="10"/>
      <c r="L10" s="25"/>
      <c r="M10" s="25"/>
      <c r="N10" s="25"/>
      <c r="O10" s="25"/>
      <c r="P10" s="25"/>
      <c r="Q10" s="10"/>
    </row>
    <row r="11" spans="1:17" hidden="1" outlineLevel="1" x14ac:dyDescent="0.25">
      <c r="A11">
        <v>2003</v>
      </c>
      <c r="B11" s="10" t="e">
        <f t="shared" ca="1" si="0"/>
        <v>#N/A</v>
      </c>
      <c r="C11" s="10">
        <f t="shared" ca="1" si="0"/>
        <v>164.78407739446266</v>
      </c>
      <c r="D11" s="10">
        <f t="shared" ca="1" si="0"/>
        <v>55.926254015959785</v>
      </c>
      <c r="E11" s="10"/>
      <c r="F11" s="10"/>
      <c r="G11" s="10" t="e">
        <f t="shared" ca="1" si="1"/>
        <v>#N/A</v>
      </c>
      <c r="H11" s="10">
        <f t="shared" ca="1" si="2"/>
        <v>5.1046359950555287</v>
      </c>
      <c r="I11" s="10">
        <f t="shared" ca="1" si="2"/>
        <v>4.0240339302979722</v>
      </c>
      <c r="J11" s="10"/>
      <c r="K11" s="10"/>
      <c r="L11" s="25"/>
      <c r="M11" s="25"/>
      <c r="N11" s="25"/>
      <c r="O11" s="25"/>
      <c r="P11" s="25"/>
      <c r="Q11" s="10"/>
    </row>
    <row r="12" spans="1:17" hidden="1" outlineLevel="1" x14ac:dyDescent="0.25">
      <c r="A12">
        <v>2004</v>
      </c>
      <c r="B12" s="10" t="e">
        <f t="shared" ca="1" si="0"/>
        <v>#N/A</v>
      </c>
      <c r="C12" s="10">
        <f t="shared" ca="1" si="0"/>
        <v>183.92614288484037</v>
      </c>
      <c r="D12" s="10">
        <f t="shared" ca="1" si="0"/>
        <v>94.708624707604031</v>
      </c>
      <c r="E12" s="10"/>
      <c r="F12" s="10"/>
      <c r="G12" s="10" t="e">
        <f t="shared" ca="1" si="1"/>
        <v>#N/A</v>
      </c>
      <c r="H12" s="10">
        <f t="shared" ca="1" si="2"/>
        <v>5.2145342796625007</v>
      </c>
      <c r="I12" s="10">
        <f t="shared" ca="1" si="2"/>
        <v>4.5508050700429781</v>
      </c>
      <c r="J12" s="10"/>
      <c r="K12" s="10"/>
      <c r="L12" s="25"/>
      <c r="M12" s="25"/>
      <c r="N12" s="25"/>
      <c r="O12" s="25"/>
      <c r="P12" s="25"/>
      <c r="Q12" s="10"/>
    </row>
    <row r="13" spans="1:17" hidden="1" outlineLevel="1" x14ac:dyDescent="0.25">
      <c r="A13">
        <v>2005</v>
      </c>
      <c r="B13" s="10" t="e">
        <f t="shared" ca="1" si="0"/>
        <v>#N/A</v>
      </c>
      <c r="C13" s="10">
        <f t="shared" ca="1" si="0"/>
        <v>200.72379505283607</v>
      </c>
      <c r="D13" s="10">
        <f t="shared" ca="1" si="0"/>
        <v>199.381083408829</v>
      </c>
      <c r="E13" s="10"/>
      <c r="F13" s="10"/>
      <c r="G13" s="10" t="e">
        <f t="shared" ca="1" si="1"/>
        <v>#N/A</v>
      </c>
      <c r="H13" s="10">
        <f t="shared" ca="1" si="2"/>
        <v>5.301929809077695</v>
      </c>
      <c r="I13" s="10">
        <f t="shared" ca="1" si="2"/>
        <v>5.2952179854689962</v>
      </c>
      <c r="J13" s="10"/>
      <c r="K13" s="10"/>
      <c r="L13" s="25"/>
      <c r="M13" s="25"/>
      <c r="N13" s="25"/>
      <c r="O13" s="25"/>
      <c r="P13" s="25"/>
      <c r="Q13" s="10"/>
    </row>
    <row r="14" spans="1:17" hidden="1" outlineLevel="1" x14ac:dyDescent="0.25">
      <c r="A14">
        <v>2006</v>
      </c>
      <c r="B14" s="10" t="e">
        <f t="shared" ca="1" si="0"/>
        <v>#N/A</v>
      </c>
      <c r="C14" s="10">
        <f t="shared" ca="1" si="0"/>
        <v>228.72989094503737</v>
      </c>
      <c r="D14" s="10">
        <f t="shared" ca="1" si="0"/>
        <v>212.44383273716994</v>
      </c>
      <c r="E14" s="10"/>
      <c r="F14" s="10"/>
      <c r="G14" s="10" t="e">
        <f t="shared" ca="1" si="1"/>
        <v>#N/A</v>
      </c>
      <c r="H14" s="10">
        <f t="shared" ca="1" si="2"/>
        <v>5.4325417918544625</v>
      </c>
      <c r="I14" s="10">
        <f t="shared" ca="1" si="2"/>
        <v>5.3586776368957354</v>
      </c>
      <c r="J14" s="10"/>
      <c r="K14" s="10"/>
      <c r="L14" s="25"/>
      <c r="M14" s="25"/>
      <c r="N14" s="25"/>
      <c r="O14" s="25"/>
      <c r="P14" s="25"/>
      <c r="Q14" s="10"/>
    </row>
    <row r="15" spans="1:17" hidden="1" outlineLevel="1" x14ac:dyDescent="0.25">
      <c r="A15">
        <v>2007</v>
      </c>
      <c r="B15" s="10" t="e">
        <f t="shared" ca="1" si="0"/>
        <v>#N/A</v>
      </c>
      <c r="C15" s="10">
        <f t="shared" ca="1" si="0"/>
        <v>268.64934741529578</v>
      </c>
      <c r="D15" s="10">
        <f t="shared" ca="1" si="0"/>
        <v>341.50885660886524</v>
      </c>
      <c r="E15" s="10"/>
      <c r="F15" s="10"/>
      <c r="G15" s="10" t="e">
        <f t="shared" ca="1" si="1"/>
        <v>#N/A</v>
      </c>
      <c r="H15" s="10">
        <f t="shared" ca="1" si="2"/>
        <v>5.5934069880458637</v>
      </c>
      <c r="I15" s="10">
        <f t="shared" ca="1" si="2"/>
        <v>5.8333736131075407</v>
      </c>
      <c r="J15" s="10"/>
      <c r="K15" s="10"/>
      <c r="L15" s="25"/>
      <c r="M15" s="25"/>
      <c r="N15" s="25"/>
      <c r="O15" s="25"/>
      <c r="P15" s="25"/>
      <c r="Q15" s="10"/>
    </row>
    <row r="16" spans="1:17" hidden="1" outlineLevel="1" x14ac:dyDescent="0.25">
      <c r="A16">
        <v>2008</v>
      </c>
      <c r="B16" s="10" t="e">
        <f t="shared" ca="1" si="0"/>
        <v>#N/A</v>
      </c>
      <c r="C16" s="10">
        <f t="shared" ca="1" si="0"/>
        <v>299.58034603402484</v>
      </c>
      <c r="D16" s="10">
        <f t="shared" ca="1" si="0"/>
        <v>137.49963427757757</v>
      </c>
      <c r="E16" s="10"/>
      <c r="F16" s="10"/>
      <c r="G16" s="10" t="e">
        <f t="shared" ca="1" si="1"/>
        <v>#N/A</v>
      </c>
      <c r="H16" s="10">
        <f t="shared" ca="1" si="2"/>
        <v>5.702382648803745</v>
      </c>
      <c r="I16" s="10">
        <f t="shared" ca="1" si="2"/>
        <v>4.9236212573036529</v>
      </c>
      <c r="J16" s="10"/>
      <c r="K16" s="10"/>
      <c r="L16" s="25"/>
      <c r="M16" s="25"/>
      <c r="N16" s="25"/>
      <c r="O16" s="25"/>
      <c r="P16" s="25"/>
      <c r="Q16" s="10"/>
    </row>
    <row r="17" spans="1:17" hidden="1" outlineLevel="1" x14ac:dyDescent="0.25">
      <c r="A17">
        <v>2009</v>
      </c>
      <c r="B17" s="10" t="e">
        <f t="shared" ca="1" si="0"/>
        <v>#N/A</v>
      </c>
      <c r="C17" s="10">
        <f t="shared" ca="1" si="0"/>
        <v>289.54590322528384</v>
      </c>
      <c r="D17" s="10">
        <f t="shared" ca="1" si="0"/>
        <v>165.12995359876277</v>
      </c>
      <c r="E17" s="10"/>
      <c r="F17" s="10"/>
      <c r="G17" s="10" t="e">
        <f t="shared" ca="1" si="1"/>
        <v>#N/A</v>
      </c>
      <c r="H17" s="10">
        <f t="shared" ca="1" si="2"/>
        <v>5.6683138448073587</v>
      </c>
      <c r="I17" s="10">
        <f t="shared" ca="1" si="2"/>
        <v>5.1067327614766302</v>
      </c>
      <c r="J17" s="10"/>
      <c r="K17" s="10"/>
      <c r="L17" s="25"/>
      <c r="M17" s="25"/>
      <c r="N17" s="25"/>
      <c r="O17" s="25"/>
      <c r="P17" s="25"/>
      <c r="Q17" s="10"/>
    </row>
    <row r="18" spans="1:17" hidden="1" outlineLevel="1" x14ac:dyDescent="0.25">
      <c r="A18">
        <v>2010</v>
      </c>
      <c r="B18" s="10" t="e">
        <f t="shared" ca="1" si="0"/>
        <v>#N/A</v>
      </c>
      <c r="C18" s="10">
        <f t="shared" ca="1" si="0"/>
        <v>317.28273112373427</v>
      </c>
      <c r="D18" s="10">
        <f t="shared" ca="1" si="0"/>
        <v>351.1183671573126</v>
      </c>
      <c r="E18" s="10"/>
      <c r="F18" s="10"/>
      <c r="G18" s="10" t="e">
        <f t="shared" ca="1" si="1"/>
        <v>#N/A</v>
      </c>
      <c r="H18" s="10">
        <f t="shared" ca="1" si="2"/>
        <v>5.7597932726635044</v>
      </c>
      <c r="I18" s="10">
        <f t="shared" ca="1" si="2"/>
        <v>5.8611233949855714</v>
      </c>
      <c r="J18" s="10"/>
      <c r="K18" s="10"/>
      <c r="L18" s="25"/>
      <c r="M18" s="25"/>
      <c r="N18" s="25"/>
      <c r="O18" s="25"/>
      <c r="P18" s="25"/>
      <c r="Q18" s="10"/>
    </row>
    <row r="19" spans="1:17" hidden="1" outlineLevel="1" x14ac:dyDescent="0.25">
      <c r="A19">
        <v>2011</v>
      </c>
      <c r="B19" s="10" t="e">
        <f t="shared" ref="B19:D20" ca="1" si="3">INDEX(INDIRECT($A$1&amp;"!$A$1:$J$55"),MATCH($A19,INDIRECT($A$1&amp;"!$A$1:$A$55"),0),MATCH(B$2,INDIRECT($A$1&amp;"!$A$1:$J$1"),0))</f>
        <v>#N/A</v>
      </c>
      <c r="C19" s="10">
        <f t="shared" ca="1" si="3"/>
        <v>342.99186869736877</v>
      </c>
      <c r="D19" s="10">
        <f t="shared" ca="1" si="3"/>
        <v>326.28485945657303</v>
      </c>
      <c r="E19" s="10"/>
      <c r="F19" s="10"/>
      <c r="G19" s="10" t="e">
        <f t="shared" ca="1" si="1"/>
        <v>#N/A</v>
      </c>
      <c r="H19" s="10">
        <f ca="1">LN(C19)</f>
        <v>5.8377067404632728</v>
      </c>
      <c r="I19" s="10">
        <f ca="1">LN(D19)</f>
        <v>5.7877708018380014</v>
      </c>
      <c r="J19" s="10"/>
      <c r="K19" s="10"/>
      <c r="L19" s="25"/>
      <c r="M19" s="25"/>
      <c r="N19" s="25"/>
      <c r="O19" s="25"/>
      <c r="P19" s="25"/>
      <c r="Q19" s="10"/>
    </row>
    <row r="20" spans="1:17" hidden="1" outlineLevel="1" x14ac:dyDescent="0.25">
      <c r="A20">
        <v>2012</v>
      </c>
      <c r="B20" s="10" t="e">
        <f t="shared" ca="1" si="3"/>
        <v>#N/A</v>
      </c>
      <c r="C20" s="10">
        <f t="shared" ca="1" si="3"/>
        <v>345.27794348516181</v>
      </c>
      <c r="D20" s="10">
        <f t="shared" ca="1" si="3"/>
        <v>293.57477239290529</v>
      </c>
      <c r="E20" s="10"/>
      <c r="F20" s="10"/>
      <c r="G20" s="10" t="e">
        <f t="shared" ca="1" si="1"/>
        <v>#N/A</v>
      </c>
      <c r="H20" s="10">
        <f ca="1">LN(C20)</f>
        <v>5.8443497259733768</v>
      </c>
      <c r="I20" s="10">
        <f ca="1">LN(D20)</f>
        <v>5.6821323679563038</v>
      </c>
      <c r="J20" s="10"/>
      <c r="K20" s="10"/>
      <c r="L20" s="25"/>
      <c r="M20" s="25"/>
      <c r="N20" s="25"/>
      <c r="O20" s="25"/>
      <c r="P20" s="25"/>
      <c r="Q20" s="10"/>
    </row>
    <row r="21" spans="1:17" hidden="1" outlineLevel="1" x14ac:dyDescent="0.25">
      <c r="A21" t="s">
        <v>287</v>
      </c>
      <c r="B21" s="2" t="e">
        <f ca="1">(B20-B3)/B3</f>
        <v>#N/A</v>
      </c>
      <c r="C21" s="2">
        <f ca="1">(C20-C3)/C3</f>
        <v>3.3326862283470899</v>
      </c>
      <c r="D21" s="2">
        <f ca="1">(D20-D3)/D3</f>
        <v>1.2784682103667218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21</v>
      </c>
      <c r="B23" s="44" t="s">
        <v>15</v>
      </c>
      <c r="C23" s="44"/>
      <c r="D23" s="44"/>
      <c r="E23" s="44"/>
      <c r="F23" s="27"/>
      <c r="G23" s="44" t="s">
        <v>302</v>
      </c>
      <c r="H23" s="44"/>
      <c r="I23" s="44"/>
      <c r="J23" s="36"/>
      <c r="L23" s="44" t="s">
        <v>305</v>
      </c>
      <c r="M23" s="44"/>
      <c r="N23" s="44"/>
      <c r="P23" s="27"/>
      <c r="Q23" s="36"/>
    </row>
    <row r="24" spans="1:17" hidden="1" outlineLevel="1" x14ac:dyDescent="0.25">
      <c r="B24" t="s">
        <v>8</v>
      </c>
      <c r="C24" t="s">
        <v>6</v>
      </c>
      <c r="D24" t="s">
        <v>3</v>
      </c>
    </row>
    <row r="25" spans="1:17" hidden="1" outlineLevel="1" x14ac:dyDescent="0.25">
      <c r="A25">
        <v>1995</v>
      </c>
      <c r="B25" s="10">
        <f ca="1">INDEX(INDIRECT($A$23&amp;"!$A$1:$J$55"),MATCH($A25,INDIRECT($A$23&amp;"!$A$1:$A$55"),0),MATCH(B$24,INDIRECT($A$23&amp;"!$A$1:$J$1"),0))</f>
        <v>69.152313232421875</v>
      </c>
      <c r="C25" s="10">
        <f ca="1">INDEX(INDIRECT($A$23&amp;"!$A$1:$J$55"),MATCH($A25,INDIRECT($A$23&amp;"!$A$1:$A$55"),0),MATCH(C$24,INDIRECT($A$23&amp;"!$A$1:$J$1"),0))</f>
        <v>55.690617628644013</v>
      </c>
      <c r="D25" s="10">
        <f ca="1">INDEX(INDIRECT($A$23&amp;"!$A$1:$J$55"),MATCH($A25,INDIRECT($A$23&amp;"!$A$1:$A$55"),0),MATCH(D$24,INDIRECT($A$23&amp;"!$A$1:$J$1"),0))</f>
        <v>90.042220000000043</v>
      </c>
      <c r="E25" s="10"/>
      <c r="F25">
        <v>1995</v>
      </c>
      <c r="G25" s="10">
        <f ca="1">LN(B25)</f>
        <v>4.2363115099362361</v>
      </c>
      <c r="H25" s="10">
        <f t="shared" ref="G25:I42" ca="1" si="4">LN(C25)</f>
        <v>4.0198116880167172</v>
      </c>
      <c r="I25" s="10">
        <f t="shared" ca="1" si="4"/>
        <v>4.5002786714431586</v>
      </c>
      <c r="J25" s="10"/>
      <c r="K25">
        <v>1995</v>
      </c>
      <c r="L25" s="25"/>
      <c r="M25" s="25"/>
      <c r="N25" s="25"/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5">INDEX(INDIRECT($A$23&amp;"!$A$1:$J$55"),MATCH($A26,INDIRECT($A$23&amp;"!$A$1:$A$55"),0),MATCH(B$24,INDIRECT($A$23&amp;"!$A$1:$J$1"),0))</f>
        <v>60.138168334960938</v>
      </c>
      <c r="C26" s="10">
        <f t="shared" ca="1" si="5"/>
        <v>59.310308654125691</v>
      </c>
      <c r="D26" s="10">
        <f t="shared" ca="1" si="5"/>
        <v>121.46092000000004</v>
      </c>
      <c r="E26" s="10"/>
      <c r="F26">
        <v>1996</v>
      </c>
      <c r="G26" s="10">
        <f t="shared" ca="1" si="4"/>
        <v>4.0966447204115166</v>
      </c>
      <c r="H26" s="10">
        <f t="shared" ca="1" si="4"/>
        <v>4.0827831299194699</v>
      </c>
      <c r="I26" s="10">
        <f t="shared" ca="1" si="4"/>
        <v>4.7995925649508697</v>
      </c>
      <c r="J26" s="10"/>
      <c r="K26">
        <v>1996</v>
      </c>
      <c r="L26" s="25"/>
      <c r="M26" s="25"/>
      <c r="N26" s="25"/>
      <c r="O26" s="25"/>
      <c r="P26" s="25"/>
      <c r="Q26" s="10"/>
    </row>
    <row r="27" spans="1:17" hidden="1" outlineLevel="1" x14ac:dyDescent="0.25">
      <c r="A27">
        <v>1997</v>
      </c>
      <c r="B27" s="10">
        <f t="shared" ca="1" si="5"/>
        <v>65.502479553222656</v>
      </c>
      <c r="C27" s="10">
        <f t="shared" ca="1" si="5"/>
        <v>70.11938065406639</v>
      </c>
      <c r="D27" s="10">
        <f t="shared" ca="1" si="5"/>
        <v>130.33670000000006</v>
      </c>
      <c r="E27" s="10"/>
      <c r="F27">
        <v>1997</v>
      </c>
      <c r="G27" s="10">
        <f t="shared" ca="1" si="4"/>
        <v>4.1820879976990861</v>
      </c>
      <c r="H27" s="10">
        <f t="shared" ca="1" si="4"/>
        <v>4.2501992273566724</v>
      </c>
      <c r="I27" s="10">
        <f t="shared" ca="1" si="4"/>
        <v>4.8701211021856832</v>
      </c>
      <c r="J27" s="10"/>
      <c r="K27">
        <v>1997</v>
      </c>
      <c r="L27" s="25"/>
      <c r="M27" s="25"/>
      <c r="N27" s="25"/>
      <c r="O27" s="25"/>
      <c r="P27" s="25"/>
      <c r="Q27" s="10"/>
    </row>
    <row r="28" spans="1:17" hidden="1" outlineLevel="1" x14ac:dyDescent="0.25">
      <c r="A28">
        <v>1998</v>
      </c>
      <c r="B28" s="10">
        <f t="shared" ca="1" si="5"/>
        <v>78.259727478027344</v>
      </c>
      <c r="C28" s="10">
        <f t="shared" ca="1" si="5"/>
        <v>72.462269926257889</v>
      </c>
      <c r="D28" s="10">
        <f t="shared" ca="1" si="5"/>
        <v>113.58637000000004</v>
      </c>
      <c r="E28" s="10"/>
      <c r="F28">
        <v>1998</v>
      </c>
      <c r="G28" s="10">
        <f t="shared" ca="1" si="4"/>
        <v>4.3600331345123049</v>
      </c>
      <c r="H28" s="10">
        <f t="shared" ca="1" si="4"/>
        <v>4.2830660115876054</v>
      </c>
      <c r="I28" s="10">
        <f t="shared" ca="1" si="4"/>
        <v>4.7325635166942215</v>
      </c>
      <c r="J28" s="10"/>
      <c r="K28">
        <v>1998</v>
      </c>
      <c r="L28" s="25"/>
      <c r="M28" s="25"/>
      <c r="N28" s="25"/>
      <c r="O28" s="25"/>
      <c r="P28" s="25"/>
      <c r="Q28" s="10"/>
    </row>
    <row r="29" spans="1:17" hidden="1" outlineLevel="1" x14ac:dyDescent="0.25">
      <c r="A29">
        <v>1999</v>
      </c>
      <c r="B29" s="10">
        <f t="shared" ca="1" si="5"/>
        <v>80.810783386230469</v>
      </c>
      <c r="C29" s="10">
        <f t="shared" ca="1" si="5"/>
        <v>75.937634641917285</v>
      </c>
      <c r="D29" s="10">
        <f t="shared" ca="1" si="5"/>
        <v>121.97898999999998</v>
      </c>
      <c r="E29" s="10"/>
      <c r="F29">
        <v>1999</v>
      </c>
      <c r="G29" s="10">
        <f t="shared" ca="1" si="4"/>
        <v>4.3921104143727332</v>
      </c>
      <c r="H29" s="10">
        <f t="shared" ca="1" si="4"/>
        <v>4.3299124065955805</v>
      </c>
      <c r="I29" s="10">
        <f t="shared" ca="1" si="4"/>
        <v>4.803848816788121</v>
      </c>
      <c r="J29" s="10"/>
      <c r="K29">
        <v>1999</v>
      </c>
      <c r="L29" s="25"/>
      <c r="M29" s="25"/>
      <c r="N29" s="25"/>
      <c r="O29" s="25"/>
      <c r="P29" s="25"/>
      <c r="Q29" s="10"/>
    </row>
    <row r="30" spans="1:17" hidden="1" outlineLevel="1" x14ac:dyDescent="0.25">
      <c r="A30">
        <v>2000</v>
      </c>
      <c r="B30" s="10">
        <f t="shared" ca="1" si="5"/>
        <v>53.243659973144531</v>
      </c>
      <c r="C30" s="10">
        <f t="shared" ca="1" si="5"/>
        <v>84.094398712441077</v>
      </c>
      <c r="D30" s="10">
        <f t="shared" ca="1" si="5"/>
        <v>80.561659999999975</v>
      </c>
      <c r="E30" s="10"/>
      <c r="F30">
        <v>2000</v>
      </c>
      <c r="G30" s="10">
        <f t="shared" ca="1" si="4"/>
        <v>3.974878735963955</v>
      </c>
      <c r="H30" s="10">
        <f t="shared" ca="1" si="4"/>
        <v>4.4319399620550302</v>
      </c>
      <c r="I30" s="10">
        <f t="shared" ca="1" si="4"/>
        <v>4.3890228539576928</v>
      </c>
      <c r="J30" s="10"/>
      <c r="K30">
        <v>2000</v>
      </c>
      <c r="L30" s="25"/>
      <c r="M30" s="25"/>
      <c r="N30" s="25"/>
      <c r="O30" s="25"/>
      <c r="P30" s="25"/>
      <c r="Q30" s="10"/>
    </row>
    <row r="31" spans="1:17" hidden="1" outlineLevel="1" x14ac:dyDescent="0.25">
      <c r="A31">
        <v>2001</v>
      </c>
      <c r="B31" s="10">
        <f t="shared" ca="1" si="5"/>
        <v>59.076519012451172</v>
      </c>
      <c r="C31" s="10">
        <f t="shared" ca="1" si="5"/>
        <v>93.303365048490193</v>
      </c>
      <c r="D31" s="10">
        <f t="shared" ca="1" si="5"/>
        <v>54.482780000000027</v>
      </c>
      <c r="E31" s="10"/>
      <c r="F31">
        <v>2001</v>
      </c>
      <c r="G31" s="10">
        <f t="shared" ca="1" si="4"/>
        <v>4.078833536029757</v>
      </c>
      <c r="H31" s="10">
        <f t="shared" ca="1" si="4"/>
        <v>4.5358561741749286</v>
      </c>
      <c r="I31" s="10">
        <f t="shared" ca="1" si="4"/>
        <v>3.9978846884395254</v>
      </c>
      <c r="J31" s="10"/>
      <c r="K31">
        <v>2001</v>
      </c>
      <c r="L31" s="25"/>
      <c r="M31" s="25"/>
      <c r="N31" s="25"/>
      <c r="O31" s="25"/>
      <c r="P31" s="25"/>
      <c r="Q31" s="10"/>
    </row>
    <row r="32" spans="1:17" hidden="1" outlineLevel="1" x14ac:dyDescent="0.25">
      <c r="A32">
        <v>2002</v>
      </c>
      <c r="B32" s="10">
        <f t="shared" ca="1" si="5"/>
        <v>61.673999786376953</v>
      </c>
      <c r="C32" s="10">
        <f t="shared" ca="1" si="5"/>
        <v>112.07870940875351</v>
      </c>
      <c r="D32" s="10">
        <f t="shared" ca="1" si="5"/>
        <v>8.0296400000000006</v>
      </c>
      <c r="E32" s="10"/>
      <c r="F32">
        <v>2002</v>
      </c>
      <c r="G32" s="10">
        <f t="shared" ca="1" si="4"/>
        <v>4.1218624447950942</v>
      </c>
      <c r="H32" s="10">
        <f t="shared" ca="1" si="4"/>
        <v>4.7192013870512612</v>
      </c>
      <c r="I32" s="10">
        <f t="shared" ca="1" si="4"/>
        <v>2.0831396950732435</v>
      </c>
      <c r="J32" s="10"/>
      <c r="K32">
        <v>2002</v>
      </c>
      <c r="L32" s="25"/>
      <c r="M32" s="25"/>
      <c r="N32" s="25"/>
      <c r="O32" s="25"/>
      <c r="P32" s="25"/>
      <c r="Q32" s="10"/>
    </row>
    <row r="33" spans="1:23" hidden="1" outlineLevel="1" x14ac:dyDescent="0.25">
      <c r="A33">
        <v>2003</v>
      </c>
      <c r="B33" s="10">
        <f t="shared" ca="1" si="5"/>
        <v>65.037712097167969</v>
      </c>
      <c r="C33" s="10">
        <f t="shared" ca="1" si="5"/>
        <v>139.01692067968906</v>
      </c>
      <c r="D33" s="10">
        <f t="shared" ca="1" si="5"/>
        <v>47.181110000000011</v>
      </c>
      <c r="E33" s="10"/>
      <c r="F33">
        <v>2003</v>
      </c>
      <c r="G33" s="10">
        <f t="shared" ca="1" si="4"/>
        <v>4.1749672877630237</v>
      </c>
      <c r="H33" s="10">
        <f t="shared" ca="1" si="4"/>
        <v>4.9345956572305676</v>
      </c>
      <c r="I33" s="10">
        <f t="shared" ca="1" si="4"/>
        <v>3.8539936006209614</v>
      </c>
      <c r="J33" s="10"/>
      <c r="K33">
        <v>2003</v>
      </c>
      <c r="L33" s="25"/>
      <c r="M33" s="25"/>
      <c r="N33" s="25"/>
      <c r="O33" s="25"/>
      <c r="P33" s="25"/>
      <c r="Q33" s="10"/>
    </row>
    <row r="34" spans="1:23" hidden="1" outlineLevel="1" x14ac:dyDescent="0.25">
      <c r="A34">
        <v>2004</v>
      </c>
      <c r="B34" s="10">
        <f t="shared" ca="1" si="5"/>
        <v>73.580787658691406</v>
      </c>
      <c r="C34" s="10">
        <f t="shared" ca="1" si="5"/>
        <v>159.31991224258627</v>
      </c>
      <c r="D34" s="10">
        <f t="shared" ca="1" si="5"/>
        <v>82.038200000000018</v>
      </c>
      <c r="E34" s="10"/>
      <c r="F34">
        <v>2004</v>
      </c>
      <c r="G34" s="10">
        <f t="shared" ca="1" si="4"/>
        <v>4.2983839544126381</v>
      </c>
      <c r="H34" s="10">
        <f t="shared" ca="1" si="4"/>
        <v>5.0709142074884506</v>
      </c>
      <c r="I34" s="10">
        <f t="shared" ca="1" si="4"/>
        <v>4.4071849924466626</v>
      </c>
      <c r="J34" s="10"/>
      <c r="K34">
        <v>2004</v>
      </c>
      <c r="L34" s="25"/>
      <c r="M34" s="25"/>
      <c r="N34" s="25"/>
      <c r="O34" s="25"/>
      <c r="P34" s="25"/>
      <c r="Q34" s="10"/>
    </row>
    <row r="35" spans="1:23" hidden="1" outlineLevel="1" x14ac:dyDescent="0.25">
      <c r="A35">
        <v>2005</v>
      </c>
      <c r="B35" s="10">
        <f t="shared" ca="1" si="5"/>
        <v>108.67640686035156</v>
      </c>
      <c r="C35" s="10">
        <f t="shared" ca="1" si="5"/>
        <v>179.76930041744345</v>
      </c>
      <c r="D35" s="10">
        <f t="shared" ca="1" si="5"/>
        <v>178.56676000000002</v>
      </c>
      <c r="E35" s="10"/>
      <c r="F35">
        <v>2005</v>
      </c>
      <c r="G35" s="10">
        <f t="shared" ca="1" si="4"/>
        <v>4.688374722365956</v>
      </c>
      <c r="H35" s="10">
        <f t="shared" ca="1" si="4"/>
        <v>5.1916743645084678</v>
      </c>
      <c r="I35" s="10">
        <f t="shared" ca="1" si="4"/>
        <v>5.1849625368992731</v>
      </c>
      <c r="J35" s="10"/>
      <c r="K35">
        <v>2005</v>
      </c>
      <c r="L35" s="25"/>
      <c r="M35" s="25"/>
      <c r="N35" s="25"/>
      <c r="O35" s="25"/>
      <c r="P35" s="25"/>
      <c r="Q35" s="10"/>
    </row>
    <row r="36" spans="1:23" hidden="1" outlineLevel="1" x14ac:dyDescent="0.25">
      <c r="A36">
        <v>2006</v>
      </c>
      <c r="B36" s="10">
        <f t="shared" ca="1" si="5"/>
        <v>96.3634033203125</v>
      </c>
      <c r="C36" s="10">
        <f t="shared" ca="1" si="5"/>
        <v>211.46011275616993</v>
      </c>
      <c r="D36" s="10">
        <f t="shared" ca="1" si="5"/>
        <v>196.40369999999996</v>
      </c>
      <c r="E36" s="10"/>
      <c r="F36">
        <v>2006</v>
      </c>
      <c r="G36" s="10">
        <f t="shared" ca="1" si="4"/>
        <v>4.5681264959307022</v>
      </c>
      <c r="H36" s="10">
        <f t="shared" ca="1" si="4"/>
        <v>5.3540363885311839</v>
      </c>
      <c r="I36" s="10">
        <f t="shared" ca="1" si="4"/>
        <v>5.2801722348467814</v>
      </c>
      <c r="J36" s="10"/>
      <c r="K36">
        <v>2006</v>
      </c>
      <c r="L36" s="25"/>
      <c r="M36" s="25"/>
      <c r="N36" s="25"/>
      <c r="O36" s="25"/>
      <c r="P36" s="25"/>
      <c r="Q36" s="10"/>
    </row>
    <row r="37" spans="1:23" hidden="1" outlineLevel="1" x14ac:dyDescent="0.25">
      <c r="A37">
        <v>2007</v>
      </c>
      <c r="B37" s="10">
        <f t="shared" ca="1" si="5"/>
        <v>117.21830749511719</v>
      </c>
      <c r="C37" s="10">
        <f t="shared" ca="1" si="5"/>
        <v>255.45058276852043</v>
      </c>
      <c r="D37" s="10">
        <f t="shared" ca="1" si="5"/>
        <v>324.73050000000006</v>
      </c>
      <c r="E37" s="10"/>
      <c r="F37">
        <v>2007</v>
      </c>
      <c r="G37" s="10">
        <f t="shared" ca="1" si="4"/>
        <v>4.7640380722400444</v>
      </c>
      <c r="H37" s="10">
        <f t="shared" ca="1" si="4"/>
        <v>5.543028977115056</v>
      </c>
      <c r="I37" s="10">
        <f t="shared" ca="1" si="4"/>
        <v>5.7829956075584885</v>
      </c>
      <c r="J37" s="10"/>
      <c r="K37">
        <v>2007</v>
      </c>
      <c r="L37" s="25"/>
      <c r="M37" s="25"/>
      <c r="N37" s="25"/>
      <c r="O37" s="25"/>
      <c r="P37" s="25"/>
      <c r="Q37" s="10"/>
    </row>
    <row r="38" spans="1:23" hidden="1" outlineLevel="1" x14ac:dyDescent="0.25">
      <c r="A38">
        <v>2008</v>
      </c>
      <c r="B38" s="10">
        <f t="shared" ca="1" si="5"/>
        <v>148.15794372558594</v>
      </c>
      <c r="C38" s="10">
        <f t="shared" ca="1" si="5"/>
        <v>295.79808035922645</v>
      </c>
      <c r="D38" s="10">
        <f t="shared" ca="1" si="5"/>
        <v>135.76366999999999</v>
      </c>
      <c r="E38" s="10"/>
      <c r="F38">
        <v>2008</v>
      </c>
      <c r="G38" s="10">
        <f t="shared" ca="1" si="4"/>
        <v>4.9982788920595631</v>
      </c>
      <c r="H38" s="10">
        <f t="shared" ca="1" si="4"/>
        <v>5.6896770605978544</v>
      </c>
      <c r="I38" s="10">
        <f t="shared" ca="1" si="4"/>
        <v>4.9109156535599965</v>
      </c>
      <c r="J38" s="10"/>
      <c r="K38">
        <v>2008</v>
      </c>
      <c r="L38" s="25"/>
      <c r="M38" s="25"/>
      <c r="N38" s="25"/>
      <c r="O38" s="25"/>
      <c r="P38" s="25"/>
      <c r="Q38" s="10"/>
    </row>
    <row r="39" spans="1:23" hidden="1" outlineLevel="1" x14ac:dyDescent="0.25">
      <c r="A39">
        <v>2009</v>
      </c>
      <c r="B39" s="10">
        <f t="shared" ca="1" si="5"/>
        <v>171.33505249023437</v>
      </c>
      <c r="C39" s="10">
        <f t="shared" ca="1" si="5"/>
        <v>284.87384399794223</v>
      </c>
      <c r="D39" s="10">
        <f t="shared" ca="1" si="5"/>
        <v>162.46545</v>
      </c>
      <c r="E39" s="10"/>
      <c r="F39">
        <v>2009</v>
      </c>
      <c r="G39" s="10">
        <f t="shared" ca="1" si="4"/>
        <v>5.1436210107264104</v>
      </c>
      <c r="H39" s="10">
        <f t="shared" ca="1" si="4"/>
        <v>5.6520464296302508</v>
      </c>
      <c r="I39" s="10">
        <f t="shared" ca="1" si="4"/>
        <v>5.0904653637793214</v>
      </c>
      <c r="J39" s="10"/>
      <c r="K39">
        <v>2009</v>
      </c>
      <c r="L39" s="25"/>
      <c r="M39" s="25"/>
      <c r="N39" s="25"/>
      <c r="O39" s="25"/>
      <c r="P39" s="25"/>
      <c r="Q39" s="10"/>
    </row>
    <row r="40" spans="1:23" hidden="1" outlineLevel="1" x14ac:dyDescent="0.25">
      <c r="A40">
        <v>2010</v>
      </c>
      <c r="B40" s="10">
        <f t="shared" ca="1" si="5"/>
        <v>173.50819396972656</v>
      </c>
      <c r="C40" s="10">
        <f t="shared" ca="1" si="5"/>
        <v>317.28273101282235</v>
      </c>
      <c r="D40" s="10">
        <f t="shared" ca="1" si="5"/>
        <v>351.11836999999997</v>
      </c>
      <c r="E40" s="10"/>
      <c r="F40">
        <v>2010</v>
      </c>
      <c r="G40" s="10">
        <f t="shared" ca="1" si="4"/>
        <v>5.1562248257629504</v>
      </c>
      <c r="H40" s="10">
        <f t="shared" ca="1" si="4"/>
        <v>5.759793272313936</v>
      </c>
      <c r="I40" s="10">
        <f t="shared" ca="1" si="4"/>
        <v>5.8611234030816659</v>
      </c>
      <c r="J40" s="10"/>
      <c r="K40">
        <v>2010</v>
      </c>
      <c r="L40" s="25"/>
      <c r="M40" s="25"/>
      <c r="N40" s="25"/>
      <c r="O40" s="25"/>
      <c r="P40" s="25"/>
      <c r="Q40" s="10"/>
    </row>
    <row r="41" spans="1:23" hidden="1" outlineLevel="1" x14ac:dyDescent="0.25">
      <c r="A41">
        <v>2011</v>
      </c>
      <c r="B41" s="10">
        <f t="shared" ca="1" si="5"/>
        <v>164.79652404785156</v>
      </c>
      <c r="C41" s="10">
        <f t="shared" ca="1" si="5"/>
        <v>353.8195752876735</v>
      </c>
      <c r="D41" s="10">
        <f t="shared" ca="1" si="5"/>
        <v>336.58514999999994</v>
      </c>
      <c r="E41" s="10"/>
      <c r="F41">
        <v>2011</v>
      </c>
      <c r="G41" s="10">
        <f t="shared" ca="1" si="4"/>
        <v>5.104711525310285</v>
      </c>
      <c r="H41" s="10">
        <f t="shared" ca="1" si="4"/>
        <v>5.8687871088770587</v>
      </c>
      <c r="I41" s="10">
        <f t="shared" ca="1" si="4"/>
        <v>5.8188511631364346</v>
      </c>
      <c r="J41" s="10"/>
      <c r="K41">
        <v>2011</v>
      </c>
      <c r="L41" s="25"/>
      <c r="M41" s="25"/>
      <c r="N41" s="25"/>
      <c r="O41" s="25"/>
      <c r="P41" s="25"/>
      <c r="Q41" s="10"/>
    </row>
    <row r="42" spans="1:23" hidden="1" outlineLevel="1" x14ac:dyDescent="0.25">
      <c r="A42">
        <v>2012</v>
      </c>
      <c r="B42" s="10">
        <f ca="1">INDEX(INDIRECT($A$23&amp;"!$A$1:$J$55"),MATCH($A42,INDIRECT($A$23&amp;"!$A$1:$A$55"),0),MATCH(B$24,INDIRECT($A$23&amp;"!$A$1:$J$1"),0))</f>
        <v>164.10319519042969</v>
      </c>
      <c r="C42" s="10">
        <f ca="1">INDEX(INDIRECT($A$23&amp;"!$A$1:$J$55"),MATCH($A42,INDIRECT($A$23&amp;"!$A$1:$A$55"),0),MATCH(C$24,INDIRECT($A$23&amp;"!$A$1:$J$1"),0))</f>
        <v>363.54836243513682</v>
      </c>
      <c r="D42" s="10">
        <f ca="1">INDEX(INDIRECT($A$23&amp;"!$A$1:$J$55"),MATCH($A42,INDIRECT($A$23&amp;"!$A$1:$A$55"),0),MATCH(D$24,INDIRECT($A$23&amp;"!$A$1:$J$1"),0))</f>
        <v>309.10931000000011</v>
      </c>
      <c r="E42" s="10"/>
      <c r="F42">
        <v>2012</v>
      </c>
      <c r="G42" s="10">
        <f t="shared" ca="1" si="4"/>
        <v>5.1004954689024027</v>
      </c>
      <c r="H42" s="10">
        <f t="shared" ca="1" si="4"/>
        <v>5.8959123347127589</v>
      </c>
      <c r="I42" s="10">
        <f t="shared" ca="1" si="4"/>
        <v>5.7336949683868434</v>
      </c>
      <c r="J42" s="10"/>
      <c r="K42">
        <v>2012</v>
      </c>
      <c r="L42" s="25"/>
      <c r="M42" s="25"/>
      <c r="N42" s="25"/>
      <c r="O42" s="25"/>
      <c r="P42" s="25"/>
      <c r="Q42" s="10"/>
    </row>
    <row r="43" spans="1:23" hidden="1" outlineLevel="1" x14ac:dyDescent="0.25">
      <c r="A43" t="s">
        <v>287</v>
      </c>
      <c r="B43" s="2">
        <f ca="1">(B42-B25)/B25</f>
        <v>1.3730687741258429</v>
      </c>
      <c r="C43" s="2">
        <f ca="1">(C42-C25)/C25</f>
        <v>5.5280001895354935</v>
      </c>
      <c r="D43" s="2">
        <f ca="1">(D42-D25)/D25</f>
        <v>2.4329374597827549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23" collapsed="1" x14ac:dyDescent="0.25"/>
    <row r="45" spans="1:23" ht="21" x14ac:dyDescent="0.35">
      <c r="T45" s="45" t="s">
        <v>14</v>
      </c>
      <c r="U45" s="45"/>
      <c r="V45" s="45"/>
      <c r="W45" s="6"/>
    </row>
    <row r="46" spans="1:23" ht="20.25" customHeight="1" x14ac:dyDescent="0.25">
      <c r="T46" s="1" t="s">
        <v>41</v>
      </c>
      <c r="U46" s="1" t="s">
        <v>13</v>
      </c>
      <c r="V46" s="1" t="s">
        <v>42</v>
      </c>
      <c r="W46" s="1" t="s">
        <v>306</v>
      </c>
    </row>
    <row r="47" spans="1:23" ht="200.25" customHeight="1" thickBot="1" x14ac:dyDescent="0.3">
      <c r="S47" s="3" t="s">
        <v>307</v>
      </c>
    </row>
    <row r="48" spans="1:23" s="4" customFormat="1" ht="21" customHeight="1" thickTop="1" thickBot="1" x14ac:dyDescent="0.3">
      <c r="S48" s="5"/>
      <c r="T48" s="8" t="s">
        <v>18</v>
      </c>
    </row>
    <row r="49" spans="19:19" s="4" customFormat="1" ht="21.75" customHeight="1" thickTop="1" x14ac:dyDescent="0.25">
      <c r="S49" s="7"/>
    </row>
    <row r="50" spans="19:19" ht="15.75" hidden="1" customHeight="1" x14ac:dyDescent="0.25"/>
    <row r="51" spans="19:19" ht="15.75" hidden="1" customHeight="1" x14ac:dyDescent="0.25"/>
    <row r="52" spans="19:19" ht="15.75" hidden="1" customHeight="1" x14ac:dyDescent="0.25"/>
    <row r="53" spans="19:19" ht="15.75" hidden="1" customHeight="1" x14ac:dyDescent="0.25"/>
    <row r="54" spans="19:19" ht="15.75" hidden="1" customHeight="1" x14ac:dyDescent="0.25"/>
    <row r="55" spans="19:19" ht="15.75" hidden="1" customHeight="1" x14ac:dyDescent="0.25"/>
    <row r="56" spans="19:19" ht="15.75" hidden="1" customHeight="1" x14ac:dyDescent="0.25"/>
    <row r="57" spans="19:19" ht="15.75" hidden="1" customHeight="1" x14ac:dyDescent="0.25"/>
    <row r="58" spans="19:19" ht="15.75" hidden="1" customHeight="1" x14ac:dyDescent="0.25"/>
    <row r="59" spans="19:19" ht="15.75" hidden="1" customHeight="1" x14ac:dyDescent="0.25"/>
    <row r="60" spans="19:19" ht="15.75" hidden="1" customHeight="1" x14ac:dyDescent="0.25"/>
    <row r="61" spans="19:19" ht="15.75" hidden="1" customHeight="1" x14ac:dyDescent="0.25"/>
    <row r="62" spans="19:19" ht="15.75" hidden="1" customHeight="1" x14ac:dyDescent="0.25"/>
    <row r="63" spans="19:19" ht="15.75" hidden="1" customHeight="1" x14ac:dyDescent="0.25"/>
    <row r="64" spans="19:19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</sheetData>
  <mergeCells count="6">
    <mergeCell ref="T45:V45"/>
    <mergeCell ref="B1:E1"/>
    <mergeCell ref="G1:I1"/>
    <mergeCell ref="B23:E23"/>
    <mergeCell ref="G23:I23"/>
    <mergeCell ref="L23:N23"/>
  </mergeCells>
  <pageMargins left="0.7" right="0.7" top="0.75" bottom="0.75" header="0.3" footer="0.3"/>
  <pageSetup scale="7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W70" sqref="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25" customWidth="1"/>
    <col min="24" max="16384" width="9" hidden="1"/>
  </cols>
  <sheetData>
    <row r="1" spans="1:20" hidden="1" outlineLevel="1" x14ac:dyDescent="0.25">
      <c r="A1" t="s">
        <v>300</v>
      </c>
      <c r="B1" s="44" t="s">
        <v>308</v>
      </c>
      <c r="C1" s="44"/>
      <c r="D1" s="44"/>
      <c r="E1" s="44"/>
      <c r="F1" s="27"/>
      <c r="G1" s="44" t="s">
        <v>309</v>
      </c>
      <c r="H1" s="44"/>
      <c r="I1" s="44"/>
      <c r="J1" s="36"/>
      <c r="K1" s="27"/>
      <c r="L1" s="44" t="s">
        <v>310</v>
      </c>
      <c r="M1" s="44"/>
      <c r="N1" s="44"/>
      <c r="O1" s="27"/>
      <c r="P1" s="27"/>
      <c r="Q1" s="36"/>
    </row>
    <row r="2" spans="1:20" hidden="1" outlineLevel="1" x14ac:dyDescent="0.25">
      <c r="B2" t="s">
        <v>311</v>
      </c>
      <c r="C2" t="s">
        <v>312</v>
      </c>
      <c r="D2" t="s">
        <v>313</v>
      </c>
      <c r="F2" s="37"/>
    </row>
    <row r="3" spans="1:20" hidden="1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21.576845169067383</v>
      </c>
      <c r="C3" s="10">
        <f t="shared" ref="C3:D18" ca="1" si="1">INDEX(INDIRECT($A$1&amp;"!$A$1:$X$55"),MATCH($A3,INDIRECT($A$1&amp;"!$A$1:$A$55"),0),MATCH(C$2,INDIRECT($A$1&amp;"!$A$1:$X$1"),0))</f>
        <v>17.37653923034668</v>
      </c>
      <c r="D3" s="10">
        <f t="shared" ca="1" si="1"/>
        <v>28.094898223876953</v>
      </c>
      <c r="E3" s="10"/>
      <c r="F3">
        <v>1995</v>
      </c>
      <c r="G3" s="10">
        <f ca="1">LN(B3)</f>
        <v>3.071620756791936</v>
      </c>
      <c r="H3" s="10">
        <f t="shared" ref="H3:I20" ca="1" si="2">LN(C3)</f>
        <v>2.8551209763240313</v>
      </c>
      <c r="I3" s="10">
        <f t="shared" ca="1" si="2"/>
        <v>3.3355880019869275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5"/>
      <c r="P3" s="25"/>
      <c r="Q3" s="10"/>
      <c r="T3" s="9"/>
    </row>
    <row r="4" spans="1:20" hidden="1" outlineLevel="1" x14ac:dyDescent="0.25">
      <c r="A4">
        <v>1996</v>
      </c>
      <c r="B4" s="10">
        <f t="shared" ca="1" si="0"/>
        <v>17.929990768432617</v>
      </c>
      <c r="C4" s="10">
        <f t="shared" ca="1" si="1"/>
        <v>17.68316650390625</v>
      </c>
      <c r="D4" s="10">
        <f t="shared" ca="1" si="1"/>
        <v>36.213161468505859</v>
      </c>
      <c r="E4" s="10"/>
      <c r="F4">
        <v>1996</v>
      </c>
      <c r="G4" s="10">
        <f t="shared" ref="G4:G20" ca="1" si="5">LN(B4)</f>
        <v>2.8864747727497932</v>
      </c>
      <c r="H4" s="10">
        <f t="shared" ca="1" si="2"/>
        <v>2.8726131420725207</v>
      </c>
      <c r="I4" s="10">
        <f t="shared" ca="1" si="2"/>
        <v>3.5894226292318758</v>
      </c>
      <c r="J4" s="10"/>
      <c r="K4">
        <v>1996</v>
      </c>
      <c r="L4" s="38">
        <f t="shared" ca="1" si="3"/>
        <v>-0.17945040576355595</v>
      </c>
      <c r="M4" s="38">
        <f t="shared" ca="1" si="4"/>
        <v>1.754564034886388E-2</v>
      </c>
      <c r="N4" s="38">
        <f t="shared" ca="1" si="4"/>
        <v>0.26325681922862015</v>
      </c>
      <c r="O4" s="25"/>
      <c r="P4" s="25"/>
      <c r="Q4" s="10"/>
      <c r="T4" s="9"/>
    </row>
    <row r="5" spans="1:20" hidden="1" outlineLevel="1" x14ac:dyDescent="0.25">
      <c r="A5">
        <v>1997</v>
      </c>
      <c r="B5" s="10">
        <f t="shared" ca="1" si="0"/>
        <v>18.773590087890625</v>
      </c>
      <c r="C5" s="10">
        <f t="shared" ca="1" si="1"/>
        <v>20.096834182739258</v>
      </c>
      <c r="D5" s="10">
        <f t="shared" ca="1" si="1"/>
        <v>37.35565185546875</v>
      </c>
      <c r="E5" s="10"/>
      <c r="F5">
        <v>1997</v>
      </c>
      <c r="G5" s="10">
        <f t="shared" ca="1" si="5"/>
        <v>2.9324510996448279</v>
      </c>
      <c r="H5" s="10">
        <f t="shared" ca="1" si="2"/>
        <v>3.0005622993137697</v>
      </c>
      <c r="I5" s="10">
        <f t="shared" ca="1" si="2"/>
        <v>3.6204842215624531</v>
      </c>
      <c r="J5" s="10"/>
      <c r="K5">
        <v>1997</v>
      </c>
      <c r="L5" s="38">
        <f t="shared" ca="1" si="3"/>
        <v>-0.13596816839303494</v>
      </c>
      <c r="M5" s="38">
        <f t="shared" ca="1" si="4"/>
        <v>0.14908440363270017</v>
      </c>
      <c r="N5" s="38">
        <f t="shared" ca="1" si="4"/>
        <v>0.29673055484842586</v>
      </c>
      <c r="O5" s="25"/>
      <c r="P5" s="25"/>
      <c r="Q5" s="10"/>
      <c r="T5" s="9"/>
    </row>
    <row r="6" spans="1:20" hidden="1" outlineLevel="1" x14ac:dyDescent="0.25">
      <c r="A6">
        <v>1998</v>
      </c>
      <c r="B6" s="10">
        <f t="shared" ca="1" si="0"/>
        <v>21.738006591796875</v>
      </c>
      <c r="C6" s="10">
        <f t="shared" ca="1" si="1"/>
        <v>20.127660751342773</v>
      </c>
      <c r="D6" s="10">
        <f t="shared" ca="1" si="1"/>
        <v>31.55059814453125</v>
      </c>
      <c r="E6" s="10"/>
      <c r="F6">
        <v>1998</v>
      </c>
      <c r="G6" s="10">
        <f t="shared" ca="1" si="5"/>
        <v>3.079062184379374</v>
      </c>
      <c r="H6" s="10">
        <f t="shared" ca="1" si="2"/>
        <v>3.0020950258123364</v>
      </c>
      <c r="I6" s="10">
        <f t="shared" ca="1" si="2"/>
        <v>3.4515925474297364</v>
      </c>
      <c r="J6" s="10"/>
      <c r="K6">
        <v>1998</v>
      </c>
      <c r="L6" s="38">
        <f t="shared" ca="1" si="3"/>
        <v>7.4504342626204555E-3</v>
      </c>
      <c r="M6" s="38">
        <f t="shared" ca="1" si="4"/>
        <v>0.15069367579783388</v>
      </c>
      <c r="N6" s="38">
        <f t="shared" ca="1" si="4"/>
        <v>0.11799875298805125</v>
      </c>
      <c r="O6" s="25"/>
      <c r="P6" s="25"/>
      <c r="Q6" s="10"/>
      <c r="T6" s="9"/>
    </row>
    <row r="7" spans="1:20" hidden="1" outlineLevel="1" x14ac:dyDescent="0.25">
      <c r="A7">
        <v>1999</v>
      </c>
      <c r="B7" s="10">
        <f t="shared" ca="1" si="0"/>
        <v>21.628074645996094</v>
      </c>
      <c r="C7" s="10">
        <f t="shared" ca="1" si="1"/>
        <v>20.323833465576172</v>
      </c>
      <c r="D7" s="10">
        <f t="shared" ca="1" si="1"/>
        <v>32.646274566650391</v>
      </c>
      <c r="E7" s="10"/>
      <c r="F7">
        <v>1999</v>
      </c>
      <c r="G7" s="10">
        <f t="shared" ca="1" si="5"/>
        <v>3.0739922228729708</v>
      </c>
      <c r="H7" s="10">
        <f t="shared" ca="1" si="2"/>
        <v>3.0117942597191787</v>
      </c>
      <c r="I7" s="10">
        <f t="shared" ca="1" si="2"/>
        <v>3.4857307471188981</v>
      </c>
      <c r="J7" s="10"/>
      <c r="K7">
        <v>1999</v>
      </c>
      <c r="L7" s="38">
        <f t="shared" ca="1" si="3"/>
        <v>2.3723812989386319E-3</v>
      </c>
      <c r="M7" s="38">
        <f t="shared" ca="1" si="4"/>
        <v>0.16089542551149383</v>
      </c>
      <c r="N7" s="38">
        <f t="shared" ca="1" si="4"/>
        <v>0.15347229617671063</v>
      </c>
      <c r="O7" s="25"/>
      <c r="P7" s="25"/>
      <c r="Q7" s="10"/>
      <c r="T7" s="9"/>
    </row>
    <row r="8" spans="1:20" hidden="1" outlineLevel="1" x14ac:dyDescent="0.25">
      <c r="A8">
        <v>2000</v>
      </c>
      <c r="B8" s="10">
        <f t="shared" ca="1" si="0"/>
        <v>13.578113555908203</v>
      </c>
      <c r="C8" s="10">
        <f t="shared" ca="1" si="1"/>
        <v>21.445621490478516</v>
      </c>
      <c r="D8" s="10">
        <f t="shared" ca="1" si="1"/>
        <v>20.544706344604492</v>
      </c>
      <c r="E8" s="10"/>
      <c r="F8">
        <v>2000</v>
      </c>
      <c r="G8" s="10">
        <f t="shared" ca="1" si="5"/>
        <v>2.6084591990723673</v>
      </c>
      <c r="H8" s="10">
        <f t="shared" ca="1" si="2"/>
        <v>3.0655204982193958</v>
      </c>
      <c r="I8" s="10">
        <f t="shared" ca="1" si="2"/>
        <v>3.0226033089552722</v>
      </c>
      <c r="J8" s="10"/>
      <c r="K8">
        <v>2000</v>
      </c>
      <c r="L8" s="38">
        <f t="shared" ca="1" si="3"/>
        <v>-0.42634132042965062</v>
      </c>
      <c r="M8" s="38">
        <f t="shared" ca="1" si="4"/>
        <v>0.21796819213936922</v>
      </c>
      <c r="N8" s="38">
        <f t="shared" ca="1" si="4"/>
        <v>-0.29781859530792565</v>
      </c>
      <c r="O8" s="25"/>
      <c r="P8" s="25"/>
      <c r="Q8" s="10"/>
      <c r="T8" s="9"/>
    </row>
    <row r="9" spans="1:20" hidden="1" outlineLevel="1" x14ac:dyDescent="0.25">
      <c r="A9">
        <v>2001</v>
      </c>
      <c r="B9" s="10">
        <f t="shared" ca="1" si="0"/>
        <v>14.438101768493652</v>
      </c>
      <c r="C9" s="10">
        <f t="shared" ca="1" si="1"/>
        <v>22.80302619934082</v>
      </c>
      <c r="D9" s="10">
        <f t="shared" ca="1" si="1"/>
        <v>13.315406799316406</v>
      </c>
      <c r="E9" s="10"/>
      <c r="F9">
        <v>2001</v>
      </c>
      <c r="G9" s="10">
        <f t="shared" ca="1" si="5"/>
        <v>2.6698706683480116</v>
      </c>
      <c r="H9" s="10">
        <f t="shared" ca="1" si="2"/>
        <v>3.126893255194072</v>
      </c>
      <c r="I9" s="10">
        <f t="shared" ca="1" si="2"/>
        <v>2.5889217707568664</v>
      </c>
      <c r="J9" s="10"/>
      <c r="K9">
        <v>2001</v>
      </c>
      <c r="L9" s="38">
        <f t="shared" ca="1" si="3"/>
        <v>-0.37424998512352659</v>
      </c>
      <c r="M9" s="38">
        <f t="shared" ca="1" si="4"/>
        <v>0.284315038410968</v>
      </c>
      <c r="N9" s="38">
        <f t="shared" ca="1" si="4"/>
        <v>-0.65605217281004613</v>
      </c>
      <c r="O9" s="25"/>
      <c r="P9" s="25"/>
      <c r="Q9" s="10"/>
    </row>
    <row r="10" spans="1:20" hidden="1" outlineLevel="1" x14ac:dyDescent="0.25">
      <c r="A10">
        <v>2002</v>
      </c>
      <c r="B10" s="10">
        <f t="shared" ca="1" si="0"/>
        <v>14.626046180725098</v>
      </c>
      <c r="C10" s="10">
        <f t="shared" ca="1" si="1"/>
        <v>26.579570770263672</v>
      </c>
      <c r="D10" s="10">
        <f t="shared" ca="1" si="1"/>
        <v>1.9042365550994873</v>
      </c>
      <c r="E10" s="10"/>
      <c r="F10">
        <v>2002</v>
      </c>
      <c r="G10" s="10">
        <f t="shared" ca="1" si="5"/>
        <v>2.6828039242842983</v>
      </c>
      <c r="H10" s="10">
        <f t="shared" ca="1" si="2"/>
        <v>3.2801429045566532</v>
      </c>
      <c r="I10" s="10">
        <f t="shared" ca="1" si="2"/>
        <v>0.64408116977556462</v>
      </c>
      <c r="J10" s="10"/>
      <c r="K10">
        <v>2002</v>
      </c>
      <c r="L10" s="38">
        <f t="shared" ca="1" si="3"/>
        <v>-0.36309837766316622</v>
      </c>
      <c r="M10" s="38">
        <f t="shared" ca="1" si="4"/>
        <v>0.45519453065612581</v>
      </c>
      <c r="N10" s="38">
        <f t="shared" ca="1" si="4"/>
        <v>-1.0592426862567477</v>
      </c>
      <c r="O10" s="25"/>
      <c r="P10" s="25"/>
      <c r="Q10" s="10"/>
      <c r="T10" s="9"/>
    </row>
    <row r="11" spans="1:20" hidden="1" outlineLevel="1" x14ac:dyDescent="0.25">
      <c r="A11">
        <v>2003</v>
      </c>
      <c r="B11" s="10">
        <f t="shared" ca="1" si="0"/>
        <v>14.870434761047363</v>
      </c>
      <c r="C11" s="10">
        <f t="shared" ca="1" si="1"/>
        <v>31.785284042358398</v>
      </c>
      <c r="D11" s="10">
        <f t="shared" ca="1" si="1"/>
        <v>10.787643432617188</v>
      </c>
      <c r="E11" s="10"/>
      <c r="F11">
        <v>2003</v>
      </c>
      <c r="G11" s="10">
        <f t="shared" ca="1" si="5"/>
        <v>2.6993749975058119</v>
      </c>
      <c r="H11" s="10">
        <f t="shared" ca="1" si="2"/>
        <v>3.4590034167133448</v>
      </c>
      <c r="I11" s="10">
        <f t="shared" ca="1" si="2"/>
        <v>2.378401352508146</v>
      </c>
      <c r="J11" s="10"/>
      <c r="K11">
        <v>2003</v>
      </c>
      <c r="L11" s="38">
        <f t="shared" ca="1" si="3"/>
        <v>-0.34871900817996343</v>
      </c>
      <c r="M11" s="38">
        <f t="shared" ca="1" si="4"/>
        <v>0.66366619425891382</v>
      </c>
      <c r="N11" s="38">
        <f t="shared" ca="1" si="4"/>
        <v>-0.80442389224787114</v>
      </c>
      <c r="O11" s="25"/>
      <c r="P11" s="25"/>
      <c r="Q11" s="10"/>
    </row>
    <row r="12" spans="1:20" hidden="1" outlineLevel="1" x14ac:dyDescent="0.25">
      <c r="A12">
        <v>2004</v>
      </c>
      <c r="B12" s="10">
        <f t="shared" ca="1" si="0"/>
        <v>16.158624649047852</v>
      </c>
      <c r="C12" s="10">
        <f t="shared" ca="1" si="1"/>
        <v>34.987266540527344</v>
      </c>
      <c r="D12" s="10">
        <f t="shared" ca="1" si="1"/>
        <v>18.015905380249023</v>
      </c>
      <c r="E12" s="10"/>
      <c r="F12">
        <v>2004</v>
      </c>
      <c r="G12" s="10">
        <f t="shared" ca="1" si="5"/>
        <v>2.7824539411200289</v>
      </c>
      <c r="H12" s="10">
        <f t="shared" ca="1" si="2"/>
        <v>3.5549841821655717</v>
      </c>
      <c r="I12" s="10">
        <f t="shared" ca="1" si="2"/>
        <v>2.8912549999590866</v>
      </c>
      <c r="J12" s="10"/>
      <c r="K12">
        <v>2004</v>
      </c>
      <c r="L12" s="38">
        <f t="shared" ca="1" si="3"/>
        <v>-0.27510707857345645</v>
      </c>
      <c r="M12" s="38">
        <f t="shared" ca="1" si="4"/>
        <v>0.77938192733067202</v>
      </c>
      <c r="N12" s="38">
        <f t="shared" ca="1" si="4"/>
        <v>-0.4133289354039445</v>
      </c>
      <c r="O12" s="25"/>
      <c r="P12" s="25"/>
      <c r="Q12" s="10"/>
    </row>
    <row r="13" spans="1:20" hidden="1" outlineLevel="1" x14ac:dyDescent="0.25">
      <c r="A13">
        <v>2005</v>
      </c>
      <c r="B13" s="10">
        <f t="shared" ca="1" si="0"/>
        <v>22.767425537109375</v>
      </c>
      <c r="C13" s="10">
        <f t="shared" ca="1" si="1"/>
        <v>37.661201477050781</v>
      </c>
      <c r="D13" s="10">
        <f t="shared" ca="1" si="1"/>
        <v>37.409275054931641</v>
      </c>
      <c r="E13" s="10"/>
      <c r="F13">
        <v>2005</v>
      </c>
      <c r="G13" s="10">
        <f t="shared" ca="1" si="5"/>
        <v>3.1253308098762242</v>
      </c>
      <c r="H13" s="10">
        <f t="shared" ca="1" si="2"/>
        <v>3.6286304259875211</v>
      </c>
      <c r="I13" s="10">
        <f t="shared" ca="1" si="2"/>
        <v>3.621918669795698</v>
      </c>
      <c r="J13" s="10"/>
      <c r="K13">
        <v>2005</v>
      </c>
      <c r="L13" s="38">
        <f t="shared" ca="1" si="3"/>
        <v>5.4176924037083615E-2</v>
      </c>
      <c r="M13" s="38">
        <f t="shared" ca="1" si="4"/>
        <v>0.86993173466021356</v>
      </c>
      <c r="N13" s="38">
        <f t="shared" ca="1" si="4"/>
        <v>0.29828285287165968</v>
      </c>
      <c r="O13" s="25"/>
      <c r="P13" s="25"/>
      <c r="Q13" s="10"/>
    </row>
    <row r="14" spans="1:20" hidden="1" outlineLevel="1" x14ac:dyDescent="0.25">
      <c r="A14">
        <v>2006</v>
      </c>
      <c r="B14" s="10">
        <f t="shared" ca="1" si="0"/>
        <v>19.293424606323242</v>
      </c>
      <c r="C14" s="10">
        <f t="shared" ca="1" si="1"/>
        <v>42.337543487548828</v>
      </c>
      <c r="D14" s="10">
        <f t="shared" ca="1" si="1"/>
        <v>39.323020935058594</v>
      </c>
      <c r="E14" s="10"/>
      <c r="F14">
        <v>2006</v>
      </c>
      <c r="G14" s="10">
        <f t="shared" ca="1" si="5"/>
        <v>2.9597643438885743</v>
      </c>
      <c r="H14" s="10">
        <f t="shared" ca="1" si="2"/>
        <v>3.7456742453071965</v>
      </c>
      <c r="I14" s="10">
        <f t="shared" ca="1" si="2"/>
        <v>3.6718101218053163</v>
      </c>
      <c r="J14" s="10"/>
      <c r="K14">
        <v>2006</v>
      </c>
      <c r="L14" s="38">
        <f t="shared" ca="1" si="3"/>
        <v>-0.1097945434433021</v>
      </c>
      <c r="M14" s="38">
        <f t="shared" ca="1" si="4"/>
        <v>1.0169034514797812</v>
      </c>
      <c r="N14" s="38">
        <f t="shared" ca="1" si="4"/>
        <v>0.35262516891297369</v>
      </c>
      <c r="O14" s="25"/>
      <c r="P14" s="25"/>
      <c r="Q14" s="10"/>
    </row>
    <row r="15" spans="1:20" hidden="1" outlineLevel="1" x14ac:dyDescent="0.25">
      <c r="A15">
        <v>2007</v>
      </c>
      <c r="B15" s="10">
        <f t="shared" ca="1" si="0"/>
        <v>22.51527214050293</v>
      </c>
      <c r="C15" s="10">
        <f t="shared" ca="1" si="1"/>
        <v>49.066905975341797</v>
      </c>
      <c r="D15" s="10">
        <f t="shared" ca="1" si="1"/>
        <v>62.374179840087891</v>
      </c>
      <c r="E15" s="10"/>
      <c r="F15">
        <v>2007</v>
      </c>
      <c r="G15" s="10">
        <f t="shared" ca="1" si="5"/>
        <v>3.1141938407559002</v>
      </c>
      <c r="H15" s="10">
        <f t="shared" ca="1" si="2"/>
        <v>3.8931847948296192</v>
      </c>
      <c r="I15" s="10">
        <f t="shared" ca="1" si="2"/>
        <v>4.1331514051289293</v>
      </c>
      <c r="J15" s="10"/>
      <c r="K15">
        <v>2007</v>
      </c>
      <c r="L15" s="38">
        <f t="shared" ca="1" si="3"/>
        <v>4.2866764644403525E-2</v>
      </c>
      <c r="M15" s="38">
        <f t="shared" ca="1" si="4"/>
        <v>1.2073284632172316</v>
      </c>
      <c r="N15" s="38">
        <f t="shared" ca="1" si="4"/>
        <v>0.88611125571727933</v>
      </c>
      <c r="O15" s="25"/>
      <c r="P15" s="25"/>
      <c r="Q15" s="10"/>
    </row>
    <row r="16" spans="1:20" hidden="1" outlineLevel="1" x14ac:dyDescent="0.25">
      <c r="A16">
        <v>2008</v>
      </c>
      <c r="B16" s="10">
        <f t="shared" ca="1" si="0"/>
        <v>27.044021606445313</v>
      </c>
      <c r="C16" s="10">
        <f t="shared" ca="1" si="1"/>
        <v>53.993522644042969</v>
      </c>
      <c r="D16" s="10">
        <f t="shared" ca="1" si="1"/>
        <v>24.781631469726563</v>
      </c>
      <c r="E16" s="10"/>
      <c r="F16">
        <v>2008</v>
      </c>
      <c r="G16" s="10">
        <f t="shared" ca="1" si="5"/>
        <v>3.2974659681648566</v>
      </c>
      <c r="H16" s="10">
        <f t="shared" ca="1" si="2"/>
        <v>3.9888640883333322</v>
      </c>
      <c r="I16" s="10">
        <f t="shared" ca="1" si="2"/>
        <v>3.2101027121986734</v>
      </c>
      <c r="J16" s="10"/>
      <c r="K16">
        <v>2008</v>
      </c>
      <c r="L16" s="38">
        <f t="shared" ca="1" si="3"/>
        <v>0.23395167872556602</v>
      </c>
      <c r="M16" s="38">
        <f t="shared" ca="1" si="4"/>
        <v>1.3338453771537055</v>
      </c>
      <c r="N16" s="38">
        <f t="shared" ca="1" si="4"/>
        <v>-0.12309473363988618</v>
      </c>
      <c r="O16" s="25"/>
      <c r="P16" s="25"/>
      <c r="Q16" s="10"/>
    </row>
    <row r="17" spans="1:17" hidden="1" outlineLevel="1" x14ac:dyDescent="0.25">
      <c r="A17">
        <v>2009</v>
      </c>
      <c r="B17" s="10">
        <f t="shared" ca="1" si="0"/>
        <v>30.973546981811523</v>
      </c>
      <c r="C17" s="10">
        <f t="shared" ca="1" si="1"/>
        <v>51.498817443847656</v>
      </c>
      <c r="D17" s="10">
        <f t="shared" ca="1" si="1"/>
        <v>29.370119094848633</v>
      </c>
      <c r="E17" s="10"/>
      <c r="F17">
        <v>2009</v>
      </c>
      <c r="G17" s="10">
        <f t="shared" ca="1" si="5"/>
        <v>3.4331335170303108</v>
      </c>
      <c r="H17" s="10">
        <f t="shared" ca="1" si="2"/>
        <v>3.9415588451506687</v>
      </c>
      <c r="I17" s="10">
        <f t="shared" ca="1" si="2"/>
        <v>3.3799778001852365</v>
      </c>
      <c r="J17" s="10"/>
      <c r="K17">
        <v>2009</v>
      </c>
      <c r="L17" s="38">
        <f t="shared" ca="1" si="3"/>
        <v>0.38199807131847219</v>
      </c>
      <c r="M17" s="38">
        <f t="shared" ca="1" si="4"/>
        <v>1.2710032452669</v>
      </c>
      <c r="N17" s="38">
        <f t="shared" ca="1" si="4"/>
        <v>4.468386494009749E-2</v>
      </c>
      <c r="O17" s="25"/>
      <c r="P17" s="25"/>
      <c r="Q17" s="10"/>
    </row>
    <row r="18" spans="1:17" hidden="1" outlineLevel="1" x14ac:dyDescent="0.25">
      <c r="A18">
        <v>2010</v>
      </c>
      <c r="B18" s="10">
        <f t="shared" ca="1" si="0"/>
        <v>30.456142425537109</v>
      </c>
      <c r="C18" s="10">
        <f t="shared" ca="1" si="1"/>
        <v>55.693092346191406</v>
      </c>
      <c r="D18" s="10">
        <f t="shared" ca="1" si="1"/>
        <v>61.632308959960938</v>
      </c>
      <c r="E18" s="10"/>
      <c r="F18">
        <v>2010</v>
      </c>
      <c r="G18" s="10">
        <f t="shared" ca="1" si="5"/>
        <v>3.416287695505337</v>
      </c>
      <c r="H18" s="10">
        <f t="shared" ca="1" si="2"/>
        <v>4.0198561239140016</v>
      </c>
      <c r="I18" s="10">
        <f t="shared" ca="1" si="2"/>
        <v>4.1211862291427312</v>
      </c>
      <c r="J18" s="10"/>
      <c r="K18">
        <v>2010</v>
      </c>
      <c r="L18" s="38">
        <f t="shared" ca="1" si="3"/>
        <v>0.36331924568799284</v>
      </c>
      <c r="M18" s="38">
        <f t="shared" ca="1" si="4"/>
        <v>1.3753209981883179</v>
      </c>
      <c r="N18" s="38">
        <f t="shared" ca="1" si="4"/>
        <v>0.87159818728973859</v>
      </c>
      <c r="O18" s="25"/>
      <c r="P18" s="25"/>
      <c r="Q18" s="10"/>
    </row>
    <row r="19" spans="1:17" hidden="1" outlineLevel="1" x14ac:dyDescent="0.25">
      <c r="A19">
        <v>2011</v>
      </c>
      <c r="B19" s="10">
        <f t="shared" ca="1" si="0"/>
        <v>27.67487907409668</v>
      </c>
      <c r="C19" s="10">
        <f ca="1">INDEX(INDIRECT($A$1&amp;"!$A$1:$X$55"),MATCH($A19,INDIRECT($A$1&amp;"!$A$1:$A$55"),0),MATCH(C$2,INDIRECT($A$1&amp;"!$A$1:$X$1"),0))</f>
        <v>59.418205261230469</v>
      </c>
      <c r="D19" s="10">
        <f ca="1">INDEX(INDIRECT($A$1&amp;"!$A$1:$X$55"),MATCH($A19,INDIRECT($A$1&amp;"!$A$1:$A$55"),0),MATCH(D$2,INDIRECT($A$1&amp;"!$A$1:$X$1"),0))</f>
        <v>56.523967742919922</v>
      </c>
      <c r="E19" s="10"/>
      <c r="F19">
        <v>2011</v>
      </c>
      <c r="G19" s="10">
        <f t="shared" ca="1" si="5"/>
        <v>3.3205251090854859</v>
      </c>
      <c r="H19" s="10">
        <f t="shared" ca="1" si="2"/>
        <v>4.0846006652906972</v>
      </c>
      <c r="I19" s="10">
        <f t="shared" ca="1" si="2"/>
        <v>4.0346647560409785</v>
      </c>
      <c r="J19" s="10"/>
      <c r="K19">
        <v>2011</v>
      </c>
      <c r="L19" s="38">
        <f t="shared" ca="1" si="3"/>
        <v>0.2587272798636896</v>
      </c>
      <c r="M19" s="38">
        <f ca="1">H19*LN(H19/H$3)</f>
        <v>1.4627353291216354</v>
      </c>
      <c r="N19" s="38">
        <f ca="1">I19*LN(I19/I$3)</f>
        <v>0.76769276203831682</v>
      </c>
      <c r="O19" s="25"/>
      <c r="P19" s="25"/>
      <c r="Q19" s="10"/>
    </row>
    <row r="20" spans="1:17" hidden="1" outlineLevel="1" x14ac:dyDescent="0.25">
      <c r="A20">
        <v>2012</v>
      </c>
      <c r="B20" s="10">
        <f t="shared" ca="1" si="0"/>
        <v>26.650924682617188</v>
      </c>
      <c r="C20" s="10">
        <f ca="1">INDEX(INDIRECT($A$1&amp;"!$A$1:$X$55"),MATCH($A20,INDIRECT($A$1&amp;"!$A$1:$A$55"),0),MATCH(C$2,INDIRECT($A$1&amp;"!$A$1:$X$1"),0))</f>
        <v>59.041511535644531</v>
      </c>
      <c r="D20" s="10">
        <f ca="1">INDEX(INDIRECT($A$1&amp;"!$A$1:$X$55"),MATCH($A20,INDIRECT($A$1&amp;"!$A$1:$A$55"),0),MATCH(D$2,INDIRECT($A$1&amp;"!$A$1:$X$1"),0))</f>
        <v>50.200420379638672</v>
      </c>
      <c r="E20" s="10"/>
      <c r="F20">
        <v>2012</v>
      </c>
      <c r="G20" s="10">
        <f t="shared" ca="1" si="5"/>
        <v>3.2828238472938636</v>
      </c>
      <c r="H20" s="10">
        <f t="shared" ca="1" si="2"/>
        <v>4.0782407818554924</v>
      </c>
      <c r="I20" s="10">
        <f t="shared" ca="1" si="2"/>
        <v>3.9160234007590087</v>
      </c>
      <c r="J20" s="10"/>
      <c r="K20">
        <v>2012</v>
      </c>
      <c r="L20" s="38">
        <f t="shared" ca="1" si="3"/>
        <v>0.21830327183974516</v>
      </c>
      <c r="M20" s="38">
        <f ca="1">H20*LN(H20/H$3)</f>
        <v>1.4541028632758013</v>
      </c>
      <c r="N20" s="38">
        <f ca="1">I20*LN(I20/I$3)</f>
        <v>0.62823872156195015</v>
      </c>
      <c r="O20" s="25"/>
      <c r="P20" s="25"/>
      <c r="Q20" s="10"/>
    </row>
    <row r="21" spans="1:17" hidden="1" outlineLevel="1" x14ac:dyDescent="0.25">
      <c r="A21" t="s">
        <v>287</v>
      </c>
      <c r="B21" s="2">
        <f ca="1">(B20-B3)/B3</f>
        <v>0.23516317950058876</v>
      </c>
      <c r="C21" s="2">
        <f ca="1">(C20-C3)/C3</f>
        <v>2.3977716018695738</v>
      </c>
      <c r="D21" s="2">
        <f ca="1">(D20-D3)/D3</f>
        <v>0.78681623900580444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300</v>
      </c>
      <c r="B23" s="44" t="s">
        <v>314</v>
      </c>
      <c r="C23" s="44"/>
      <c r="D23" s="44"/>
      <c r="E23" s="44"/>
      <c r="F23" s="27"/>
      <c r="G23" s="44" t="s">
        <v>315</v>
      </c>
      <c r="H23" s="44"/>
      <c r="I23" s="44"/>
      <c r="J23" s="36"/>
      <c r="K23" s="27"/>
      <c r="L23" s="44" t="s">
        <v>310</v>
      </c>
      <c r="M23" s="44"/>
      <c r="N23" s="44"/>
      <c r="O23" s="27"/>
      <c r="P23" s="27"/>
      <c r="Q23" s="36"/>
    </row>
    <row r="24" spans="1:17" hidden="1" outlineLevel="1" x14ac:dyDescent="0.25">
      <c r="B24" t="s">
        <v>316</v>
      </c>
      <c r="C24" t="s">
        <v>303</v>
      </c>
      <c r="D24" t="s">
        <v>304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98.954658508300781</v>
      </c>
      <c r="C25" s="10">
        <f ca="1">INDEX(INDIRECT($A$23&amp;"!$A$1:$X$55"),MATCH($A25,INDIRECT($A$23&amp;"!$A$1:$A$55"),0),MATCH(C$24,INDIRECT($A$23&amp;"!$A$1:$X$1"),0))</f>
        <v>79.691425893281121</v>
      </c>
      <c r="D25" s="10">
        <f ca="1">INDEX(INDIRECT($A$23&amp;"!$A$1:$X$55"),MATCH($A25,INDIRECT($A$23&amp;"!$A$1:$A$55"),0),MATCH(D$24,INDIRECT($A$23&amp;"!$A$1:$X$1"),0))</f>
        <v>128.84742962714154</v>
      </c>
      <c r="E25" s="10"/>
      <c r="F25">
        <v>1995</v>
      </c>
      <c r="G25" s="10">
        <f t="shared" ref="G25:I42" ca="1" si="6">LN(B25)</f>
        <v>4.5946617503572584</v>
      </c>
      <c r="H25" s="10">
        <f t="shared" ca="1" si="6"/>
        <v>4.3781620002509731</v>
      </c>
      <c r="I25" s="10">
        <f t="shared" ca="1" si="6"/>
        <v>4.858628988332395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83.605087280273438</v>
      </c>
      <c r="C26" s="10">
        <f t="shared" ca="1" si="9"/>
        <v>82.454182796311215</v>
      </c>
      <c r="D26" s="10">
        <f t="shared" ca="1" si="9"/>
        <v>168.85700179869309</v>
      </c>
      <c r="E26" s="10"/>
      <c r="F26">
        <v>1996</v>
      </c>
      <c r="G26" s="10">
        <f t="shared" ca="1" si="6"/>
        <v>4.4261043708740591</v>
      </c>
      <c r="H26" s="10">
        <f t="shared" ca="1" si="6"/>
        <v>4.412242779026414</v>
      </c>
      <c r="I26" s="10">
        <f t="shared" ca="1" si="6"/>
        <v>5.1290522135388512</v>
      </c>
      <c r="J26" s="10"/>
      <c r="K26">
        <v>1996</v>
      </c>
      <c r="L26" s="38">
        <f t="shared" ca="1" si="7"/>
        <v>-0.16542705789135412</v>
      </c>
      <c r="M26" s="38">
        <f t="shared" ca="1" si="8"/>
        <v>3.4213082850807049E-2</v>
      </c>
      <c r="N26" s="38">
        <f t="shared" ca="1" si="8"/>
        <v>0.27781301777089551</v>
      </c>
      <c r="O26" s="25"/>
      <c r="P26" s="25"/>
      <c r="Q26" s="10"/>
    </row>
    <row r="27" spans="1:17" hidden="1" outlineLevel="1" x14ac:dyDescent="0.25">
      <c r="A27">
        <v>1997</v>
      </c>
      <c r="B27" s="10">
        <f t="shared" ca="1" si="9"/>
        <v>88.982513427734375</v>
      </c>
      <c r="C27" s="10">
        <f t="shared" ca="1" si="9"/>
        <v>95.254388647212181</v>
      </c>
      <c r="D27" s="10">
        <f t="shared" ca="1" si="9"/>
        <v>177.0572235038926</v>
      </c>
      <c r="E27" s="10"/>
      <c r="F27">
        <v>1997</v>
      </c>
      <c r="G27" s="10">
        <f t="shared" ca="1" si="6"/>
        <v>4.488439872087679</v>
      </c>
      <c r="H27" s="10">
        <f t="shared" ca="1" si="6"/>
        <v>4.5565510879817372</v>
      </c>
      <c r="I27" s="10">
        <f t="shared" ca="1" si="6"/>
        <v>5.1764729769568953</v>
      </c>
      <c r="J27" s="10"/>
      <c r="K27">
        <v>1997</v>
      </c>
      <c r="L27" s="38">
        <f t="shared" ca="1" si="7"/>
        <v>-0.10498445789110181</v>
      </c>
      <c r="M27" s="38">
        <f t="shared" ca="1" si="8"/>
        <v>0.18197495952410223</v>
      </c>
      <c r="N27" s="38">
        <f t="shared" ca="1" si="8"/>
        <v>0.32802084983531782</v>
      </c>
      <c r="O27" s="25"/>
      <c r="P27" s="25"/>
      <c r="Q27" s="10"/>
    </row>
    <row r="28" spans="1:17" hidden="1" outlineLevel="1" x14ac:dyDescent="0.25">
      <c r="A28">
        <v>1998</v>
      </c>
      <c r="B28" s="10">
        <f t="shared" ca="1" si="9"/>
        <v>104.68768310546875</v>
      </c>
      <c r="C28" s="10">
        <f t="shared" ca="1" si="9"/>
        <v>96.93245005265635</v>
      </c>
      <c r="D28" s="10">
        <f t="shared" ca="1" si="9"/>
        <v>151.94397346122059</v>
      </c>
      <c r="E28" s="10"/>
      <c r="F28">
        <v>1998</v>
      </c>
      <c r="G28" s="10">
        <f t="shared" ca="1" si="6"/>
        <v>4.6509814710850197</v>
      </c>
      <c r="H28" s="10">
        <f t="shared" ca="1" si="6"/>
        <v>4.5740143447006627</v>
      </c>
      <c r="I28" s="10">
        <f t="shared" ca="1" si="6"/>
        <v>5.0235118572483382</v>
      </c>
      <c r="J28" s="10"/>
      <c r="K28">
        <v>1998</v>
      </c>
      <c r="L28" s="38">
        <f t="shared" ca="1" si="7"/>
        <v>5.6663492469279028E-2</v>
      </c>
      <c r="M28" s="38">
        <f t="shared" ca="1" si="8"/>
        <v>0.20016906806728313</v>
      </c>
      <c r="N28" s="38">
        <f t="shared" ca="1" si="8"/>
        <v>0.1676494870228363</v>
      </c>
      <c r="O28" s="25"/>
      <c r="P28" s="25"/>
      <c r="Q28" s="10"/>
    </row>
    <row r="29" spans="1:17" hidden="1" outlineLevel="1" x14ac:dyDescent="0.25">
      <c r="A29">
        <v>1999</v>
      </c>
      <c r="B29" s="10">
        <f t="shared" ca="1" si="9"/>
        <v>105.78559112548828</v>
      </c>
      <c r="C29" s="10">
        <f t="shared" ca="1" si="9"/>
        <v>99.406388353847433</v>
      </c>
      <c r="D29" s="10">
        <f t="shared" ca="1" si="9"/>
        <v>159.67696412911755</v>
      </c>
      <c r="E29" s="10"/>
      <c r="F29">
        <v>1999</v>
      </c>
      <c r="G29" s="10">
        <f t="shared" ca="1" si="6"/>
        <v>4.6614143204093477</v>
      </c>
      <c r="H29" s="10">
        <f t="shared" ca="1" si="6"/>
        <v>4.5992163807507493</v>
      </c>
      <c r="I29" s="10">
        <f t="shared" ca="1" si="6"/>
        <v>5.0731528001649693</v>
      </c>
      <c r="J29" s="10"/>
      <c r="K29">
        <v>1999</v>
      </c>
      <c r="L29" s="38">
        <f t="shared" ca="1" si="7"/>
        <v>6.7235138993479562E-2</v>
      </c>
      <c r="M29" s="38">
        <f t="shared" ca="1" si="8"/>
        <v>0.22654330370465264</v>
      </c>
      <c r="N29" s="38">
        <f t="shared" ca="1" si="8"/>
        <v>0.21919156045664762</v>
      </c>
      <c r="O29" s="25"/>
      <c r="P29" s="25"/>
      <c r="Q29" s="10"/>
    </row>
    <row r="30" spans="1:17" hidden="1" outlineLevel="1" x14ac:dyDescent="0.25">
      <c r="A30">
        <v>2000</v>
      </c>
      <c r="B30" s="10">
        <f t="shared" ca="1" si="9"/>
        <v>67.422027587890625</v>
      </c>
      <c r="C30" s="10">
        <f t="shared" ca="1" si="9"/>
        <v>106.48807615501573</v>
      </c>
      <c r="D30" s="10">
        <f t="shared" ca="1" si="9"/>
        <v>102.01459680012067</v>
      </c>
      <c r="E30" s="10"/>
      <c r="F30">
        <v>2000</v>
      </c>
      <c r="G30" s="10">
        <f t="shared" ca="1" si="6"/>
        <v>4.2109717833360598</v>
      </c>
      <c r="H30" s="10">
        <f t="shared" ca="1" si="6"/>
        <v>4.6680330178956133</v>
      </c>
      <c r="I30" s="10">
        <f t="shared" ca="1" si="6"/>
        <v>4.6251159089291365</v>
      </c>
      <c r="J30" s="10"/>
      <c r="K30">
        <v>2000</v>
      </c>
      <c r="L30" s="38">
        <f t="shared" ca="1" si="7"/>
        <v>-0.36720386489210494</v>
      </c>
      <c r="M30" s="38">
        <f t="shared" ca="1" si="8"/>
        <v>0.29926192964755682</v>
      </c>
      <c r="N30" s="38">
        <f t="shared" ca="1" si="8"/>
        <v>-0.22780945927707788</v>
      </c>
      <c r="O30" s="25"/>
      <c r="P30" s="25"/>
      <c r="Q30" s="10"/>
    </row>
    <row r="31" spans="1:17" hidden="1" outlineLevel="1" x14ac:dyDescent="0.25">
      <c r="A31">
        <v>2001</v>
      </c>
      <c r="B31" s="10">
        <f t="shared" ca="1" si="9"/>
        <v>72.752037048339844</v>
      </c>
      <c r="C31" s="10">
        <f t="shared" ca="1" si="9"/>
        <v>114.90198925506729</v>
      </c>
      <c r="D31" s="10">
        <f t="shared" ca="1" si="9"/>
        <v>67.094898152703536</v>
      </c>
      <c r="E31" s="10"/>
      <c r="F31">
        <v>2001</v>
      </c>
      <c r="G31" s="10">
        <f t="shared" ca="1" si="6"/>
        <v>4.2870569063240556</v>
      </c>
      <c r="H31" s="10">
        <f t="shared" ca="1" si="6"/>
        <v>4.7440794976297109</v>
      </c>
      <c r="I31" s="10">
        <f t="shared" ca="1" si="6"/>
        <v>4.2061080075951933</v>
      </c>
      <c r="J31" s="10"/>
      <c r="K31">
        <v>2001</v>
      </c>
      <c r="L31" s="38">
        <f t="shared" ca="1" si="7"/>
        <v>-0.29707023160260809</v>
      </c>
      <c r="M31" s="38">
        <f t="shared" ca="1" si="8"/>
        <v>0.38079975326746712</v>
      </c>
      <c r="N31" s="38">
        <f t="shared" ca="1" si="8"/>
        <v>-0.60659875841167266</v>
      </c>
      <c r="O31" s="25"/>
      <c r="P31" s="25"/>
      <c r="Q31" s="10"/>
    </row>
    <row r="32" spans="1:17" hidden="1" outlineLevel="1" x14ac:dyDescent="0.25">
      <c r="A32">
        <v>2002</v>
      </c>
      <c r="B32" s="10">
        <f t="shared" ca="1" si="9"/>
        <v>74.764999389648438</v>
      </c>
      <c r="C32" s="10">
        <f t="shared" ca="1" si="9"/>
        <v>135.86868132505333</v>
      </c>
      <c r="D32" s="10">
        <f t="shared" ca="1" si="9"/>
        <v>9.7340211986629583</v>
      </c>
      <c r="E32" s="10"/>
      <c r="F32">
        <v>2002</v>
      </c>
      <c r="G32" s="10">
        <f t="shared" ca="1" si="6"/>
        <v>4.3143498528722066</v>
      </c>
      <c r="H32" s="10">
        <f t="shared" ca="1" si="6"/>
        <v>4.9116888407725838</v>
      </c>
      <c r="I32" s="10">
        <f t="shared" ca="1" si="6"/>
        <v>2.2756270892045514</v>
      </c>
      <c r="J32" s="10"/>
      <c r="K32">
        <v>2002</v>
      </c>
      <c r="L32" s="38">
        <f t="shared" ca="1" si="7"/>
        <v>-0.27158184644423955</v>
      </c>
      <c r="M32" s="38">
        <f t="shared" ca="1" si="8"/>
        <v>0.56478940429888091</v>
      </c>
      <c r="N32" s="38">
        <f t="shared" ca="1" si="8"/>
        <v>-1.7260646011089964</v>
      </c>
      <c r="O32" s="25"/>
      <c r="P32" s="25"/>
      <c r="Q32" s="10"/>
    </row>
    <row r="33" spans="1:17" hidden="1" outlineLevel="1" x14ac:dyDescent="0.25">
      <c r="A33">
        <v>2003</v>
      </c>
      <c r="B33" s="10">
        <f t="shared" ca="1" si="9"/>
        <v>77.092620849609375</v>
      </c>
      <c r="C33" s="10">
        <f t="shared" ca="1" si="9"/>
        <v>164.78407739446266</v>
      </c>
      <c r="D33" s="10">
        <f t="shared" ca="1" si="9"/>
        <v>55.926254015959785</v>
      </c>
      <c r="E33" s="10"/>
      <c r="F33">
        <v>2003</v>
      </c>
      <c r="G33" s="10">
        <f t="shared" ca="1" si="6"/>
        <v>4.3450075671641208</v>
      </c>
      <c r="H33" s="10">
        <f t="shared" ca="1" si="6"/>
        <v>5.1046359950555287</v>
      </c>
      <c r="I33" s="10">
        <f t="shared" ca="1" si="6"/>
        <v>4.0240339302979722</v>
      </c>
      <c r="J33" s="10"/>
      <c r="K33">
        <v>2003</v>
      </c>
      <c r="L33" s="38">
        <f t="shared" ca="1" si="7"/>
        <v>-0.24274531967989291</v>
      </c>
      <c r="M33" s="38">
        <f t="shared" ca="1" si="8"/>
        <v>0.7836644519574727</v>
      </c>
      <c r="N33" s="38">
        <f t="shared" ca="1" si="8"/>
        <v>-0.75841543807963541</v>
      </c>
      <c r="O33" s="25"/>
      <c r="P33" s="25"/>
      <c r="Q33" s="10"/>
    </row>
    <row r="34" spans="1:17" hidden="1" outlineLevel="1" x14ac:dyDescent="0.25">
      <c r="A34">
        <v>2004</v>
      </c>
      <c r="B34" s="10">
        <f t="shared" ca="1" si="9"/>
        <v>84.94500732421875</v>
      </c>
      <c r="C34" s="10">
        <f t="shared" ca="1" si="9"/>
        <v>183.92614288484037</v>
      </c>
      <c r="D34" s="10">
        <f t="shared" ca="1" si="9"/>
        <v>94.708624707604031</v>
      </c>
      <c r="E34" s="10"/>
      <c r="F34">
        <v>2004</v>
      </c>
      <c r="G34" s="10">
        <f t="shared" ca="1" si="6"/>
        <v>4.4420040744569453</v>
      </c>
      <c r="H34" s="10">
        <f t="shared" ca="1" si="6"/>
        <v>5.2145342796625007</v>
      </c>
      <c r="I34" s="10">
        <f t="shared" ca="1" si="6"/>
        <v>4.5508050700429781</v>
      </c>
      <c r="J34" s="10"/>
      <c r="K34">
        <v>2004</v>
      </c>
      <c r="L34" s="38">
        <f t="shared" ca="1" si="7"/>
        <v>-0.15009308700952145</v>
      </c>
      <c r="M34" s="38">
        <f t="shared" ca="1" si="8"/>
        <v>0.91160894383951996</v>
      </c>
      <c r="N34" s="38">
        <f t="shared" ca="1" si="8"/>
        <v>-0.29785993586399978</v>
      </c>
      <c r="O34" s="25"/>
      <c r="P34" s="25"/>
      <c r="Q34" s="10"/>
    </row>
    <row r="35" spans="1:17" hidden="1" outlineLevel="1" x14ac:dyDescent="0.25">
      <c r="A35">
        <v>2005</v>
      </c>
      <c r="B35" s="10">
        <f t="shared" ca="1" si="9"/>
        <v>121.34408569335937</v>
      </c>
      <c r="C35" s="10">
        <f t="shared" ca="1" si="9"/>
        <v>200.72379505283607</v>
      </c>
      <c r="D35" s="10">
        <f t="shared" ca="1" si="9"/>
        <v>199.381083408829</v>
      </c>
      <c r="E35" s="10"/>
      <c r="F35">
        <v>2005</v>
      </c>
      <c r="G35" s="10">
        <f t="shared" ca="1" si="6"/>
        <v>4.7986301933941196</v>
      </c>
      <c r="H35" s="10">
        <f t="shared" ca="1" si="6"/>
        <v>5.301929809077695</v>
      </c>
      <c r="I35" s="10">
        <f t="shared" ca="1" si="6"/>
        <v>5.2952179854689962</v>
      </c>
      <c r="J35" s="10"/>
      <c r="K35">
        <v>2005</v>
      </c>
      <c r="L35" s="38">
        <f t="shared" ca="1" si="7"/>
        <v>0.20843023118820297</v>
      </c>
      <c r="M35" s="38">
        <f t="shared" ca="1" si="8"/>
        <v>1.0150113441810724</v>
      </c>
      <c r="N35" s="38">
        <f t="shared" ca="1" si="8"/>
        <v>0.45564211990972475</v>
      </c>
      <c r="O35" s="25"/>
      <c r="P35" s="25"/>
      <c r="Q35" s="10"/>
    </row>
    <row r="36" spans="1:17" hidden="1" outlineLevel="1" x14ac:dyDescent="0.25">
      <c r="A36">
        <v>2006</v>
      </c>
      <c r="B36" s="10">
        <f t="shared" ca="1" si="9"/>
        <v>104.23332214355469</v>
      </c>
      <c r="C36" s="10">
        <f t="shared" ca="1" si="9"/>
        <v>228.72989094503737</v>
      </c>
      <c r="D36" s="10">
        <f t="shared" ca="1" si="9"/>
        <v>212.44383273716994</v>
      </c>
      <c r="E36" s="10"/>
      <c r="F36">
        <v>2006</v>
      </c>
      <c r="G36" s="10">
        <f t="shared" ca="1" si="6"/>
        <v>4.646631868442511</v>
      </c>
      <c r="H36" s="10">
        <f t="shared" ca="1" si="6"/>
        <v>5.4325417918544625</v>
      </c>
      <c r="I36" s="10">
        <f t="shared" ca="1" si="6"/>
        <v>5.3586776368957354</v>
      </c>
      <c r="J36" s="10"/>
      <c r="K36">
        <v>2006</v>
      </c>
      <c r="L36" s="38">
        <f t="shared" ca="1" si="7"/>
        <v>5.2262932581240845E-2</v>
      </c>
      <c r="M36" s="38">
        <f t="shared" ca="1" si="8"/>
        <v>1.1722236784618263</v>
      </c>
      <c r="N36" s="38">
        <f t="shared" ca="1" si="8"/>
        <v>0.52494108861974875</v>
      </c>
      <c r="O36" s="25"/>
      <c r="P36" s="25"/>
      <c r="Q36" s="10"/>
    </row>
    <row r="37" spans="1:17" hidden="1" outlineLevel="1" x14ac:dyDescent="0.25">
      <c r="A37">
        <v>2007</v>
      </c>
      <c r="B37" s="10">
        <f t="shared" ca="1" si="9"/>
        <v>123.27481079101562</v>
      </c>
      <c r="C37" s="10">
        <f t="shared" ca="1" si="9"/>
        <v>268.64934741529578</v>
      </c>
      <c r="D37" s="10">
        <f t="shared" ca="1" si="9"/>
        <v>341.50885660886524</v>
      </c>
      <c r="E37" s="10"/>
      <c r="F37">
        <v>2007</v>
      </c>
      <c r="G37" s="10">
        <f t="shared" ca="1" si="6"/>
        <v>4.814416097256168</v>
      </c>
      <c r="H37" s="10">
        <f t="shared" ca="1" si="6"/>
        <v>5.5934069880458637</v>
      </c>
      <c r="I37" s="10">
        <f t="shared" ca="1" si="6"/>
        <v>5.8333736131075407</v>
      </c>
      <c r="J37" s="10"/>
      <c r="K37">
        <v>2007</v>
      </c>
      <c r="L37" s="38">
        <f t="shared" ca="1" si="7"/>
        <v>0.22492773824334675</v>
      </c>
      <c r="M37" s="38">
        <f t="shared" ca="1" si="8"/>
        <v>1.3701586205022138</v>
      </c>
      <c r="N37" s="38">
        <f t="shared" ca="1" si="8"/>
        <v>1.0665693670168841</v>
      </c>
      <c r="O37" s="25"/>
      <c r="P37" s="25"/>
      <c r="Q37" s="10"/>
    </row>
    <row r="38" spans="1:17" hidden="1" outlineLevel="1" x14ac:dyDescent="0.25">
      <c r="A38">
        <v>2008</v>
      </c>
      <c r="B38" s="10">
        <f t="shared" ca="1" si="9"/>
        <v>150.05239868164063</v>
      </c>
      <c r="C38" s="10">
        <f t="shared" ca="1" si="9"/>
        <v>299.58034603402484</v>
      </c>
      <c r="D38" s="10">
        <f t="shared" ca="1" si="9"/>
        <v>137.49963427757757</v>
      </c>
      <c r="E38" s="10"/>
      <c r="F38">
        <v>2008</v>
      </c>
      <c r="G38" s="10">
        <f t="shared" ca="1" si="6"/>
        <v>5.0109845576409136</v>
      </c>
      <c r="H38" s="10">
        <f t="shared" ca="1" si="6"/>
        <v>5.702382648803745</v>
      </c>
      <c r="I38" s="10">
        <f t="shared" ca="1" si="6"/>
        <v>4.9236212573036529</v>
      </c>
      <c r="J38" s="10"/>
      <c r="K38">
        <v>2008</v>
      </c>
      <c r="L38" s="38">
        <f t="shared" ca="1" si="7"/>
        <v>0.43463913921935732</v>
      </c>
      <c r="M38" s="38">
        <f t="shared" ca="1" si="8"/>
        <v>1.5068836651082385</v>
      </c>
      <c r="N38" s="38">
        <f t="shared" ca="1" si="8"/>
        <v>6.5425033613026068E-2</v>
      </c>
      <c r="O38" s="25"/>
      <c r="P38" s="25"/>
      <c r="Q38" s="10"/>
    </row>
    <row r="39" spans="1:17" hidden="1" outlineLevel="1" x14ac:dyDescent="0.25">
      <c r="A39">
        <v>2009</v>
      </c>
      <c r="B39" s="10">
        <f t="shared" ca="1" si="9"/>
        <v>174.14503479003906</v>
      </c>
      <c r="C39" s="10">
        <f t="shared" ca="1" si="9"/>
        <v>289.54590322528384</v>
      </c>
      <c r="D39" s="10">
        <f t="shared" ca="1" si="9"/>
        <v>165.12995359876277</v>
      </c>
      <c r="E39" s="10"/>
      <c r="F39">
        <v>2009</v>
      </c>
      <c r="G39" s="10">
        <f t="shared" ca="1" si="6"/>
        <v>5.1598884852946743</v>
      </c>
      <c r="H39" s="10">
        <f t="shared" ca="1" si="6"/>
        <v>5.6683138448073587</v>
      </c>
      <c r="I39" s="10">
        <f t="shared" ca="1" si="6"/>
        <v>5.1067327614766302</v>
      </c>
      <c r="J39" s="10"/>
      <c r="K39">
        <v>2009</v>
      </c>
      <c r="L39" s="38">
        <f t="shared" ca="1" si="7"/>
        <v>0.59864937110332872</v>
      </c>
      <c r="M39" s="38">
        <f t="shared" ca="1" si="8"/>
        <v>1.463913981174054</v>
      </c>
      <c r="N39" s="38">
        <f t="shared" ca="1" si="8"/>
        <v>0.25433327467807537</v>
      </c>
      <c r="O39" s="25"/>
      <c r="P39" s="25"/>
      <c r="Q39" s="10"/>
    </row>
    <row r="40" spans="1:17" hidden="1" outlineLevel="1" x14ac:dyDescent="0.25">
      <c r="A40">
        <v>2010</v>
      </c>
      <c r="B40" s="10">
        <f t="shared" ca="1" si="9"/>
        <v>173.50819396972656</v>
      </c>
      <c r="C40" s="10">
        <f t="shared" ca="1" si="9"/>
        <v>317.28273112373427</v>
      </c>
      <c r="D40" s="10">
        <f t="shared" ca="1" si="9"/>
        <v>351.1183671573126</v>
      </c>
      <c r="E40" s="10"/>
      <c r="F40">
        <v>2010</v>
      </c>
      <c r="G40" s="10">
        <f t="shared" ca="1" si="6"/>
        <v>5.1562248257629504</v>
      </c>
      <c r="H40" s="10">
        <f t="shared" ca="1" si="6"/>
        <v>5.7597932726635044</v>
      </c>
      <c r="I40" s="10">
        <f t="shared" ca="1" si="6"/>
        <v>5.8611233949855714</v>
      </c>
      <c r="J40" s="10"/>
      <c r="K40">
        <v>2010</v>
      </c>
      <c r="L40" s="38">
        <f t="shared" ca="1" si="7"/>
        <v>0.59456195538165812</v>
      </c>
      <c r="M40" s="38">
        <f t="shared" ca="1" si="8"/>
        <v>1.5797533740040892</v>
      </c>
      <c r="N40" s="38">
        <f t="shared" ca="1" si="8"/>
        <v>1.0994587962748419</v>
      </c>
      <c r="O40" s="25"/>
      <c r="P40" s="25"/>
      <c r="Q40" s="10"/>
    </row>
    <row r="41" spans="1:17" hidden="1" outlineLevel="1" x14ac:dyDescent="0.25">
      <c r="A41">
        <v>2011</v>
      </c>
      <c r="B41" s="10">
        <f t="shared" ca="1" si="9"/>
        <v>159.75337219238281</v>
      </c>
      <c r="C41" s="10">
        <f t="shared" ca="1" si="9"/>
        <v>342.99186869736877</v>
      </c>
      <c r="D41" s="10">
        <f t="shared" ca="1" si="9"/>
        <v>326.28485945657303</v>
      </c>
      <c r="E41" s="10"/>
      <c r="F41">
        <v>2011</v>
      </c>
      <c r="G41" s="10">
        <f t="shared" ca="1" si="6"/>
        <v>5.0736312022203434</v>
      </c>
      <c r="H41" s="10">
        <f t="shared" ca="1" si="6"/>
        <v>5.8377067404632728</v>
      </c>
      <c r="I41" s="10">
        <f t="shared" ca="1" si="6"/>
        <v>5.7877708018380014</v>
      </c>
      <c r="J41" s="10"/>
      <c r="K41">
        <v>2011</v>
      </c>
      <c r="L41" s="38">
        <f t="shared" ca="1" si="7"/>
        <v>0.50310956107073646</v>
      </c>
      <c r="M41" s="38">
        <f ca="1">H41*LN(H41/H$25)</f>
        <v>1.6795609823796946</v>
      </c>
      <c r="N41" s="38">
        <f ca="1">I41*LN(I41/I$25)</f>
        <v>1.0128072921245597</v>
      </c>
      <c r="O41" s="25"/>
      <c r="P41" s="25"/>
      <c r="Q41" s="10"/>
    </row>
    <row r="42" spans="1:17" hidden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155.85604858398437</v>
      </c>
      <c r="C42" s="10">
        <f ca="1">INDEX(INDIRECT($A$23&amp;"!$A$1:$X$55"),MATCH($A42,INDIRECT($A$23&amp;"!$A$1:$A$55"),0),MATCH(C$24,INDIRECT($A$23&amp;"!$A$1:$X$1"),0))</f>
        <v>345.27794348516181</v>
      </c>
      <c r="D42" s="10">
        <f ca="1">INDEX(INDIRECT($A$23&amp;"!$A$1:$X$55"),MATCH($A42,INDIRECT($A$23&amp;"!$A$1:$A$55"),0),MATCH(D$24,INDIRECT($A$23&amp;"!$A$1:$X$1"),0))</f>
        <v>293.57477239290529</v>
      </c>
      <c r="E42" s="10"/>
      <c r="F42">
        <v>2012</v>
      </c>
      <c r="G42" s="10">
        <f t="shared" ca="1" si="6"/>
        <v>5.0489328157520932</v>
      </c>
      <c r="H42" s="10">
        <f t="shared" ca="1" si="6"/>
        <v>5.8443497259733768</v>
      </c>
      <c r="I42" s="10">
        <f t="shared" ca="1" si="6"/>
        <v>5.6821323679563038</v>
      </c>
      <c r="J42" s="10"/>
      <c r="K42">
        <v>2012</v>
      </c>
      <c r="L42" s="38">
        <f t="shared" ca="1" si="7"/>
        <v>0.47602225577567409</v>
      </c>
      <c r="M42" s="38">
        <f ca="1">H42*LN(H42/H$25)</f>
        <v>1.6881189930923084</v>
      </c>
      <c r="N42" s="38">
        <f ca="1">I42*LN(I42/I$25)</f>
        <v>0.88965306850365677</v>
      </c>
      <c r="O42" s="25"/>
      <c r="P42" s="25"/>
      <c r="Q42" s="10"/>
    </row>
    <row r="43" spans="1:17" hidden="1" outlineLevel="1" x14ac:dyDescent="0.25">
      <c r="A43" t="s">
        <v>287</v>
      </c>
      <c r="B43" s="2">
        <f ca="1">(B42-B25)/B25</f>
        <v>0.5750248743560713</v>
      </c>
      <c r="C43" s="2">
        <f ca="1">(C42-C25)/C25</f>
        <v>3.3326862283470899</v>
      </c>
      <c r="D43" s="2">
        <f ca="1">(D42-D25)/D25</f>
        <v>1.2784682103667218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17" hidden="1" outlineLevel="1" x14ac:dyDescent="0.25"/>
    <row r="45" spans="1:17" hidden="1" outlineLevel="1" x14ac:dyDescent="0.25">
      <c r="A45" t="s">
        <v>21</v>
      </c>
      <c r="B45" s="44" t="s">
        <v>317</v>
      </c>
      <c r="C45" s="44"/>
      <c r="D45" s="44"/>
      <c r="E45" s="44"/>
      <c r="F45" s="27"/>
      <c r="G45" s="44" t="s">
        <v>302</v>
      </c>
      <c r="H45" s="44"/>
      <c r="I45" s="44"/>
      <c r="J45" s="36"/>
      <c r="L45" s="44" t="s">
        <v>310</v>
      </c>
      <c r="M45" s="44"/>
      <c r="N45" s="44"/>
      <c r="P45" s="27"/>
      <c r="Q45" s="36"/>
    </row>
    <row r="46" spans="1:17" hidden="1" outlineLevel="1" x14ac:dyDescent="0.25">
      <c r="B46" t="s">
        <v>8</v>
      </c>
      <c r="C46" t="s">
        <v>6</v>
      </c>
      <c r="D46" t="s">
        <v>3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69.152313232421875</v>
      </c>
      <c r="C47" s="10">
        <f ca="1">INDEX(INDIRECT($A$45&amp;"!$A$1:$J$55"),MATCH($A47,INDIRECT($A$45&amp;"!$A$1:$A$55"),0),MATCH(C$46,INDIRECT($A$45&amp;"!$A$1:$J$1"),0))</f>
        <v>55.690617628644013</v>
      </c>
      <c r="D47" s="10">
        <f ca="1">INDEX(INDIRECT($A$45&amp;"!$A$1:$J$55"),MATCH($A47,INDIRECT($A$45&amp;"!$A$1:$A$55"),0),MATCH(D$46,INDIRECT($A$45&amp;"!$A$1:$J$1"),0))</f>
        <v>90.042220000000043</v>
      </c>
      <c r="E47" s="10"/>
      <c r="F47">
        <v>1995</v>
      </c>
      <c r="G47" s="10">
        <f t="shared" ref="G47:I64" ca="1" si="10">LN(B47)</f>
        <v>4.2363115099362361</v>
      </c>
      <c r="H47" s="10">
        <f t="shared" ca="1" si="10"/>
        <v>4.0198116880167172</v>
      </c>
      <c r="I47" s="10">
        <f t="shared" ca="1" si="10"/>
        <v>4.5002786714431586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5"/>
      <c r="P47" s="25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60.138168334960938</v>
      </c>
      <c r="C48" s="10">
        <f t="shared" ca="1" si="13"/>
        <v>59.310308654125691</v>
      </c>
      <c r="D48" s="10">
        <f t="shared" ca="1" si="13"/>
        <v>121.46092000000004</v>
      </c>
      <c r="E48" s="10"/>
      <c r="F48">
        <v>1996</v>
      </c>
      <c r="G48" s="10">
        <f t="shared" ca="1" si="10"/>
        <v>4.0966447204115166</v>
      </c>
      <c r="H48" s="10">
        <f t="shared" ca="1" si="10"/>
        <v>4.0827831299194699</v>
      </c>
      <c r="I48" s="10">
        <f t="shared" ca="1" si="10"/>
        <v>4.7995925649508697</v>
      </c>
      <c r="J48" s="10"/>
      <c r="K48">
        <v>1996</v>
      </c>
      <c r="L48" s="38">
        <f t="shared" ca="1" si="11"/>
        <v>-0.13733872766397726</v>
      </c>
      <c r="M48" s="38">
        <f t="shared" ca="1" si="12"/>
        <v>6.3462118719133709E-2</v>
      </c>
      <c r="N48" s="38">
        <f t="shared" ca="1" si="12"/>
        <v>0.30905397334276152</v>
      </c>
      <c r="O48" s="25"/>
      <c r="P48" s="25"/>
      <c r="Q48" s="10"/>
    </row>
    <row r="49" spans="1:17" hidden="1" outlineLevel="1" x14ac:dyDescent="0.25">
      <c r="A49">
        <v>1997</v>
      </c>
      <c r="B49" s="10">
        <f t="shared" ca="1" si="13"/>
        <v>65.502479553222656</v>
      </c>
      <c r="C49" s="10">
        <f t="shared" ca="1" si="13"/>
        <v>70.11938065406639</v>
      </c>
      <c r="D49" s="10">
        <f t="shared" ca="1" si="13"/>
        <v>130.33670000000006</v>
      </c>
      <c r="E49" s="10"/>
      <c r="F49">
        <v>1997</v>
      </c>
      <c r="G49" s="10">
        <f t="shared" ca="1" si="10"/>
        <v>4.1820879976990861</v>
      </c>
      <c r="H49" s="10">
        <f t="shared" ca="1" si="10"/>
        <v>4.2501992273566724</v>
      </c>
      <c r="I49" s="10">
        <f t="shared" ca="1" si="10"/>
        <v>4.8701211021856832</v>
      </c>
      <c r="J49" s="10"/>
      <c r="K49">
        <v>1997</v>
      </c>
      <c r="L49" s="38">
        <f t="shared" ca="1" si="11"/>
        <v>-5.3874999776502376E-2</v>
      </c>
      <c r="M49" s="38">
        <f t="shared" ca="1" si="12"/>
        <v>0.23686700780044212</v>
      </c>
      <c r="N49" s="38">
        <f t="shared" ca="1" si="12"/>
        <v>0.38463964152685987</v>
      </c>
      <c r="O49" s="25"/>
      <c r="P49" s="25"/>
      <c r="Q49" s="10"/>
    </row>
    <row r="50" spans="1:17" hidden="1" outlineLevel="1" x14ac:dyDescent="0.25">
      <c r="A50">
        <v>1998</v>
      </c>
      <c r="B50" s="10">
        <f t="shared" ca="1" si="13"/>
        <v>78.259727478027344</v>
      </c>
      <c r="C50" s="10">
        <f t="shared" ca="1" si="13"/>
        <v>72.462269926257889</v>
      </c>
      <c r="D50" s="10">
        <f t="shared" ca="1" si="13"/>
        <v>113.58637000000004</v>
      </c>
      <c r="E50" s="10"/>
      <c r="F50">
        <v>1998</v>
      </c>
      <c r="G50" s="10">
        <f t="shared" ca="1" si="10"/>
        <v>4.3600331345123049</v>
      </c>
      <c r="H50" s="10">
        <f t="shared" ca="1" si="10"/>
        <v>4.2830660115876054</v>
      </c>
      <c r="I50" s="10">
        <f t="shared" ca="1" si="10"/>
        <v>4.7325635166942215</v>
      </c>
      <c r="J50" s="10"/>
      <c r="K50">
        <v>1998</v>
      </c>
      <c r="L50" s="38">
        <f t="shared" ca="1" si="11"/>
        <v>0.12551093642402314</v>
      </c>
      <c r="M50" s="38">
        <f t="shared" ca="1" si="12"/>
        <v>0.27169223733528192</v>
      </c>
      <c r="N50" s="38">
        <f t="shared" ca="1" si="12"/>
        <v>0.23817905368957831</v>
      </c>
      <c r="O50" s="25"/>
      <c r="P50" s="25"/>
      <c r="Q50" s="10"/>
    </row>
    <row r="51" spans="1:17" hidden="1" outlineLevel="1" x14ac:dyDescent="0.25">
      <c r="A51">
        <v>1999</v>
      </c>
      <c r="B51" s="10">
        <f t="shared" ca="1" si="13"/>
        <v>80.810783386230469</v>
      </c>
      <c r="C51" s="10">
        <f t="shared" ca="1" si="13"/>
        <v>75.937634641917285</v>
      </c>
      <c r="D51" s="10">
        <f t="shared" ca="1" si="13"/>
        <v>121.97898999999998</v>
      </c>
      <c r="E51" s="10"/>
      <c r="F51">
        <v>1999</v>
      </c>
      <c r="G51" s="10">
        <f t="shared" ca="1" si="10"/>
        <v>4.3921104143727332</v>
      </c>
      <c r="H51" s="10">
        <f t="shared" ca="1" si="10"/>
        <v>4.3299124065955805</v>
      </c>
      <c r="I51" s="10">
        <f t="shared" ca="1" si="10"/>
        <v>4.803848816788121</v>
      </c>
      <c r="J51" s="10"/>
      <c r="K51">
        <v>1999</v>
      </c>
      <c r="L51" s="38">
        <f t="shared" ca="1" si="11"/>
        <v>0.1586293249569771</v>
      </c>
      <c r="M51" s="38">
        <f t="shared" ca="1" si="12"/>
        <v>0.32176555328165979</v>
      </c>
      <c r="N51" s="38">
        <f t="shared" ca="1" si="12"/>
        <v>0.31358617916724923</v>
      </c>
      <c r="O51" s="25"/>
      <c r="P51" s="25"/>
      <c r="Q51" s="10"/>
    </row>
    <row r="52" spans="1:17" hidden="1" outlineLevel="1" x14ac:dyDescent="0.25">
      <c r="A52">
        <v>2000</v>
      </c>
      <c r="B52" s="10">
        <f t="shared" ca="1" si="13"/>
        <v>53.243659973144531</v>
      </c>
      <c r="C52" s="10">
        <f t="shared" ca="1" si="13"/>
        <v>84.094398712441077</v>
      </c>
      <c r="D52" s="10">
        <f t="shared" ca="1" si="13"/>
        <v>80.561659999999975</v>
      </c>
      <c r="E52" s="10"/>
      <c r="F52">
        <v>2000</v>
      </c>
      <c r="G52" s="10">
        <f t="shared" ca="1" si="10"/>
        <v>3.974878735963955</v>
      </c>
      <c r="H52" s="10">
        <f t="shared" ca="1" si="10"/>
        <v>4.4319399620550302</v>
      </c>
      <c r="I52" s="10">
        <f t="shared" ca="1" si="10"/>
        <v>4.3890228539576928</v>
      </c>
      <c r="J52" s="10"/>
      <c r="K52">
        <v>2000</v>
      </c>
      <c r="L52" s="38">
        <f t="shared" ca="1" si="11"/>
        <v>-0.25319469864978156</v>
      </c>
      <c r="M52" s="38">
        <f t="shared" ca="1" si="12"/>
        <v>0.43256773376622087</v>
      </c>
      <c r="N52" s="38">
        <f t="shared" ca="1" si="12"/>
        <v>-0.10986911019228177</v>
      </c>
      <c r="O52" s="25"/>
      <c r="P52" s="25"/>
      <c r="Q52" s="10"/>
    </row>
    <row r="53" spans="1:17" hidden="1" outlineLevel="1" x14ac:dyDescent="0.25">
      <c r="A53">
        <v>2001</v>
      </c>
      <c r="B53" s="10">
        <f t="shared" ca="1" si="13"/>
        <v>59.076519012451172</v>
      </c>
      <c r="C53" s="10">
        <f t="shared" ca="1" si="13"/>
        <v>93.303365048490193</v>
      </c>
      <c r="D53" s="10">
        <f t="shared" ca="1" si="13"/>
        <v>54.482780000000027</v>
      </c>
      <c r="E53" s="10"/>
      <c r="F53">
        <v>2001</v>
      </c>
      <c r="G53" s="10">
        <f t="shared" ca="1" si="10"/>
        <v>4.078833536029757</v>
      </c>
      <c r="H53" s="10">
        <f t="shared" ca="1" si="10"/>
        <v>4.5358561741749286</v>
      </c>
      <c r="I53" s="10">
        <f t="shared" ca="1" si="10"/>
        <v>3.9978846884395254</v>
      </c>
      <c r="J53" s="10"/>
      <c r="K53">
        <v>2001</v>
      </c>
      <c r="L53" s="38">
        <f t="shared" ca="1" si="11"/>
        <v>-0.15451402216430912</v>
      </c>
      <c r="M53" s="38">
        <f t="shared" ca="1" si="12"/>
        <v>0.54783526810510186</v>
      </c>
      <c r="N53" s="38">
        <f t="shared" ca="1" si="12"/>
        <v>-0.47324531624163263</v>
      </c>
      <c r="O53" s="25"/>
      <c r="P53" s="25"/>
      <c r="Q53" s="10"/>
    </row>
    <row r="54" spans="1:17" hidden="1" outlineLevel="1" x14ac:dyDescent="0.25">
      <c r="A54">
        <v>2002</v>
      </c>
      <c r="B54" s="10">
        <f t="shared" ca="1" si="13"/>
        <v>61.673999786376953</v>
      </c>
      <c r="C54" s="10">
        <f t="shared" ca="1" si="13"/>
        <v>112.07870940875351</v>
      </c>
      <c r="D54" s="10">
        <f t="shared" ca="1" si="13"/>
        <v>8.0296400000000006</v>
      </c>
      <c r="E54" s="10"/>
      <c r="F54">
        <v>2002</v>
      </c>
      <c r="G54" s="10">
        <f t="shared" ca="1" si="10"/>
        <v>4.1218624447950942</v>
      </c>
      <c r="H54" s="10">
        <f t="shared" ca="1" si="10"/>
        <v>4.7192013870512612</v>
      </c>
      <c r="I54" s="10">
        <f t="shared" ca="1" si="10"/>
        <v>2.0831396950732435</v>
      </c>
      <c r="J54" s="10"/>
      <c r="K54">
        <v>2002</v>
      </c>
      <c r="L54" s="38">
        <f t="shared" ca="1" si="11"/>
        <v>-0.1128889619441831</v>
      </c>
      <c r="M54" s="38">
        <f t="shared" ca="1" si="12"/>
        <v>0.75698127983531405</v>
      </c>
      <c r="N54" s="38">
        <f t="shared" ca="1" si="12"/>
        <v>-1.60456563394956</v>
      </c>
      <c r="O54" s="25"/>
      <c r="P54" s="25"/>
      <c r="Q54" s="10"/>
    </row>
    <row r="55" spans="1:17" hidden="1" outlineLevel="1" x14ac:dyDescent="0.25">
      <c r="A55">
        <v>2003</v>
      </c>
      <c r="B55" s="10">
        <f t="shared" ca="1" si="13"/>
        <v>65.037712097167969</v>
      </c>
      <c r="C55" s="10">
        <f t="shared" ca="1" si="13"/>
        <v>139.01692067968906</v>
      </c>
      <c r="D55" s="10">
        <f t="shared" ca="1" si="13"/>
        <v>47.181110000000011</v>
      </c>
      <c r="E55" s="10"/>
      <c r="F55">
        <v>2003</v>
      </c>
      <c r="G55" s="10">
        <f t="shared" ca="1" si="10"/>
        <v>4.1749672877630237</v>
      </c>
      <c r="H55" s="10">
        <f t="shared" ca="1" si="10"/>
        <v>4.9345956572305676</v>
      </c>
      <c r="I55" s="10">
        <f t="shared" ca="1" si="10"/>
        <v>3.8539936006209614</v>
      </c>
      <c r="J55" s="10"/>
      <c r="K55">
        <v>2003</v>
      </c>
      <c r="L55" s="38">
        <f t="shared" ca="1" si="11"/>
        <v>-6.0897912893720214E-2</v>
      </c>
      <c r="M55" s="38">
        <f t="shared" ca="1" si="12"/>
        <v>1.0117681666310214</v>
      </c>
      <c r="N55" s="38">
        <f t="shared" ca="1" si="12"/>
        <v>-0.59748236293797052</v>
      </c>
      <c r="O55" s="25"/>
      <c r="P55" s="25"/>
      <c r="Q55" s="10"/>
    </row>
    <row r="56" spans="1:17" hidden="1" outlineLevel="1" x14ac:dyDescent="0.25">
      <c r="A56">
        <v>2004</v>
      </c>
      <c r="B56" s="10">
        <f t="shared" ca="1" si="13"/>
        <v>73.580787658691406</v>
      </c>
      <c r="C56" s="10">
        <f t="shared" ca="1" si="13"/>
        <v>159.31991224258627</v>
      </c>
      <c r="D56" s="10">
        <f t="shared" ca="1" si="13"/>
        <v>82.038200000000018</v>
      </c>
      <c r="E56" s="10"/>
      <c r="F56">
        <v>2004</v>
      </c>
      <c r="G56" s="10">
        <f t="shared" ca="1" si="10"/>
        <v>4.2983839544126381</v>
      </c>
      <c r="H56" s="10">
        <f t="shared" ca="1" si="10"/>
        <v>5.0709142074884506</v>
      </c>
      <c r="I56" s="10">
        <f t="shared" ca="1" si="10"/>
        <v>4.4071849924466626</v>
      </c>
      <c r="J56" s="10"/>
      <c r="K56">
        <v>2004</v>
      </c>
      <c r="L56" s="38">
        <f t="shared" ca="1" si="11"/>
        <v>6.2524996940906352E-2</v>
      </c>
      <c r="M56" s="38">
        <f t="shared" ca="1" si="12"/>
        <v>1.1779026851516157</v>
      </c>
      <c r="N56" s="38">
        <f t="shared" ca="1" si="12"/>
        <v>-9.2124092654680564E-2</v>
      </c>
      <c r="O56" s="25"/>
      <c r="P56" s="25"/>
      <c r="Q56" s="10"/>
    </row>
    <row r="57" spans="1:17" hidden="1" outlineLevel="1" x14ac:dyDescent="0.25">
      <c r="A57">
        <v>2005</v>
      </c>
      <c r="B57" s="10">
        <f t="shared" ca="1" si="13"/>
        <v>108.67640686035156</v>
      </c>
      <c r="C57" s="10">
        <f t="shared" ca="1" si="13"/>
        <v>179.76930041744345</v>
      </c>
      <c r="D57" s="10">
        <f t="shared" ca="1" si="13"/>
        <v>178.56676000000002</v>
      </c>
      <c r="E57" s="10"/>
      <c r="F57">
        <v>2005</v>
      </c>
      <c r="G57" s="10">
        <f t="shared" ca="1" si="10"/>
        <v>4.688374722365956</v>
      </c>
      <c r="H57" s="10">
        <f t="shared" ca="1" si="10"/>
        <v>5.1916743645084678</v>
      </c>
      <c r="I57" s="10">
        <f t="shared" ca="1" si="10"/>
        <v>5.1849625368992731</v>
      </c>
      <c r="J57" s="10"/>
      <c r="K57">
        <v>2005</v>
      </c>
      <c r="L57" s="38">
        <f t="shared" ca="1" si="11"/>
        <v>0.47536846069129307</v>
      </c>
      <c r="M57" s="38">
        <f t="shared" ca="1" si="12"/>
        <v>1.3281403710146349</v>
      </c>
      <c r="N57" s="38">
        <f t="shared" ca="1" si="12"/>
        <v>0.73431147646192785</v>
      </c>
      <c r="O57" s="25"/>
      <c r="P57" s="25"/>
      <c r="Q57" s="10"/>
    </row>
    <row r="58" spans="1:17" hidden="1" outlineLevel="1" x14ac:dyDescent="0.25">
      <c r="A58">
        <v>2006</v>
      </c>
      <c r="B58" s="10">
        <f t="shared" ca="1" si="13"/>
        <v>96.3634033203125</v>
      </c>
      <c r="C58" s="10">
        <f t="shared" ca="1" si="13"/>
        <v>211.46011275616993</v>
      </c>
      <c r="D58" s="10">
        <f t="shared" ca="1" si="13"/>
        <v>196.40369999999996</v>
      </c>
      <c r="E58" s="10"/>
      <c r="F58">
        <v>2006</v>
      </c>
      <c r="G58" s="10">
        <f t="shared" ca="1" si="10"/>
        <v>4.5681264959307022</v>
      </c>
      <c r="H58" s="10">
        <f t="shared" ca="1" si="10"/>
        <v>5.3540363885311839</v>
      </c>
      <c r="I58" s="10">
        <f t="shared" ca="1" si="10"/>
        <v>5.2801722348467814</v>
      </c>
      <c r="J58" s="10"/>
      <c r="K58">
        <v>2006</v>
      </c>
      <c r="L58" s="38">
        <f t="shared" ca="1" si="11"/>
        <v>0.34448333262823572</v>
      </c>
      <c r="M58" s="38">
        <f t="shared" ca="1" si="12"/>
        <v>1.5345508007569768</v>
      </c>
      <c r="N58" s="38">
        <f t="shared" ca="1" si="12"/>
        <v>0.8438739351105411</v>
      </c>
      <c r="O58" s="25"/>
      <c r="P58" s="25"/>
      <c r="Q58" s="10"/>
    </row>
    <row r="59" spans="1:17" hidden="1" outlineLevel="1" x14ac:dyDescent="0.25">
      <c r="A59">
        <v>2007</v>
      </c>
      <c r="B59" s="10">
        <f t="shared" ca="1" si="13"/>
        <v>117.21830749511719</v>
      </c>
      <c r="C59" s="10">
        <f t="shared" ca="1" si="13"/>
        <v>255.45058276852043</v>
      </c>
      <c r="D59" s="10">
        <f t="shared" ca="1" si="13"/>
        <v>324.73050000000006</v>
      </c>
      <c r="E59" s="10"/>
      <c r="F59">
        <v>2007</v>
      </c>
      <c r="G59" s="10">
        <f t="shared" ca="1" si="10"/>
        <v>4.7640380722400444</v>
      </c>
      <c r="H59" s="10">
        <f t="shared" ca="1" si="10"/>
        <v>5.543028977115056</v>
      </c>
      <c r="I59" s="10">
        <f t="shared" ca="1" si="10"/>
        <v>5.7829956075584885</v>
      </c>
      <c r="J59" s="10"/>
      <c r="K59">
        <v>2007</v>
      </c>
      <c r="L59" s="38">
        <f t="shared" ca="1" si="11"/>
        <v>0.55931083434532403</v>
      </c>
      <c r="M59" s="38">
        <f t="shared" ca="1" si="12"/>
        <v>1.7810086922515207</v>
      </c>
      <c r="N59" s="38">
        <f t="shared" ca="1" si="12"/>
        <v>1.4502740831478036</v>
      </c>
      <c r="O59" s="25"/>
      <c r="P59" s="25"/>
      <c r="Q59" s="10"/>
    </row>
    <row r="60" spans="1:17" hidden="1" outlineLevel="1" x14ac:dyDescent="0.25">
      <c r="A60">
        <v>2008</v>
      </c>
      <c r="B60" s="10">
        <f t="shared" ca="1" si="13"/>
        <v>148.15794372558594</v>
      </c>
      <c r="C60" s="10">
        <f t="shared" ca="1" si="13"/>
        <v>295.79808035922645</v>
      </c>
      <c r="D60" s="10">
        <f t="shared" ca="1" si="13"/>
        <v>135.76366999999999</v>
      </c>
      <c r="E60" s="10"/>
      <c r="F60">
        <v>2008</v>
      </c>
      <c r="G60" s="10">
        <f t="shared" ca="1" si="10"/>
        <v>4.9982788920595631</v>
      </c>
      <c r="H60" s="10">
        <f t="shared" ca="1" si="10"/>
        <v>5.6896770605978544</v>
      </c>
      <c r="I60" s="10">
        <f t="shared" ca="1" si="10"/>
        <v>4.9109156535599965</v>
      </c>
      <c r="J60" s="10"/>
      <c r="K60">
        <v>2008</v>
      </c>
      <c r="L60" s="38">
        <f t="shared" ca="1" si="11"/>
        <v>0.82671866685782713</v>
      </c>
      <c r="M60" s="38">
        <f t="shared" ca="1" si="12"/>
        <v>1.9766986896025458</v>
      </c>
      <c r="N60" s="38">
        <f t="shared" ca="1" si="12"/>
        <v>0.42882650806312039</v>
      </c>
      <c r="O60" s="25"/>
      <c r="P60" s="25"/>
      <c r="Q60" s="10"/>
    </row>
    <row r="61" spans="1:17" hidden="1" outlineLevel="1" x14ac:dyDescent="0.25">
      <c r="A61">
        <v>2009</v>
      </c>
      <c r="B61" s="10">
        <f t="shared" ca="1" si="13"/>
        <v>171.33505249023437</v>
      </c>
      <c r="C61" s="10">
        <f t="shared" ca="1" si="13"/>
        <v>284.87384399794223</v>
      </c>
      <c r="D61" s="10">
        <f t="shared" ca="1" si="13"/>
        <v>162.46545</v>
      </c>
      <c r="E61" s="10"/>
      <c r="F61">
        <v>2009</v>
      </c>
      <c r="G61" s="10">
        <f t="shared" ca="1" si="10"/>
        <v>5.1436210107264104</v>
      </c>
      <c r="H61" s="10">
        <f t="shared" ca="1" si="10"/>
        <v>5.6520464296302508</v>
      </c>
      <c r="I61" s="10">
        <f t="shared" ca="1" si="10"/>
        <v>5.0904653637793214</v>
      </c>
      <c r="J61" s="10"/>
      <c r="K61">
        <v>2009</v>
      </c>
      <c r="L61" s="38">
        <f t="shared" ca="1" si="11"/>
        <v>0.99819343979666164</v>
      </c>
      <c r="M61" s="38">
        <f t="shared" ca="1" si="12"/>
        <v>1.9261192005848295</v>
      </c>
      <c r="N61" s="38">
        <f t="shared" ca="1" si="12"/>
        <v>0.62729769861927653</v>
      </c>
      <c r="O61" s="25"/>
      <c r="P61" s="25"/>
      <c r="Q61" s="10"/>
    </row>
    <row r="62" spans="1:17" hidden="1" outlineLevel="1" x14ac:dyDescent="0.25">
      <c r="A62">
        <v>2010</v>
      </c>
      <c r="B62" s="10">
        <f t="shared" ca="1" si="13"/>
        <v>173.50819396972656</v>
      </c>
      <c r="C62" s="10">
        <f t="shared" ca="1" si="13"/>
        <v>317.28273101282235</v>
      </c>
      <c r="D62" s="10">
        <f t="shared" ca="1" si="13"/>
        <v>351.11836999999997</v>
      </c>
      <c r="E62" s="10"/>
      <c r="F62">
        <v>2010</v>
      </c>
      <c r="G62" s="10">
        <f t="shared" ca="1" si="10"/>
        <v>5.1562248257629504</v>
      </c>
      <c r="H62" s="10">
        <f t="shared" ca="1" si="10"/>
        <v>5.759793272313936</v>
      </c>
      <c r="I62" s="10">
        <f t="shared" ca="1" si="10"/>
        <v>5.8611234030816659</v>
      </c>
      <c r="J62" s="10"/>
      <c r="K62">
        <v>2010</v>
      </c>
      <c r="L62" s="38">
        <f t="shared" ca="1" si="11"/>
        <v>1.0132586353935742</v>
      </c>
      <c r="M62" s="38">
        <f t="shared" ca="1" si="12"/>
        <v>2.0716048372132225</v>
      </c>
      <c r="N62" s="38">
        <f t="shared" ca="1" si="12"/>
        <v>1.5485203517330872</v>
      </c>
      <c r="O62" s="25"/>
      <c r="P62" s="25"/>
      <c r="Q62" s="10"/>
    </row>
    <row r="63" spans="1:17" hidden="1" outlineLevel="1" x14ac:dyDescent="0.25">
      <c r="A63">
        <v>2011</v>
      </c>
      <c r="B63" s="10">
        <f t="shared" ca="1" si="13"/>
        <v>164.79652404785156</v>
      </c>
      <c r="C63" s="10">
        <f t="shared" ca="1" si="13"/>
        <v>353.8195752876735</v>
      </c>
      <c r="D63" s="10">
        <f t="shared" ca="1" si="13"/>
        <v>336.58514999999994</v>
      </c>
      <c r="E63" s="10"/>
      <c r="F63">
        <v>2011</v>
      </c>
      <c r="G63" s="10">
        <f t="shared" ca="1" si="10"/>
        <v>5.104711525310285</v>
      </c>
      <c r="H63" s="10">
        <f t="shared" ca="1" si="10"/>
        <v>5.8687871088770587</v>
      </c>
      <c r="I63" s="10">
        <f t="shared" ca="1" si="10"/>
        <v>5.8188511631364346</v>
      </c>
      <c r="J63" s="10"/>
      <c r="K63">
        <v>2011</v>
      </c>
      <c r="L63" s="38">
        <f t="shared" ca="1" si="11"/>
        <v>0.95188055063226251</v>
      </c>
      <c r="M63" s="38">
        <f ca="1">H63*LN(H63/H$47)</f>
        <v>2.220824921478421</v>
      </c>
      <c r="N63" s="38">
        <f ca="1">I63*LN(I63/I$47)</f>
        <v>1.4952325107645237</v>
      </c>
      <c r="O63" s="25"/>
      <c r="P63" s="25"/>
      <c r="Q63" s="10"/>
    </row>
    <row r="64" spans="1:17" hidden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164.10319519042969</v>
      </c>
      <c r="C64" s="10">
        <f ca="1">INDEX(INDIRECT($A$45&amp;"!$A$1:$J$55"),MATCH($A64,INDIRECT($A$45&amp;"!$A$1:$A$55"),0),MATCH(C$46,INDIRECT($A$45&amp;"!$A$1:$J$1"),0))</f>
        <v>363.54836243513682</v>
      </c>
      <c r="D64" s="10">
        <f ca="1">INDEX(INDIRECT($A$45&amp;"!$A$1:$J$55"),MATCH($A64,INDIRECT($A$45&amp;"!$A$1:$A$55"),0),MATCH(D$46,INDIRECT($A$45&amp;"!$A$1:$J$1"),0))</f>
        <v>309.10931000000011</v>
      </c>
      <c r="E64" s="10"/>
      <c r="F64">
        <v>2012</v>
      </c>
      <c r="G64" s="10">
        <f t="shared" ca="1" si="10"/>
        <v>5.1004954689024027</v>
      </c>
      <c r="H64" s="10">
        <f t="shared" ca="1" si="10"/>
        <v>5.8959123347127589</v>
      </c>
      <c r="I64" s="10">
        <f t="shared" ca="1" si="10"/>
        <v>5.7336949683868434</v>
      </c>
      <c r="J64" s="10"/>
      <c r="K64">
        <v>2012</v>
      </c>
      <c r="L64" s="38">
        <f t="shared" ca="1" si="11"/>
        <v>0.94688006359366572</v>
      </c>
      <c r="M64" s="38">
        <f ca="1">H64*LN(H64/H$47)</f>
        <v>2.2582772728119469</v>
      </c>
      <c r="N64" s="38">
        <f ca="1">I64*LN(I64/I$47)</f>
        <v>1.3888204528134325</v>
      </c>
      <c r="O64" s="25"/>
      <c r="P64" s="25"/>
      <c r="Q64" s="10"/>
    </row>
    <row r="65" spans="1:23" hidden="1" outlineLevel="1" x14ac:dyDescent="0.25">
      <c r="A65" t="s">
        <v>287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spans="1:23" collapsed="1" x14ac:dyDescent="0.25">
      <c r="H66" s="39" t="s">
        <v>318</v>
      </c>
    </row>
    <row r="67" spans="1:23" ht="21" x14ac:dyDescent="0.35">
      <c r="T67" s="45" t="s">
        <v>319</v>
      </c>
      <c r="U67" s="45"/>
      <c r="V67" s="45"/>
      <c r="W67" s="6"/>
    </row>
    <row r="68" spans="1:23" ht="20.25" customHeight="1" x14ac:dyDescent="0.25">
      <c r="T68" s="1" t="s">
        <v>41</v>
      </c>
      <c r="U68" s="1" t="s">
        <v>13</v>
      </c>
      <c r="V68" s="40" t="s">
        <v>42</v>
      </c>
      <c r="W68" s="1"/>
    </row>
    <row r="69" spans="1:23" ht="200.25" customHeight="1" thickBot="1" x14ac:dyDescent="0.3">
      <c r="S69" s="3" t="s">
        <v>307</v>
      </c>
      <c r="V69" s="30"/>
    </row>
    <row r="70" spans="1:23" s="4" customFormat="1" ht="21" customHeight="1" thickTop="1" thickBot="1" x14ac:dyDescent="0.3">
      <c r="S70" s="5"/>
      <c r="T70" s="8" t="s">
        <v>18</v>
      </c>
      <c r="V70" s="41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5117038483843"/>
  </sheetPr>
  <dimension ref="A1:M55"/>
  <sheetViews>
    <sheetView workbookViewId="0">
      <selection activeCell="N1" sqref="N1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 spans="1:13" x14ac:dyDescent="0.25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 spans="1:13" x14ac:dyDescent="0.25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 spans="1:13" x14ac:dyDescent="0.2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 spans="1:13" x14ac:dyDescent="0.25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 spans="1:13" x14ac:dyDescent="0.25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 spans="1:13" x14ac:dyDescent="0.25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 spans="1:13" x14ac:dyDescent="0.25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 spans="1:13" x14ac:dyDescent="0.25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 spans="1:13" x14ac:dyDescent="0.25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 spans="1:13" x14ac:dyDescent="0.25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 spans="1:13" x14ac:dyDescent="0.25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 spans="1:13" x14ac:dyDescent="0.25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 spans="1:13" x14ac:dyDescent="0.2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 spans="1:13" x14ac:dyDescent="0.25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 spans="1:13" x14ac:dyDescent="0.25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 spans="1:13" x14ac:dyDescent="0.25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 spans="1:13" x14ac:dyDescent="0.25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 spans="1:13" x14ac:dyDescent="0.25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 spans="1:13" x14ac:dyDescent="0.25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 spans="1:13" x14ac:dyDescent="0.25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 spans="1:13" x14ac:dyDescent="0.25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 spans="1:13" x14ac:dyDescent="0.25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 spans="1:13" x14ac:dyDescent="0.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 spans="1:13" x14ac:dyDescent="0.25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 spans="1:13" x14ac:dyDescent="0.25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 spans="1:13" x14ac:dyDescent="0.25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 spans="1:13" x14ac:dyDescent="0.25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 spans="1:13" x14ac:dyDescent="0.25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 spans="1:13" x14ac:dyDescent="0.25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 spans="1:13" x14ac:dyDescent="0.25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 spans="1:13" x14ac:dyDescent="0.25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 spans="1:13" x14ac:dyDescent="0.25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 spans="1:13" x14ac:dyDescent="0.2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 spans="1:13" x14ac:dyDescent="0.25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 spans="1:13" x14ac:dyDescent="0.25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 spans="1:13" x14ac:dyDescent="0.25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 spans="1:13" x14ac:dyDescent="0.25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 spans="1:13" x14ac:dyDescent="0.25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 spans="1:13" x14ac:dyDescent="0.25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 spans="1:13" x14ac:dyDescent="0.25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 spans="1:13" x14ac:dyDescent="0.25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 spans="1:13" x14ac:dyDescent="0.25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 spans="1:13" x14ac:dyDescent="0.2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 spans="1:13" x14ac:dyDescent="0.25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 spans="1:13" x14ac:dyDescent="0.25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 spans="1:13" x14ac:dyDescent="0.25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 spans="1:13" x14ac:dyDescent="0.25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 spans="1:13" x14ac:dyDescent="0.25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 spans="1:13" x14ac:dyDescent="0.25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 spans="1:13" x14ac:dyDescent="0.25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 spans="1:13" x14ac:dyDescent="0.25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 spans="1:13" x14ac:dyDescent="0.25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 spans="1:13" x14ac:dyDescent="0.2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showGridLines="0" topLeftCell="R56" zoomScale="90" zoomScaleNormal="90" workbookViewId="0">
      <selection activeCell="S57" sqref="S57:V6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3" width="32.875" customWidth="1"/>
    <col min="24" max="16384" width="9" hidden="1"/>
  </cols>
  <sheetData>
    <row r="1" spans="2:20" hidden="1" outlineLevel="1" x14ac:dyDescent="0.25">
      <c r="B1" s="44"/>
      <c r="C1" s="44"/>
      <c r="D1" s="44"/>
      <c r="E1" s="44"/>
      <c r="F1" s="36"/>
      <c r="G1" s="36"/>
      <c r="H1" s="36"/>
      <c r="I1" s="36"/>
      <c r="J1" s="36"/>
      <c r="K1" s="36"/>
      <c r="L1" s="27"/>
      <c r="M1" s="27"/>
      <c r="N1" s="27"/>
      <c r="O1" s="27"/>
      <c r="P1" s="27"/>
      <c r="Q1" s="36"/>
    </row>
    <row r="2" spans="2:20" hidden="1" outlineLevel="1" x14ac:dyDescent="0.25"/>
    <row r="3" spans="2:20" hidden="1" outlineLevel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25"/>
      <c r="M3" s="25"/>
      <c r="N3" s="25"/>
      <c r="O3" s="25"/>
      <c r="P3" s="25"/>
      <c r="Q3" s="10"/>
      <c r="T3" s="9"/>
    </row>
    <row r="4" spans="2:20" hidden="1" outlineLevel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25"/>
      <c r="M4" s="25"/>
      <c r="N4" s="25"/>
      <c r="O4" s="25"/>
      <c r="P4" s="25"/>
      <c r="Q4" s="10"/>
    </row>
    <row r="5" spans="2:20" hidden="1" outlineLevel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25"/>
      <c r="M5" s="25"/>
      <c r="N5" s="25"/>
      <c r="O5" s="25"/>
      <c r="P5" s="25"/>
      <c r="Q5" s="10"/>
      <c r="T5" s="9"/>
    </row>
    <row r="6" spans="2:20" hidden="1" outlineLevel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25"/>
      <c r="M6" s="25"/>
      <c r="N6" s="25"/>
      <c r="O6" s="25"/>
      <c r="P6" s="25"/>
      <c r="Q6" s="10"/>
    </row>
    <row r="7" spans="2:20" hidden="1" outlineLevel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25"/>
      <c r="M7" s="25"/>
      <c r="N7" s="25"/>
      <c r="O7" s="25"/>
      <c r="P7" s="25"/>
      <c r="Q7" s="10"/>
    </row>
    <row r="8" spans="2:20" hidden="1" outlineLevel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25"/>
      <c r="M8" s="25"/>
      <c r="N8" s="25"/>
      <c r="O8" s="25"/>
      <c r="P8" s="25"/>
      <c r="Q8" s="10"/>
    </row>
    <row r="9" spans="2:20" hidden="1" outlineLevel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25"/>
      <c r="M9" s="25"/>
      <c r="N9" s="25"/>
      <c r="O9" s="25"/>
      <c r="P9" s="25"/>
      <c r="Q9" s="10"/>
    </row>
    <row r="10" spans="2:20" hidden="1" outlineLevel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5"/>
      <c r="M10" s="25"/>
      <c r="N10" s="25"/>
      <c r="O10" s="25"/>
      <c r="P10" s="25"/>
      <c r="Q10" s="10"/>
    </row>
    <row r="11" spans="2:20" hidden="1" outlineLevel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5"/>
      <c r="M11" s="25"/>
      <c r="N11" s="25"/>
      <c r="O11" s="25"/>
      <c r="P11" s="25"/>
      <c r="Q11" s="10"/>
    </row>
    <row r="12" spans="2:20" hidden="1" outlineLevel="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5"/>
      <c r="M12" s="25"/>
      <c r="N12" s="25"/>
      <c r="O12" s="25"/>
      <c r="P12" s="25"/>
      <c r="Q12" s="10"/>
    </row>
    <row r="13" spans="2:20" hidden="1" outlineLevel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5"/>
      <c r="M13" s="25"/>
      <c r="N13" s="25"/>
      <c r="O13" s="25"/>
      <c r="P13" s="25"/>
      <c r="Q13" s="10"/>
    </row>
    <row r="14" spans="2:20" hidden="1" outlineLevel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25"/>
      <c r="M14" s="25"/>
      <c r="N14" s="25"/>
      <c r="O14" s="25"/>
      <c r="P14" s="25"/>
      <c r="Q14" s="10"/>
    </row>
    <row r="15" spans="2:20" hidden="1" outlineLevel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25"/>
      <c r="M15" s="25"/>
      <c r="N15" s="25"/>
      <c r="O15" s="25"/>
      <c r="P15" s="25"/>
      <c r="Q15" s="10"/>
    </row>
    <row r="16" spans="2:20" hidden="1" outlineLevel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6"/>
      <c r="M16" s="26"/>
      <c r="N16" s="26"/>
      <c r="O16" s="26"/>
      <c r="P16" s="26"/>
      <c r="Q16" s="2"/>
    </row>
    <row r="17" spans="2:17" hidden="1" outlineLevel="1" x14ac:dyDescent="0.25"/>
    <row r="18" spans="2:17" hidden="1" outlineLevel="1" x14ac:dyDescent="0.25">
      <c r="B18" s="44"/>
      <c r="C18" s="44"/>
      <c r="D18" s="44"/>
      <c r="E18" s="44"/>
      <c r="F18" s="36"/>
      <c r="G18" s="36"/>
      <c r="H18" s="36"/>
      <c r="I18" s="36"/>
      <c r="J18" s="36"/>
      <c r="K18" s="36"/>
      <c r="L18" s="27"/>
      <c r="M18" s="27"/>
      <c r="N18" s="27"/>
      <c r="O18" s="27"/>
      <c r="P18" s="27"/>
      <c r="Q18" s="36"/>
    </row>
    <row r="19" spans="2:17" hidden="1" outlineLevel="1" x14ac:dyDescent="0.25"/>
    <row r="20" spans="2:17" hidden="1" outlineLevel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5"/>
      <c r="M20" s="25"/>
      <c r="N20" s="25"/>
      <c r="O20" s="25"/>
      <c r="P20" s="25"/>
      <c r="Q20" s="10"/>
    </row>
    <row r="21" spans="2:17" hidden="1" outlineLevel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5"/>
      <c r="M21" s="25"/>
      <c r="N21" s="25"/>
      <c r="O21" s="25"/>
      <c r="P21" s="25"/>
      <c r="Q21" s="10"/>
    </row>
    <row r="22" spans="2:17" hidden="1" outlineLevel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5"/>
      <c r="M22" s="25"/>
      <c r="N22" s="25"/>
      <c r="O22" s="25"/>
      <c r="P22" s="25"/>
      <c r="Q22" s="10"/>
    </row>
    <row r="23" spans="2:17" hidden="1" outlineLevel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5"/>
      <c r="M23" s="25"/>
      <c r="N23" s="25"/>
      <c r="O23" s="25"/>
      <c r="P23" s="25"/>
      <c r="Q23" s="10"/>
    </row>
    <row r="24" spans="2:17" hidden="1" outlineLevel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5"/>
      <c r="M24" s="25"/>
      <c r="N24" s="25"/>
      <c r="O24" s="25"/>
      <c r="P24" s="25"/>
      <c r="Q24" s="10"/>
    </row>
    <row r="25" spans="2:17" hidden="1" outlineLevel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5"/>
      <c r="M25" s="25"/>
      <c r="N25" s="25"/>
      <c r="O25" s="25"/>
      <c r="P25" s="25"/>
      <c r="Q25" s="10"/>
    </row>
    <row r="26" spans="2:17" hidden="1" outlineLevel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5"/>
      <c r="M26" s="25"/>
      <c r="N26" s="25"/>
      <c r="O26" s="25"/>
      <c r="P26" s="25"/>
      <c r="Q26" s="10"/>
    </row>
    <row r="27" spans="2:17" hidden="1" outlineLevel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5"/>
      <c r="M27" s="25"/>
      <c r="N27" s="25"/>
      <c r="O27" s="25"/>
      <c r="P27" s="25"/>
      <c r="Q27" s="10"/>
    </row>
    <row r="28" spans="2:17" hidden="1" outlineLevel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5"/>
      <c r="M28" s="25"/>
      <c r="N28" s="25"/>
      <c r="O28" s="25"/>
      <c r="P28" s="25"/>
      <c r="Q28" s="10"/>
    </row>
    <row r="29" spans="2:17" hidden="1" outlineLevel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5"/>
      <c r="M29" s="25"/>
      <c r="N29" s="25"/>
      <c r="O29" s="25"/>
      <c r="P29" s="25"/>
      <c r="Q29" s="10"/>
    </row>
    <row r="30" spans="2:17" hidden="1" outlineLevel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5"/>
      <c r="M30" s="25"/>
      <c r="N30" s="25"/>
      <c r="O30" s="25"/>
      <c r="P30" s="25"/>
      <c r="Q30" s="10"/>
    </row>
    <row r="31" spans="2:17" hidden="1" outlineLevel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5"/>
      <c r="M31" s="25"/>
      <c r="N31" s="25"/>
      <c r="O31" s="25"/>
      <c r="P31" s="25"/>
      <c r="Q31" s="10"/>
    </row>
    <row r="32" spans="2:17" hidden="1" outlineLevel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5"/>
      <c r="N32" s="25"/>
      <c r="O32" s="25"/>
      <c r="P32" s="25"/>
      <c r="Q32" s="10"/>
    </row>
    <row r="33" spans="1:17" hidden="1" outlineLevel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6"/>
      <c r="M33" s="26"/>
      <c r="N33" s="26"/>
      <c r="O33" s="26"/>
      <c r="P33" s="26"/>
      <c r="Q33" s="2"/>
    </row>
    <row r="34" spans="1:17" hidden="1" outlineLevel="1" x14ac:dyDescent="0.25"/>
    <row r="35" spans="1:17" hidden="1" outlineLevel="1" x14ac:dyDescent="0.25">
      <c r="A35" t="s">
        <v>26</v>
      </c>
      <c r="B35" s="44" t="s">
        <v>15</v>
      </c>
      <c r="C35" s="44"/>
      <c r="D35" s="44"/>
      <c r="E35" s="44"/>
      <c r="F35" s="27"/>
      <c r="G35" s="44"/>
      <c r="H35" s="44"/>
      <c r="I35" s="44"/>
      <c r="J35" s="36"/>
      <c r="L35" s="44"/>
      <c r="M35" s="44"/>
      <c r="N35" s="44"/>
      <c r="P35" s="27"/>
      <c r="Q35" s="36"/>
    </row>
    <row r="36" spans="1:17" hidden="1" outlineLevel="1" x14ac:dyDescent="0.25">
      <c r="B36" t="s">
        <v>268</v>
      </c>
      <c r="C36" t="s">
        <v>25</v>
      </c>
      <c r="D36" t="s">
        <v>24</v>
      </c>
    </row>
    <row r="37" spans="1:17" hidden="1" outlineLevel="1" x14ac:dyDescent="0.25">
      <c r="A37">
        <v>1995</v>
      </c>
      <c r="B37" s="10">
        <f ca="1">INDEX(INDIRECT($A$35&amp;"!$A$1:$J$55"),MATCH($A37,INDIRECT($A$35&amp;"!$A$1:$A$55"),0),MATCH(B$36,INDIRECT($A$35&amp;"!$A$1:$J$1"),0))</f>
        <v>42.057071685791016</v>
      </c>
      <c r="C37" s="10">
        <f ca="1">INDEX(INDIRECT($A$35&amp;"!$A$1:$J$55"),MATCH($A37,INDIRECT($A$35&amp;"!$A$1:$A$55"),0),MATCH(C$36,INDIRECT($A$35&amp;"!$A$1:$J$1"),0))</f>
        <v>47.208426327917081</v>
      </c>
      <c r="D37" s="10">
        <f ca="1">INDEX(INDIRECT($A$35&amp;"!$A$1:$J$55"),MATCH($A37,INDIRECT($A$35&amp;"!$A$1:$A$55"),0),MATCH(D$36,INDIRECT($A$35&amp;"!$A$1:$J$1"),0))</f>
        <v>54.866560000000021</v>
      </c>
      <c r="E37" s="10"/>
      <c r="G37" s="10"/>
      <c r="H37" s="10"/>
      <c r="I37" s="10"/>
      <c r="J37" s="10"/>
      <c r="L37" s="25"/>
      <c r="M37" s="25"/>
      <c r="N37" s="25"/>
      <c r="O37" s="25"/>
      <c r="P37" s="25"/>
      <c r="Q37" s="10"/>
    </row>
    <row r="38" spans="1:17" hidden="1" outlineLevel="1" x14ac:dyDescent="0.25">
      <c r="A38">
        <v>1996</v>
      </c>
      <c r="B38" s="10">
        <f t="shared" ref="B38:D53" ca="1" si="0">INDEX(INDIRECT($A$35&amp;"!$A$1:$J$55"),MATCH($A38,INDIRECT($A$35&amp;"!$A$1:$A$55"),0),MATCH(B$36,INDIRECT($A$35&amp;"!$A$1:$J$1"),0))</f>
        <v>35.273319244384766</v>
      </c>
      <c r="C38" s="10">
        <f t="shared" ca="1" si="0"/>
        <v>51.305298947641873</v>
      </c>
      <c r="D38" s="10">
        <f t="shared" ca="1" si="0"/>
        <v>71.907180000000025</v>
      </c>
      <c r="E38" s="10"/>
      <c r="G38" s="10"/>
      <c r="H38" s="10"/>
      <c r="I38" s="10"/>
      <c r="J38" s="10"/>
      <c r="L38" s="25"/>
      <c r="M38" s="25"/>
      <c r="N38" s="25"/>
      <c r="O38" s="25"/>
      <c r="P38" s="25"/>
      <c r="Q38" s="10"/>
    </row>
    <row r="39" spans="1:17" hidden="1" outlineLevel="1" x14ac:dyDescent="0.25">
      <c r="A39">
        <v>1997</v>
      </c>
      <c r="B39" s="10">
        <f t="shared" ca="1" si="0"/>
        <v>36.451358795166016</v>
      </c>
      <c r="C39" s="10">
        <f t="shared" ca="1" si="0"/>
        <v>61.287872642192681</v>
      </c>
      <c r="D39" s="10">
        <f t="shared" ca="1" si="0"/>
        <v>93.014679999999998</v>
      </c>
      <c r="E39" s="10"/>
      <c r="G39" s="10"/>
      <c r="H39" s="10"/>
      <c r="I39" s="10"/>
      <c r="J39" s="10"/>
      <c r="L39" s="25"/>
      <c r="M39" s="25"/>
      <c r="N39" s="25"/>
      <c r="O39" s="25"/>
      <c r="P39" s="25"/>
      <c r="Q39" s="10"/>
    </row>
    <row r="40" spans="1:17" hidden="1" outlineLevel="1" x14ac:dyDescent="0.25">
      <c r="A40">
        <v>1998</v>
      </c>
      <c r="B40" s="10">
        <f t="shared" ca="1" si="0"/>
        <v>46.596290588378906</v>
      </c>
      <c r="C40" s="10">
        <f t="shared" ca="1" si="0"/>
        <v>59.021205815905148</v>
      </c>
      <c r="D40" s="10">
        <f t="shared" ca="1" si="0"/>
        <v>67.265939999999958</v>
      </c>
      <c r="E40" s="10"/>
      <c r="G40" s="10"/>
      <c r="H40" s="10"/>
      <c r="I40" s="10"/>
      <c r="J40" s="10"/>
      <c r="L40" s="25"/>
      <c r="M40" s="25"/>
      <c r="N40" s="25"/>
      <c r="O40" s="25"/>
      <c r="P40" s="25"/>
      <c r="Q40" s="10"/>
    </row>
    <row r="41" spans="1:17" hidden="1" outlineLevel="1" x14ac:dyDescent="0.25">
      <c r="A41">
        <v>1999</v>
      </c>
      <c r="B41" s="10">
        <f t="shared" ca="1" si="0"/>
        <v>48.413768768310547</v>
      </c>
      <c r="C41" s="10">
        <f t="shared" ca="1" si="0"/>
        <v>63.757595674114242</v>
      </c>
      <c r="D41" s="10">
        <f t="shared" ca="1" si="0"/>
        <v>88.817269999999979</v>
      </c>
      <c r="E41" s="10"/>
      <c r="G41" s="10"/>
      <c r="H41" s="10"/>
      <c r="I41" s="10"/>
      <c r="J41" s="10"/>
      <c r="L41" s="25"/>
      <c r="M41" s="25"/>
      <c r="N41" s="25"/>
      <c r="O41" s="25"/>
      <c r="P41" s="25"/>
      <c r="Q41" s="10"/>
    </row>
    <row r="42" spans="1:17" hidden="1" outlineLevel="1" x14ac:dyDescent="0.25">
      <c r="A42">
        <v>2000</v>
      </c>
      <c r="B42" s="10">
        <f t="shared" ca="1" si="0"/>
        <v>28.051080703735352</v>
      </c>
      <c r="C42" s="10">
        <f t="shared" ca="1" si="0"/>
        <v>70.573590553628421</v>
      </c>
      <c r="D42" s="10">
        <f t="shared" ca="1" si="0"/>
        <v>44.038040000000002</v>
      </c>
      <c r="E42" s="10"/>
      <c r="G42" s="10"/>
      <c r="H42" s="10"/>
      <c r="I42" s="10"/>
      <c r="J42" s="10"/>
      <c r="L42" s="25"/>
      <c r="M42" s="25"/>
      <c r="N42" s="25"/>
      <c r="O42" s="25"/>
      <c r="P42" s="25"/>
      <c r="Q42" s="10"/>
    </row>
    <row r="43" spans="1:17" hidden="1" outlineLevel="1" x14ac:dyDescent="0.25">
      <c r="A43">
        <v>2001</v>
      </c>
      <c r="B43" s="10">
        <f t="shared" ca="1" si="0"/>
        <v>33.741420745849609</v>
      </c>
      <c r="C43" s="10">
        <f t="shared" ca="1" si="0"/>
        <v>79.480212175687512</v>
      </c>
      <c r="D43" s="10">
        <f t="shared" ca="1" si="0"/>
        <v>22.943340000000003</v>
      </c>
      <c r="E43" s="10"/>
      <c r="G43" s="10"/>
      <c r="H43" s="10"/>
      <c r="I43" s="10"/>
      <c r="J43" s="10"/>
      <c r="L43" s="25"/>
      <c r="M43" s="25"/>
      <c r="N43" s="25"/>
      <c r="O43" s="25"/>
      <c r="P43" s="25"/>
      <c r="Q43" s="10"/>
    </row>
    <row r="44" spans="1:17" hidden="1" outlineLevel="1" x14ac:dyDescent="0.25">
      <c r="A44">
        <v>2002</v>
      </c>
      <c r="B44" s="10">
        <f t="shared" ca="1" si="0"/>
        <v>26.731487274169922</v>
      </c>
      <c r="C44" s="10">
        <f t="shared" ca="1" si="0"/>
        <v>92.584354485202752</v>
      </c>
      <c r="D44" s="10">
        <f t="shared" ca="1" si="0"/>
        <v>7.6908300000000027</v>
      </c>
      <c r="E44" s="10"/>
      <c r="G44" s="10"/>
      <c r="H44" s="10"/>
      <c r="I44" s="10"/>
      <c r="J44" s="10"/>
      <c r="L44" s="25"/>
      <c r="M44" s="25"/>
      <c r="N44" s="25"/>
      <c r="O44" s="25"/>
      <c r="P44" s="25"/>
      <c r="Q44" s="10"/>
    </row>
    <row r="45" spans="1:17" hidden="1" outlineLevel="1" x14ac:dyDescent="0.25">
      <c r="A45">
        <v>2003</v>
      </c>
      <c r="B45" s="10">
        <f t="shared" ca="1" si="0"/>
        <v>18.010519027709961</v>
      </c>
      <c r="C45" s="10">
        <f t="shared" ca="1" si="0"/>
        <v>113.46875700930325</v>
      </c>
      <c r="D45" s="10">
        <f t="shared" ca="1" si="0"/>
        <v>24.82607999999999</v>
      </c>
      <c r="E45" s="10"/>
      <c r="G45" s="10"/>
      <c r="H45" s="10"/>
      <c r="I45" s="10"/>
      <c r="J45" s="10"/>
      <c r="L45" s="25"/>
      <c r="M45" s="25"/>
      <c r="N45" s="25"/>
      <c r="O45" s="25"/>
      <c r="P45" s="25"/>
      <c r="Q45" s="10"/>
    </row>
    <row r="46" spans="1:17" hidden="1" outlineLevel="1" x14ac:dyDescent="0.25">
      <c r="A46">
        <v>2004</v>
      </c>
      <c r="B46" s="10">
        <f t="shared" ca="1" si="0"/>
        <v>22.948518753051758</v>
      </c>
      <c r="C46" s="10">
        <f t="shared" ca="1" si="0"/>
        <v>129.09268157535121</v>
      </c>
      <c r="D46" s="10">
        <f t="shared" ca="1" si="0"/>
        <v>63.478519999999989</v>
      </c>
      <c r="E46" s="10"/>
      <c r="G46" s="10"/>
      <c r="H46" s="10"/>
      <c r="I46" s="10"/>
      <c r="J46" s="10"/>
      <c r="L46" s="25"/>
      <c r="M46" s="25"/>
      <c r="N46" s="25"/>
      <c r="O46" s="25"/>
      <c r="P46" s="25"/>
      <c r="Q46" s="10"/>
    </row>
    <row r="47" spans="1:17" hidden="1" outlineLevel="1" x14ac:dyDescent="0.25">
      <c r="A47">
        <v>2005</v>
      </c>
      <c r="B47" s="10">
        <f t="shared" ca="1" si="0"/>
        <v>38.973739624023438</v>
      </c>
      <c r="C47" s="10">
        <f t="shared" ca="1" si="0"/>
        <v>149.80111228883359</v>
      </c>
      <c r="D47" s="10">
        <f t="shared" ca="1" si="0"/>
        <v>135.97894000000005</v>
      </c>
      <c r="E47" s="10"/>
      <c r="G47" s="10"/>
      <c r="H47" s="10"/>
      <c r="I47" s="10"/>
      <c r="J47" s="10"/>
      <c r="L47" s="25"/>
      <c r="M47" s="25"/>
      <c r="N47" s="25"/>
      <c r="O47" s="25"/>
      <c r="P47" s="25"/>
      <c r="Q47" s="10"/>
    </row>
    <row r="48" spans="1:17" hidden="1" outlineLevel="1" x14ac:dyDescent="0.25">
      <c r="A48">
        <v>2006</v>
      </c>
      <c r="B48" s="10">
        <f t="shared" ca="1" si="0"/>
        <v>37.830570220947266</v>
      </c>
      <c r="C48" s="10">
        <f t="shared" ca="1" si="0"/>
        <v>177.10123006099613</v>
      </c>
      <c r="D48" s="10">
        <f t="shared" ca="1" si="0"/>
        <v>137.19253</v>
      </c>
      <c r="E48" s="10"/>
      <c r="G48" s="10"/>
      <c r="H48" s="10"/>
      <c r="I48" s="10"/>
      <c r="J48" s="10"/>
      <c r="L48" s="25"/>
      <c r="M48" s="25"/>
      <c r="N48" s="25"/>
      <c r="O48" s="25"/>
      <c r="P48" s="25"/>
      <c r="Q48" s="10"/>
    </row>
    <row r="49" spans="1:23" hidden="1" outlineLevel="1" x14ac:dyDescent="0.25">
      <c r="A49">
        <v>2007</v>
      </c>
      <c r="B49" s="10">
        <f t="shared" ca="1" si="0"/>
        <v>51.44488525390625</v>
      </c>
      <c r="C49" s="10">
        <f t="shared" ca="1" si="0"/>
        <v>208.96694843640921</v>
      </c>
      <c r="D49" s="10">
        <f t="shared" ca="1" si="0"/>
        <v>234.80518000000001</v>
      </c>
      <c r="E49" s="10"/>
      <c r="G49" s="10"/>
      <c r="H49" s="10"/>
      <c r="I49" s="10"/>
      <c r="J49" s="10"/>
      <c r="L49" s="25"/>
      <c r="M49" s="25"/>
      <c r="N49" s="25"/>
      <c r="O49" s="25"/>
      <c r="P49" s="25"/>
      <c r="Q49" s="10"/>
    </row>
    <row r="50" spans="1:23" hidden="1" outlineLevel="1" x14ac:dyDescent="0.25">
      <c r="A50">
        <v>2008</v>
      </c>
      <c r="B50" s="10">
        <f t="shared" ca="1" si="0"/>
        <v>60.929065704345703</v>
      </c>
      <c r="C50" s="10">
        <f t="shared" ca="1" si="0"/>
        <v>240.2204816153826</v>
      </c>
      <c r="D50" s="10">
        <f t="shared" ca="1" si="0"/>
        <v>133.12665000000001</v>
      </c>
      <c r="E50" s="10"/>
      <c r="G50" s="10"/>
      <c r="H50" s="10"/>
      <c r="I50" s="10"/>
      <c r="J50" s="10"/>
      <c r="L50" s="25"/>
      <c r="M50" s="25"/>
      <c r="N50" s="25"/>
      <c r="O50" s="25"/>
      <c r="P50" s="25"/>
      <c r="Q50" s="10"/>
    </row>
    <row r="51" spans="1:23" hidden="1" outlineLevel="1" x14ac:dyDescent="0.25">
      <c r="A51">
        <v>2009</v>
      </c>
      <c r="B51" s="10">
        <f t="shared" ca="1" si="0"/>
        <v>81.340644836425781</v>
      </c>
      <c r="C51" s="10">
        <f t="shared" ca="1" si="0"/>
        <v>232.4474549006861</v>
      </c>
      <c r="D51" s="10">
        <f t="shared" ca="1" si="0"/>
        <v>106.08553999999999</v>
      </c>
      <c r="E51" s="10"/>
      <c r="G51" s="10"/>
      <c r="H51" s="10"/>
      <c r="I51" s="10"/>
      <c r="J51" s="10"/>
      <c r="L51" s="25"/>
      <c r="M51" s="25"/>
      <c r="N51" s="25"/>
      <c r="O51" s="25"/>
      <c r="P51" s="25"/>
      <c r="Q51" s="10"/>
    </row>
    <row r="52" spans="1:23" hidden="1" outlineLevel="1" x14ac:dyDescent="0.25">
      <c r="A52">
        <v>2010</v>
      </c>
      <c r="B52" s="10">
        <f t="shared" ca="1" si="0"/>
        <v>85.731170654296875</v>
      </c>
      <c r="C52" s="10">
        <f t="shared" ca="1" si="0"/>
        <v>261.65413953763147</v>
      </c>
      <c r="D52" s="10">
        <f t="shared" ca="1" si="0"/>
        <v>175.96056999999999</v>
      </c>
      <c r="E52" s="10"/>
      <c r="G52" s="10"/>
      <c r="H52" s="10"/>
      <c r="I52" s="10"/>
      <c r="J52" s="10"/>
      <c r="L52" s="25"/>
      <c r="M52" s="25"/>
      <c r="N52" s="25"/>
      <c r="O52" s="25"/>
      <c r="P52" s="25"/>
      <c r="Q52" s="10"/>
    </row>
    <row r="53" spans="1:23" hidden="1" outlineLevel="1" x14ac:dyDescent="0.25">
      <c r="A53">
        <v>2011</v>
      </c>
      <c r="B53" s="10">
        <f t="shared" ca="1" si="0"/>
        <v>71.325271606445313</v>
      </c>
      <c r="C53" s="10">
        <f t="shared" ca="1" si="0"/>
        <v>294.2698537679878</v>
      </c>
      <c r="D53" s="10">
        <f t="shared" ca="1" si="0"/>
        <v>196.98693999999992</v>
      </c>
      <c r="E53" s="10"/>
      <c r="G53" s="10"/>
      <c r="H53" s="10"/>
      <c r="I53" s="10"/>
      <c r="J53" s="10"/>
      <c r="L53" s="25"/>
      <c r="M53" s="25"/>
      <c r="N53" s="25"/>
      <c r="O53" s="25"/>
      <c r="P53" s="25"/>
      <c r="Q53" s="10"/>
    </row>
    <row r="54" spans="1:23" hidden="1" outlineLevel="1" x14ac:dyDescent="0.25">
      <c r="A54">
        <v>2012</v>
      </c>
      <c r="B54" s="10">
        <f ca="1">INDEX(INDIRECT($A$35&amp;"!$A$1:$J$55"),MATCH($A54,INDIRECT($A$35&amp;"!$A$1:$A$55"),0),MATCH(B$36,INDIRECT($A$35&amp;"!$A$1:$J$1"),0))</f>
        <v>72.980522155761719</v>
      </c>
      <c r="C54" s="10">
        <f ca="1">INDEX(INDIRECT($A$35&amp;"!$A$1:$J$55"),MATCH($A54,INDIRECT($A$35&amp;"!$A$1:$A$55"),0),MATCH(C$36,INDIRECT($A$35&amp;"!$A$1:$J$1"),0))</f>
        <v>313.73262158719621</v>
      </c>
      <c r="D54" s="10">
        <f ca="1">INDEX(INDIRECT($A$35&amp;"!$A$1:$J$55"),MATCH($A54,INDIRECT($A$35&amp;"!$A$1:$A$55"),0),MATCH(D$36,INDIRECT($A$35&amp;"!$A$1:$J$1"),0))</f>
        <v>160.33406999999997</v>
      </c>
      <c r="E54" s="10"/>
      <c r="G54" s="10"/>
      <c r="H54" s="10"/>
      <c r="I54" s="10"/>
      <c r="J54" s="10"/>
      <c r="L54" s="25"/>
      <c r="M54" s="25"/>
      <c r="N54" s="25"/>
      <c r="O54" s="25"/>
      <c r="P54" s="25"/>
      <c r="Q54" s="10"/>
    </row>
    <row r="55" spans="1:23" hidden="1" outlineLevel="1" x14ac:dyDescent="0.25">
      <c r="A55" t="s">
        <v>287</v>
      </c>
      <c r="B55" s="2">
        <f ca="1">(B54-B37)/B37</f>
        <v>0.73527350408512138</v>
      </c>
      <c r="C55" s="2">
        <f ca="1">(C54-C37)/C37</f>
        <v>5.6456911613185436</v>
      </c>
      <c r="D55" s="2">
        <f ca="1">(D54-D37)/D37</f>
        <v>1.9222548306290737</v>
      </c>
      <c r="E55" s="2"/>
      <c r="F55" s="2"/>
      <c r="G55" s="2"/>
      <c r="H55" s="2"/>
      <c r="I55" s="2"/>
      <c r="J55" s="2"/>
      <c r="K55" s="2"/>
      <c r="L55" s="26"/>
      <c r="M55" s="26"/>
      <c r="N55" s="26"/>
      <c r="O55" s="26"/>
      <c r="P55" s="26"/>
      <c r="Q55" s="2"/>
    </row>
    <row r="56" spans="1:23" collapsed="1" x14ac:dyDescent="0.25"/>
    <row r="57" spans="1:23" ht="21" x14ac:dyDescent="0.35">
      <c r="T57" s="45" t="s">
        <v>14</v>
      </c>
      <c r="U57" s="45"/>
      <c r="V57" s="45"/>
      <c r="W57" s="6"/>
    </row>
    <row r="58" spans="1:23" ht="20.25" customHeight="1" x14ac:dyDescent="0.25">
      <c r="T58" s="1" t="s">
        <v>41</v>
      </c>
      <c r="U58" s="1" t="s">
        <v>13</v>
      </c>
      <c r="V58" s="1" t="s">
        <v>42</v>
      </c>
      <c r="W58" s="1" t="s">
        <v>306</v>
      </c>
    </row>
    <row r="59" spans="1:23" ht="200.25" customHeight="1" thickBot="1" x14ac:dyDescent="0.3">
      <c r="S59" s="3" t="s">
        <v>320</v>
      </c>
    </row>
    <row r="60" spans="1:23" s="4" customFormat="1" ht="21" customHeight="1" thickTop="1" thickBot="1" x14ac:dyDescent="0.3">
      <c r="S60" s="5"/>
      <c r="T60" s="8" t="s">
        <v>18</v>
      </c>
    </row>
    <row r="61" spans="1:23" s="4" customFormat="1" ht="21.75" customHeight="1" thickTop="1" x14ac:dyDescent="0.25">
      <c r="S61" s="7"/>
    </row>
    <row r="62" spans="1:23" ht="15.75" hidden="1" customHeight="1" x14ac:dyDescent="0.25"/>
    <row r="63" spans="1:23" ht="15.75" hidden="1" customHeight="1" x14ac:dyDescent="0.25"/>
  </sheetData>
  <mergeCells count="6">
    <mergeCell ref="T57:V57"/>
    <mergeCell ref="B1:E1"/>
    <mergeCell ref="B18:E18"/>
    <mergeCell ref="B35:E35"/>
    <mergeCell ref="G35:I35"/>
    <mergeCell ref="L35:N35"/>
  </mergeCells>
  <pageMargins left="0.7" right="0.7" top="0.75" bottom="0.75" header="0.3" footer="0.3"/>
  <pageSetup scale="7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showGridLines="0" topLeftCell="R66" zoomScale="90" zoomScaleNormal="90" workbookViewId="0">
      <selection activeCell="S67" sqref="S67:W70"/>
    </sheetView>
  </sheetViews>
  <sheetFormatPr defaultColWidth="0" defaultRowHeight="15.75" customHeight="1" zeroHeight="1" outlineLevelRow="1" outlineLevelCol="1" x14ac:dyDescent="0.25"/>
  <cols>
    <col min="1" max="11" width="9" hidden="1" customWidth="1" outlineLevel="1"/>
    <col min="12" max="16" width="9" style="4" hidden="1" customWidth="1" outlineLevel="1"/>
    <col min="17" max="17" width="9" hidden="1" customWidth="1" outlineLevel="1"/>
    <col min="18" max="18" width="4.375" customWidth="1" collapsed="1"/>
    <col min="19" max="19" width="6.375" customWidth="1"/>
    <col min="20" max="22" width="32.875" customWidth="1"/>
    <col min="23" max="23" width="14.125" customWidth="1"/>
    <col min="24" max="16384" width="9" hidden="1"/>
  </cols>
  <sheetData>
    <row r="1" spans="1:20" hidden="1" outlineLevel="1" x14ac:dyDescent="0.25">
      <c r="A1" t="s">
        <v>26</v>
      </c>
      <c r="B1" s="44" t="s">
        <v>308</v>
      </c>
      <c r="C1" s="44"/>
      <c r="D1" s="44"/>
      <c r="E1" s="44"/>
      <c r="F1" s="27"/>
      <c r="G1" s="44" t="s">
        <v>309</v>
      </c>
      <c r="H1" s="44"/>
      <c r="I1" s="44"/>
      <c r="J1" s="36"/>
      <c r="K1" s="27"/>
      <c r="L1" s="44" t="s">
        <v>310</v>
      </c>
      <c r="M1" s="44"/>
      <c r="N1" s="44"/>
      <c r="O1" s="27"/>
      <c r="P1" s="27"/>
      <c r="Q1" s="36"/>
    </row>
    <row r="2" spans="1:20" hidden="1" outlineLevel="1" x14ac:dyDescent="0.25">
      <c r="B2" t="s">
        <v>50</v>
      </c>
      <c r="C2" t="s">
        <v>52</v>
      </c>
      <c r="D2" t="s">
        <v>51</v>
      </c>
      <c r="F2" s="37"/>
    </row>
    <row r="3" spans="1:20" hidden="1" outlineLevel="1" x14ac:dyDescent="0.25">
      <c r="A3">
        <v>1995</v>
      </c>
      <c r="B3" s="10">
        <f t="shared" ref="B3:B20" ca="1" si="0">INDEX(INDIRECT($A$1&amp;"!$A$1:$X$55"),MATCH($A3,INDIRECT($A$1&amp;"!$A$1:$A$55"),0),MATCH(B$2,INDIRECT($A$1&amp;"!$A$1:$X$1"),0))</f>
        <v>15.459768295288086</v>
      </c>
      <c r="C3" s="10">
        <f t="shared" ref="C3:D18" ca="1" si="1">INDEX(INDIRECT($A$1&amp;"!$A$1:$X$55"),MATCH($A3,INDIRECT($A$1&amp;"!$A$1:$A$55"),0),MATCH(C$2,INDIRECT($A$1&amp;"!$A$1:$X$1"),0))</f>
        <v>17.353357315063477</v>
      </c>
      <c r="D3" s="10">
        <f t="shared" ca="1" si="1"/>
        <v>20.168411254882812</v>
      </c>
      <c r="E3" s="10"/>
      <c r="F3">
        <v>1995</v>
      </c>
      <c r="G3" s="10">
        <f ca="1">LN(B3)</f>
        <v>2.7382410556787939</v>
      </c>
      <c r="H3" s="10">
        <f t="shared" ref="H3:I20" ca="1" si="2">LN(C3)</f>
        <v>2.853785992864132</v>
      </c>
      <c r="I3" s="10">
        <f t="shared" ca="1" si="2"/>
        <v>3.0041175811336269</v>
      </c>
      <c r="J3" s="10"/>
      <c r="K3">
        <v>1995</v>
      </c>
      <c r="L3">
        <f t="shared" ref="L3:L20" ca="1" si="3">G3*LN(G3/G$3)</f>
        <v>0</v>
      </c>
      <c r="M3">
        <f t="shared" ref="M3:N18" ca="1" si="4">H3*LN(H3/H$3)</f>
        <v>0</v>
      </c>
      <c r="N3">
        <f t="shared" ca="1" si="4"/>
        <v>0</v>
      </c>
      <c r="O3" s="25"/>
      <c r="P3" s="25"/>
      <c r="Q3" s="10"/>
      <c r="T3" s="9"/>
    </row>
    <row r="4" spans="1:20" hidden="1" outlineLevel="1" x14ac:dyDescent="0.25">
      <c r="A4">
        <v>1996</v>
      </c>
      <c r="B4" s="10">
        <f t="shared" ca="1" si="0"/>
        <v>12.391074180603027</v>
      </c>
      <c r="C4" s="10">
        <f t="shared" ca="1" si="1"/>
        <v>18.022907257080078</v>
      </c>
      <c r="D4" s="10">
        <f t="shared" ca="1" si="1"/>
        <v>25.260089874267578</v>
      </c>
      <c r="E4" s="10"/>
      <c r="F4">
        <v>1996</v>
      </c>
      <c r="G4" s="10">
        <f t="shared" ref="G4:G20" ca="1" si="5">LN(B4)</f>
        <v>2.5169763892682822</v>
      </c>
      <c r="H4" s="10">
        <f t="shared" ca="1" si="2"/>
        <v>2.8916435741881892</v>
      </c>
      <c r="I4" s="10">
        <f t="shared" ca="1" si="2"/>
        <v>3.2292256748838533</v>
      </c>
      <c r="J4" s="10"/>
      <c r="K4">
        <v>1996</v>
      </c>
      <c r="L4" s="38">
        <f t="shared" ca="1" si="3"/>
        <v>-0.21207395733800208</v>
      </c>
      <c r="M4" s="38">
        <f t="shared" ca="1" si="4"/>
        <v>3.8107582673312004E-2</v>
      </c>
      <c r="N4" s="38">
        <f t="shared" ca="1" si="4"/>
        <v>0.2333390186008692</v>
      </c>
      <c r="O4" s="25"/>
      <c r="P4" s="25"/>
      <c r="Q4" s="10"/>
      <c r="T4" s="9"/>
    </row>
    <row r="5" spans="1:20" hidden="1" outlineLevel="1" x14ac:dyDescent="0.25">
      <c r="A5">
        <v>1997</v>
      </c>
      <c r="B5" s="10">
        <f t="shared" ca="1" si="0"/>
        <v>12.310700416564941</v>
      </c>
      <c r="C5" s="10">
        <f t="shared" ca="1" si="1"/>
        <v>20.698724746704102</v>
      </c>
      <c r="D5" s="10">
        <f t="shared" ca="1" si="1"/>
        <v>31.413803100585937</v>
      </c>
      <c r="E5" s="10"/>
      <c r="F5">
        <v>1997</v>
      </c>
      <c r="G5" s="10">
        <f t="shared" ca="1" si="5"/>
        <v>2.5104688367552153</v>
      </c>
      <c r="H5" s="10">
        <f t="shared" ca="1" si="2"/>
        <v>3.0300720919341533</v>
      </c>
      <c r="I5" s="10">
        <f t="shared" ca="1" si="2"/>
        <v>3.4472473855138204</v>
      </c>
      <c r="J5" s="10"/>
      <c r="K5">
        <v>1997</v>
      </c>
      <c r="L5" s="38">
        <f t="shared" ca="1" si="3"/>
        <v>-0.21802478043088144</v>
      </c>
      <c r="M5" s="38">
        <f t="shared" ca="1" si="4"/>
        <v>0.1816221596837834</v>
      </c>
      <c r="N5" s="38">
        <f t="shared" ca="1" si="4"/>
        <v>0.47431427813356747</v>
      </c>
      <c r="O5" s="25"/>
      <c r="P5" s="25"/>
      <c r="Q5" s="10"/>
      <c r="T5" s="9"/>
    </row>
    <row r="6" spans="1:20" hidden="1" outlineLevel="1" x14ac:dyDescent="0.25">
      <c r="A6">
        <v>1998</v>
      </c>
      <c r="B6" s="10">
        <f t="shared" ca="1" si="0"/>
        <v>15.252492904663086</v>
      </c>
      <c r="C6" s="10">
        <f t="shared" ca="1" si="1"/>
        <v>19.319574356079102</v>
      </c>
      <c r="D6" s="10">
        <f t="shared" ca="1" si="1"/>
        <v>22.018346786499023</v>
      </c>
      <c r="E6" s="10"/>
      <c r="F6">
        <v>1998</v>
      </c>
      <c r="G6" s="10">
        <f t="shared" ca="1" si="5"/>
        <v>2.7247429588520289</v>
      </c>
      <c r="H6" s="10">
        <f t="shared" ca="1" si="2"/>
        <v>2.9611187972828343</v>
      </c>
      <c r="I6" s="10">
        <f t="shared" ca="1" si="2"/>
        <v>3.0918760506603871</v>
      </c>
      <c r="J6" s="10"/>
      <c r="K6">
        <v>1998</v>
      </c>
      <c r="L6" s="38">
        <f t="shared" ca="1" si="3"/>
        <v>-1.3464772744693647E-2</v>
      </c>
      <c r="M6" s="38">
        <f t="shared" ca="1" si="4"/>
        <v>0.10932639434685924</v>
      </c>
      <c r="N6" s="38">
        <f t="shared" ca="1" si="4"/>
        <v>8.9027998916304876E-2</v>
      </c>
      <c r="O6" s="25"/>
      <c r="P6" s="25"/>
      <c r="Q6" s="10"/>
      <c r="T6" s="9"/>
    </row>
    <row r="7" spans="1:20" hidden="1" outlineLevel="1" x14ac:dyDescent="0.25">
      <c r="A7">
        <v>1999</v>
      </c>
      <c r="B7" s="10">
        <f t="shared" ca="1" si="0"/>
        <v>15.271260261535645</v>
      </c>
      <c r="C7" s="10">
        <f t="shared" ca="1" si="1"/>
        <v>20.111196517944336</v>
      </c>
      <c r="D7" s="10">
        <f t="shared" ca="1" si="1"/>
        <v>28.015823364257813</v>
      </c>
      <c r="E7" s="10"/>
      <c r="F7">
        <v>1999</v>
      </c>
      <c r="G7" s="10">
        <f t="shared" ca="1" si="5"/>
        <v>2.7259726476871644</v>
      </c>
      <c r="H7" s="10">
        <f t="shared" ca="1" si="2"/>
        <v>3.0012767006692025</v>
      </c>
      <c r="I7" s="10">
        <f t="shared" ca="1" si="2"/>
        <v>3.3327694707070092</v>
      </c>
      <c r="J7" s="10"/>
      <c r="K7">
        <v>1999</v>
      </c>
      <c r="L7" s="38">
        <f t="shared" ca="1" si="3"/>
        <v>-1.2240883182130938E-2</v>
      </c>
      <c r="M7" s="38">
        <f t="shared" ca="1" si="4"/>
        <v>0.15123803582539483</v>
      </c>
      <c r="N7" s="38">
        <f t="shared" ca="1" si="4"/>
        <v>0.34600731515501643</v>
      </c>
      <c r="O7" s="25"/>
      <c r="P7" s="25"/>
      <c r="Q7" s="10"/>
      <c r="T7" s="9"/>
    </row>
    <row r="8" spans="1:20" hidden="1" outlineLevel="1" x14ac:dyDescent="0.25">
      <c r="A8">
        <v>2000</v>
      </c>
      <c r="B8" s="10">
        <f t="shared" ca="1" si="0"/>
        <v>8.4330177307128906</v>
      </c>
      <c r="C8" s="10">
        <f t="shared" ca="1" si="1"/>
        <v>21.216590881347656</v>
      </c>
      <c r="D8" s="10">
        <f t="shared" ca="1" si="1"/>
        <v>13.239188194274902</v>
      </c>
      <c r="E8" s="10"/>
      <c r="F8">
        <v>2000</v>
      </c>
      <c r="G8" s="10">
        <f t="shared" ca="1" si="5"/>
        <v>2.1321546831294724</v>
      </c>
      <c r="H8" s="10">
        <f t="shared" ca="1" si="2"/>
        <v>3.0547834643578811</v>
      </c>
      <c r="I8" s="10">
        <f t="shared" ca="1" si="2"/>
        <v>2.5831812339972382</v>
      </c>
      <c r="J8" s="10"/>
      <c r="K8">
        <v>2000</v>
      </c>
      <c r="L8" s="38">
        <f t="shared" ca="1" si="3"/>
        <v>-0.53342823046399401</v>
      </c>
      <c r="M8" s="38">
        <f t="shared" ca="1" si="4"/>
        <v>0.20791522125506012</v>
      </c>
      <c r="N8" s="38">
        <f t="shared" ca="1" si="4"/>
        <v>-0.38996271913018821</v>
      </c>
      <c r="O8" s="25"/>
      <c r="P8" s="25"/>
      <c r="Q8" s="10"/>
      <c r="T8" s="9"/>
    </row>
    <row r="9" spans="1:20" hidden="1" outlineLevel="1" x14ac:dyDescent="0.25">
      <c r="A9">
        <v>2001</v>
      </c>
      <c r="B9" s="10">
        <f t="shared" ca="1" si="0"/>
        <v>9.7250814437866211</v>
      </c>
      <c r="C9" s="10">
        <f t="shared" ca="1" si="1"/>
        <v>22.908088684082031</v>
      </c>
      <c r="D9" s="10">
        <f t="shared" ca="1" si="1"/>
        <v>6.6128168106079102</v>
      </c>
      <c r="E9" s="10"/>
      <c r="F9">
        <v>2001</v>
      </c>
      <c r="G9" s="10">
        <f t="shared" ca="1" si="5"/>
        <v>2.2747082641518714</v>
      </c>
      <c r="H9" s="10">
        <f t="shared" ca="1" si="2"/>
        <v>3.1314900658390306</v>
      </c>
      <c r="I9" s="10">
        <f t="shared" ca="1" si="2"/>
        <v>1.8890097069037095</v>
      </c>
      <c r="J9" s="10"/>
      <c r="K9">
        <v>2001</v>
      </c>
      <c r="L9" s="38">
        <f t="shared" ca="1" si="3"/>
        <v>-0.42187639145232475</v>
      </c>
      <c r="M9" s="38">
        <f t="shared" ca="1" si="4"/>
        <v>0.29079774378809242</v>
      </c>
      <c r="N9" s="38">
        <f t="shared" ca="1" si="4"/>
        <v>-0.8763704409728138</v>
      </c>
      <c r="O9" s="25"/>
      <c r="P9" s="25"/>
      <c r="Q9" s="10"/>
    </row>
    <row r="10" spans="1:20" hidden="1" outlineLevel="1" x14ac:dyDescent="0.25">
      <c r="A10">
        <v>2002</v>
      </c>
      <c r="B10" s="10">
        <f t="shared" ca="1" si="0"/>
        <v>7.4795961380004883</v>
      </c>
      <c r="C10" s="10">
        <f t="shared" ca="1" si="1"/>
        <v>25.905540466308594</v>
      </c>
      <c r="D10" s="10">
        <f t="shared" ca="1" si="1"/>
        <v>2.151930570602417</v>
      </c>
      <c r="E10" s="10"/>
      <c r="F10">
        <v>2002</v>
      </c>
      <c r="G10" s="10">
        <f t="shared" ca="1" si="5"/>
        <v>2.0121787982828279</v>
      </c>
      <c r="H10" s="10">
        <f t="shared" ca="1" si="2"/>
        <v>3.2544568634464732</v>
      </c>
      <c r="I10" s="10">
        <f t="shared" ca="1" si="2"/>
        <v>0.76636537904786606</v>
      </c>
      <c r="J10" s="10"/>
      <c r="K10">
        <v>2002</v>
      </c>
      <c r="L10" s="38">
        <f t="shared" ca="1" si="3"/>
        <v>-0.61994755821414105</v>
      </c>
      <c r="M10" s="38">
        <f t="shared" ca="1" si="4"/>
        <v>0.42756685947814388</v>
      </c>
      <c r="N10" s="38">
        <f t="shared" ca="1" si="4"/>
        <v>-1.0469164947807712</v>
      </c>
      <c r="O10" s="25"/>
      <c r="P10" s="25"/>
      <c r="Q10" s="10"/>
      <c r="T10" s="9"/>
    </row>
    <row r="11" spans="1:20" hidden="1" outlineLevel="1" x14ac:dyDescent="0.25">
      <c r="A11">
        <v>2003</v>
      </c>
      <c r="B11" s="10">
        <f t="shared" ca="1" si="0"/>
        <v>4.8611993789672852</v>
      </c>
      <c r="C11" s="10">
        <f t="shared" ca="1" si="1"/>
        <v>30.626230239868164</v>
      </c>
      <c r="D11" s="10">
        <f t="shared" ca="1" si="1"/>
        <v>6.7007803916931152</v>
      </c>
      <c r="E11" s="10"/>
      <c r="F11">
        <v>2003</v>
      </c>
      <c r="G11" s="10">
        <f t="shared" ca="1" si="5"/>
        <v>1.5812851932615346</v>
      </c>
      <c r="H11" s="10">
        <f t="shared" ca="1" si="2"/>
        <v>3.4218568391557902</v>
      </c>
      <c r="I11" s="10">
        <f t="shared" ca="1" si="2"/>
        <v>1.9022239959861811</v>
      </c>
      <c r="J11" s="10"/>
      <c r="K11">
        <v>2003</v>
      </c>
      <c r="L11" s="38">
        <f t="shared" ca="1" si="3"/>
        <v>-0.86824864873410923</v>
      </c>
      <c r="M11" s="38">
        <f t="shared" ca="1" si="4"/>
        <v>0.62119296767788279</v>
      </c>
      <c r="N11" s="38">
        <f t="shared" ca="1" si="4"/>
        <v>-0.86924056027975161</v>
      </c>
      <c r="O11" s="25"/>
      <c r="P11" s="25"/>
      <c r="Q11" s="10"/>
    </row>
    <row r="12" spans="1:20" hidden="1" outlineLevel="1" x14ac:dyDescent="0.25">
      <c r="A12">
        <v>2004</v>
      </c>
      <c r="B12" s="10">
        <f t="shared" ca="1" si="0"/>
        <v>5.9529819488525391</v>
      </c>
      <c r="C12" s="10">
        <f t="shared" ca="1" si="1"/>
        <v>33.487407684326172</v>
      </c>
      <c r="D12" s="10">
        <f t="shared" ca="1" si="1"/>
        <v>16.466703414916992</v>
      </c>
      <c r="E12" s="10"/>
      <c r="F12">
        <v>2004</v>
      </c>
      <c r="G12" s="10">
        <f t="shared" ca="1" si="5"/>
        <v>1.783892261889239</v>
      </c>
      <c r="H12" s="10">
        <f t="shared" ca="1" si="2"/>
        <v>3.5111694781465443</v>
      </c>
      <c r="I12" s="10">
        <f t="shared" ca="1" si="2"/>
        <v>2.8013403671983981</v>
      </c>
      <c r="J12" s="10"/>
      <c r="K12">
        <v>2004</v>
      </c>
      <c r="L12" s="38">
        <f t="shared" ca="1" si="3"/>
        <v>-0.76443016327595736</v>
      </c>
      <c r="M12" s="38">
        <f t="shared" ca="1" si="4"/>
        <v>0.72787468608254424</v>
      </c>
      <c r="N12" s="38">
        <f t="shared" ca="1" si="4"/>
        <v>-0.1957741071811577</v>
      </c>
      <c r="O12" s="25"/>
      <c r="P12" s="25"/>
      <c r="Q12" s="10"/>
    </row>
    <row r="13" spans="1:20" hidden="1" outlineLevel="1" x14ac:dyDescent="0.25">
      <c r="A13">
        <v>2005</v>
      </c>
      <c r="B13" s="10">
        <f t="shared" ca="1" si="0"/>
        <v>9.6516046524047852</v>
      </c>
      <c r="C13" s="10">
        <f t="shared" ca="1" si="1"/>
        <v>37.097316741943359</v>
      </c>
      <c r="D13" s="10">
        <f t="shared" ca="1" si="1"/>
        <v>33.674343109130859</v>
      </c>
      <c r="E13" s="10"/>
      <c r="F13">
        <v>2005</v>
      </c>
      <c r="G13" s="10">
        <f t="shared" ca="1" si="5"/>
        <v>2.2671241867503329</v>
      </c>
      <c r="H13" s="10">
        <f t="shared" ca="1" si="2"/>
        <v>3.6135446419828057</v>
      </c>
      <c r="I13" s="10">
        <f t="shared" ca="1" si="2"/>
        <v>3.5167362153246047</v>
      </c>
      <c r="J13" s="10"/>
      <c r="K13">
        <v>2005</v>
      </c>
      <c r="L13" s="38">
        <f t="shared" ca="1" si="3"/>
        <v>-0.42804123879797273</v>
      </c>
      <c r="M13" s="38">
        <f t="shared" ca="1" si="4"/>
        <v>0.85295066989932666</v>
      </c>
      <c r="N13" s="38">
        <f t="shared" ca="1" si="4"/>
        <v>0.55405993835241507</v>
      </c>
      <c r="O13" s="25"/>
      <c r="P13" s="25"/>
      <c r="Q13" s="10"/>
    </row>
    <row r="14" spans="1:20" hidden="1" outlineLevel="1" x14ac:dyDescent="0.25">
      <c r="A14">
        <v>2006</v>
      </c>
      <c r="B14" s="10">
        <f t="shared" ca="1" si="0"/>
        <v>8.9607992172241211</v>
      </c>
      <c r="C14" s="10">
        <f t="shared" ca="1" si="1"/>
        <v>41.949367523193359</v>
      </c>
      <c r="D14" s="10">
        <f t="shared" ca="1" si="1"/>
        <v>32.496330261230469</v>
      </c>
      <c r="E14" s="10"/>
      <c r="F14">
        <v>2006</v>
      </c>
      <c r="G14" s="10">
        <f t="shared" ca="1" si="5"/>
        <v>2.1928594213598092</v>
      </c>
      <c r="H14" s="10">
        <f t="shared" ca="1" si="2"/>
        <v>3.7364633558792559</v>
      </c>
      <c r="I14" s="10">
        <f t="shared" ca="1" si="2"/>
        <v>3.4811271679212465</v>
      </c>
      <c r="J14" s="10"/>
      <c r="K14">
        <v>2006</v>
      </c>
      <c r="L14" s="38">
        <f t="shared" ca="1" si="3"/>
        <v>-0.48705468980428857</v>
      </c>
      <c r="M14" s="38">
        <f t="shared" ca="1" si="4"/>
        <v>1.0069507416110279</v>
      </c>
      <c r="N14" s="38">
        <f t="shared" ca="1" si="4"/>
        <v>0.51302159727204821</v>
      </c>
      <c r="O14" s="25"/>
      <c r="P14" s="25"/>
      <c r="Q14" s="10"/>
    </row>
    <row r="15" spans="1:20" hidden="1" outlineLevel="1" x14ac:dyDescent="0.25">
      <c r="A15">
        <v>2007</v>
      </c>
      <c r="B15" s="10">
        <f t="shared" ca="1" si="0"/>
        <v>11.701181411743164</v>
      </c>
      <c r="C15" s="10">
        <f t="shared" ca="1" si="1"/>
        <v>47.529701232910156</v>
      </c>
      <c r="D15" s="10">
        <f t="shared" ca="1" si="1"/>
        <v>53.406627655029297</v>
      </c>
      <c r="E15" s="10"/>
      <c r="F15">
        <v>2007</v>
      </c>
      <c r="G15" s="10">
        <f t="shared" ca="1" si="5"/>
        <v>2.4596898120687052</v>
      </c>
      <c r="H15" s="10">
        <f t="shared" ca="1" si="2"/>
        <v>3.8613548047427106</v>
      </c>
      <c r="I15" s="10">
        <f t="shared" ca="1" si="2"/>
        <v>3.9779348516547812</v>
      </c>
      <c r="J15" s="10"/>
      <c r="K15">
        <v>2007</v>
      </c>
      <c r="L15" s="38">
        <f t="shared" ca="1" si="3"/>
        <v>-0.2638767884026017</v>
      </c>
      <c r="M15" s="38">
        <f t="shared" ca="1" si="4"/>
        <v>1.1675639390339687</v>
      </c>
      <c r="N15" s="38">
        <f t="shared" ca="1" si="4"/>
        <v>1.1169202852052829</v>
      </c>
      <c r="O15" s="25"/>
      <c r="P15" s="25"/>
      <c r="Q15" s="10"/>
    </row>
    <row r="16" spans="1:20" hidden="1" outlineLevel="1" x14ac:dyDescent="0.25">
      <c r="A16">
        <v>2008</v>
      </c>
      <c r="B16" s="10">
        <f t="shared" ca="1" si="0"/>
        <v>13.182957649230957</v>
      </c>
      <c r="C16" s="10">
        <f t="shared" ca="1" si="1"/>
        <v>51.9754638671875</v>
      </c>
      <c r="D16" s="10">
        <f t="shared" ca="1" si="1"/>
        <v>28.804035186767578</v>
      </c>
      <c r="E16" s="10"/>
      <c r="F16">
        <v>2008</v>
      </c>
      <c r="G16" s="10">
        <f t="shared" ca="1" si="5"/>
        <v>2.5789249082417305</v>
      </c>
      <c r="H16" s="10">
        <f t="shared" ca="1" si="2"/>
        <v>3.9507717585178632</v>
      </c>
      <c r="I16" s="10">
        <f t="shared" ca="1" si="2"/>
        <v>3.3605154879789718</v>
      </c>
      <c r="J16" s="10"/>
      <c r="K16">
        <v>2008</v>
      </c>
      <c r="L16" s="38">
        <f t="shared" ca="1" si="3"/>
        <v>-0.15458889272856477</v>
      </c>
      <c r="M16" s="38">
        <f t="shared" ca="1" si="4"/>
        <v>1.2850454469343811</v>
      </c>
      <c r="N16" s="38">
        <f t="shared" ca="1" si="4"/>
        <v>0.37674909376282889</v>
      </c>
      <c r="O16" s="25"/>
      <c r="P16" s="25"/>
      <c r="Q16" s="10"/>
    </row>
    <row r="17" spans="1:17" hidden="1" outlineLevel="1" x14ac:dyDescent="0.25">
      <c r="A17">
        <v>2009</v>
      </c>
      <c r="B17" s="10">
        <f t="shared" ca="1" si="0"/>
        <v>17.447038650512695</v>
      </c>
      <c r="C17" s="10">
        <f t="shared" ca="1" si="1"/>
        <v>49.858463287353516</v>
      </c>
      <c r="D17" s="10">
        <f t="shared" ca="1" si="1"/>
        <v>22.754657745361328</v>
      </c>
      <c r="E17" s="10"/>
      <c r="F17">
        <v>2009</v>
      </c>
      <c r="G17" s="10">
        <f t="shared" ca="1" si="5"/>
        <v>2.8591699294052608</v>
      </c>
      <c r="H17" s="10">
        <f t="shared" ca="1" si="2"/>
        <v>3.9091882570699781</v>
      </c>
      <c r="I17" s="10">
        <f t="shared" ca="1" si="2"/>
        <v>3.1247698605012313</v>
      </c>
      <c r="J17" s="10"/>
      <c r="K17">
        <v>2009</v>
      </c>
      <c r="L17" s="38">
        <f t="shared" ca="1" si="3"/>
        <v>0.12356069954840221</v>
      </c>
      <c r="M17" s="38">
        <f t="shared" ca="1" si="4"/>
        <v>1.2301559260167443</v>
      </c>
      <c r="N17" s="38">
        <f t="shared" ca="1" si="4"/>
        <v>0.12304331653463157</v>
      </c>
      <c r="O17" s="25"/>
      <c r="P17" s="25"/>
      <c r="Q17" s="10"/>
    </row>
    <row r="18" spans="1:17" hidden="1" outlineLevel="1" x14ac:dyDescent="0.25">
      <c r="A18">
        <v>2010</v>
      </c>
      <c r="B18" s="10">
        <f t="shared" ca="1" si="0"/>
        <v>17.873811721801758</v>
      </c>
      <c r="C18" s="10">
        <f t="shared" ca="1" si="1"/>
        <v>54.551414489746094</v>
      </c>
      <c r="D18" s="10">
        <f t="shared" ca="1" si="1"/>
        <v>36.685440063476562</v>
      </c>
      <c r="E18" s="10"/>
      <c r="F18">
        <v>2010</v>
      </c>
      <c r="G18" s="10">
        <f t="shared" ca="1" si="5"/>
        <v>2.8833366092683712</v>
      </c>
      <c r="H18" s="10">
        <f t="shared" ca="1" si="2"/>
        <v>3.9991436420940651</v>
      </c>
      <c r="I18" s="10">
        <f t="shared" ca="1" si="2"/>
        <v>3.6023799478273215</v>
      </c>
      <c r="J18" s="10"/>
      <c r="K18">
        <v>2010</v>
      </c>
      <c r="L18" s="38">
        <f t="shared" ca="1" si="3"/>
        <v>0.14887360257532412</v>
      </c>
      <c r="M18" s="38">
        <f t="shared" ca="1" si="4"/>
        <v>1.3494459058118675</v>
      </c>
      <c r="N18" s="38">
        <f t="shared" ca="1" si="4"/>
        <v>0.65423128072484205</v>
      </c>
      <c r="O18" s="25"/>
      <c r="P18" s="25"/>
      <c r="Q18" s="10"/>
    </row>
    <row r="19" spans="1:17" hidden="1" outlineLevel="1" x14ac:dyDescent="0.25">
      <c r="A19">
        <v>2011</v>
      </c>
      <c r="B19" s="10">
        <f t="shared" ca="1" si="0"/>
        <v>14.241288185119629</v>
      </c>
      <c r="C19" s="10">
        <f ca="1">INDEX(INDIRECT($A$1&amp;"!$A$1:$X$55"),MATCH($A19,INDIRECT($A$1&amp;"!$A$1:$A$55"),0),MATCH(C$2,INDIRECT($A$1&amp;"!$A$1:$X$1"),0))</f>
        <v>58.755912780761719</v>
      </c>
      <c r="D19" s="10">
        <f ca="1">INDEX(INDIRECT($A$1&amp;"!$A$1:$X$55"),MATCH($A19,INDIRECT($A$1&amp;"!$A$1:$A$55"),0),MATCH(D$2,INDIRECT($A$1&amp;"!$A$1:$X$1"),0))</f>
        <v>39.331745147705078</v>
      </c>
      <c r="E19" s="10"/>
      <c r="F19">
        <v>2011</v>
      </c>
      <c r="G19" s="10">
        <f t="shared" ca="1" si="5"/>
        <v>2.6561453643305262</v>
      </c>
      <c r="H19" s="10">
        <f t="shared" ca="1" si="2"/>
        <v>4.0733917910368893</v>
      </c>
      <c r="I19" s="10">
        <f t="shared" ca="1" si="2"/>
        <v>3.6720319573816393</v>
      </c>
      <c r="J19" s="10"/>
      <c r="K19">
        <v>2011</v>
      </c>
      <c r="L19" s="38">
        <f t="shared" ca="1" si="3"/>
        <v>-8.085254193953903E-2</v>
      </c>
      <c r="M19" s="38">
        <f ca="1">H19*LN(H19/H$3)</f>
        <v>1.4494329033245787</v>
      </c>
      <c r="N19" s="38">
        <f ca="1">I19*LN(I19/I$3)</f>
        <v>0.73720191327075335</v>
      </c>
      <c r="O19" s="25"/>
      <c r="P19" s="25"/>
      <c r="Q19" s="10"/>
    </row>
    <row r="20" spans="1:17" hidden="1" outlineLevel="1" x14ac:dyDescent="0.25">
      <c r="A20">
        <v>2012</v>
      </c>
      <c r="B20" s="10">
        <f t="shared" ca="1" si="0"/>
        <v>14.106053352355957</v>
      </c>
      <c r="C20" s="10">
        <f ca="1">INDEX(INDIRECT($A$1&amp;"!$A$1:$X$55"),MATCH($A20,INDIRECT($A$1&amp;"!$A$1:$A$55"),0),MATCH(C$2,INDIRECT($A$1&amp;"!$A$1:$X$1"),0))</f>
        <v>60.639865875244141</v>
      </c>
      <c r="D20" s="10">
        <f ca="1">INDEX(INDIRECT($A$1&amp;"!$A$1:$X$55"),MATCH($A20,INDIRECT($A$1&amp;"!$A$1:$A$55"),0),MATCH(D$2,INDIRECT($A$1&amp;"!$A$1:$X$1"),0))</f>
        <v>30.990200042724609</v>
      </c>
      <c r="E20" s="10"/>
      <c r="F20">
        <v>2012</v>
      </c>
      <c r="G20" s="10">
        <f t="shared" ca="1" si="5"/>
        <v>2.6466040210244008</v>
      </c>
      <c r="H20" s="10">
        <f t="shared" ca="1" si="2"/>
        <v>4.1049525295118174</v>
      </c>
      <c r="I20" s="10">
        <f t="shared" ca="1" si="2"/>
        <v>3.4336710268522213</v>
      </c>
      <c r="J20" s="10"/>
      <c r="K20">
        <v>2012</v>
      </c>
      <c r="L20" s="38">
        <f t="shared" ca="1" si="3"/>
        <v>-9.0086290981971573E-2</v>
      </c>
      <c r="M20" s="38">
        <f ca="1">H20*LN(H20/H$3)</f>
        <v>1.4923458352446513</v>
      </c>
      <c r="N20" s="38">
        <f ca="1">I20*LN(I20/I$3)</f>
        <v>0.45889668788372856</v>
      </c>
      <c r="O20" s="25"/>
      <c r="P20" s="25"/>
      <c r="Q20" s="10"/>
    </row>
    <row r="21" spans="1:17" hidden="1" outlineLevel="1" x14ac:dyDescent="0.25">
      <c r="A21" t="s">
        <v>287</v>
      </c>
      <c r="B21" s="2">
        <f ca="1">(B20-B3)/B3</f>
        <v>-8.7563727804686547E-2</v>
      </c>
      <c r="C21" s="2">
        <f ca="1">(C20-C3)/C3</f>
        <v>2.4944169462013019</v>
      </c>
      <c r="D21" s="2">
        <f ca="1">(D20-D3)/D3</f>
        <v>0.53657120786952517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spans="1:17" hidden="1" outlineLevel="1" x14ac:dyDescent="0.25"/>
    <row r="23" spans="1:17" hidden="1" outlineLevel="1" x14ac:dyDescent="0.25">
      <c r="A23" t="s">
        <v>26</v>
      </c>
      <c r="B23" s="44" t="s">
        <v>314</v>
      </c>
      <c r="C23" s="44"/>
      <c r="D23" s="44"/>
      <c r="E23" s="44"/>
      <c r="F23" s="27"/>
      <c r="G23" s="44" t="s">
        <v>315</v>
      </c>
      <c r="H23" s="44"/>
      <c r="I23" s="44"/>
      <c r="J23" s="36"/>
      <c r="K23" s="27"/>
      <c r="L23" s="44" t="s">
        <v>310</v>
      </c>
      <c r="M23" s="44"/>
      <c r="N23" s="44"/>
      <c r="O23" s="27"/>
      <c r="P23" s="27"/>
      <c r="Q23" s="36"/>
    </row>
    <row r="24" spans="1:17" hidden="1" outlineLevel="1" x14ac:dyDescent="0.25">
      <c r="B24" t="s">
        <v>47</v>
      </c>
      <c r="C24" t="s">
        <v>49</v>
      </c>
      <c r="D24" t="s">
        <v>48</v>
      </c>
    </row>
    <row r="25" spans="1:17" hidden="1" outlineLevel="1" x14ac:dyDescent="0.25">
      <c r="A25">
        <v>1995</v>
      </c>
      <c r="B25" s="10">
        <f ca="1">INDEX(INDIRECT($A$23&amp;"!$A$1:$X$55"),MATCH($A25,INDIRECT($A$23&amp;"!$A$1:$A$55"),0),MATCH(B$24,INDIRECT($A$23&amp;"!$A$1:$X$1"),0))</f>
        <v>60.182273864746094</v>
      </c>
      <c r="C25" s="10">
        <f ca="1">INDEX(INDIRECT($A$23&amp;"!$A$1:$X$55"),MATCH($A25,INDIRECT($A$23&amp;"!$A$1:$A$55"),0),MATCH(C$24,INDIRECT($A$23&amp;"!$A$1:$X$1"),0))</f>
        <v>67.553695678710938</v>
      </c>
      <c r="D25" s="10">
        <f ca="1">INDEX(INDIRECT($A$23&amp;"!$A$1:$X$55"),MATCH($A25,INDIRECT($A$23&amp;"!$A$1:$A$55"),0),MATCH(D$24,INDIRECT($A$23&amp;"!$A$1:$X$1"),0))</f>
        <v>78.512229919433594</v>
      </c>
      <c r="E25" s="10"/>
      <c r="F25">
        <v>1995</v>
      </c>
      <c r="G25" s="10">
        <f t="shared" ref="G25:I42" ca="1" si="6">LN(B25)</f>
        <v>4.0973778548806772</v>
      </c>
      <c r="H25" s="10">
        <f t="shared" ca="1" si="6"/>
        <v>4.2129227731792476</v>
      </c>
      <c r="I25" s="10">
        <f t="shared" ca="1" si="6"/>
        <v>4.363254407805579</v>
      </c>
      <c r="J25" s="10"/>
      <c r="K25">
        <v>1995</v>
      </c>
      <c r="L25">
        <f t="shared" ref="L25:L42" ca="1" si="7">G25*LN(G25/G$25)</f>
        <v>0</v>
      </c>
      <c r="M25">
        <f t="shared" ref="M25:N40" ca="1" si="8">H25*LN(H25/H$25)</f>
        <v>0</v>
      </c>
      <c r="N25">
        <f t="shared" ca="1" si="8"/>
        <v>0</v>
      </c>
      <c r="O25" s="25"/>
      <c r="P25" s="25"/>
      <c r="Q25" s="10"/>
    </row>
    <row r="26" spans="1:17" hidden="1" outlineLevel="1" x14ac:dyDescent="0.25">
      <c r="A26">
        <v>1996</v>
      </c>
      <c r="B26" s="10">
        <f t="shared" ref="B26:D41" ca="1" si="9">INDEX(INDIRECT($A$23&amp;"!$A$1:$X$55"),MATCH($A26,INDIRECT($A$23&amp;"!$A$1:$A$55"),0),MATCH(B$24,INDIRECT($A$23&amp;"!$A$1:$X$1"),0))</f>
        <v>49.037559509277344</v>
      </c>
      <c r="C26" s="10">
        <f t="shared" ca="1" si="9"/>
        <v>71.325485229492188</v>
      </c>
      <c r="D26" s="10">
        <f t="shared" ca="1" si="9"/>
        <v>99.966560363769531</v>
      </c>
      <c r="E26" s="10"/>
      <c r="F26">
        <v>1996</v>
      </c>
      <c r="G26" s="10">
        <f t="shared" ca="1" si="6"/>
        <v>3.8925865250812479</v>
      </c>
      <c r="H26" s="10">
        <f t="shared" ca="1" si="6"/>
        <v>4.267253700153776</v>
      </c>
      <c r="I26" s="10">
        <f t="shared" ca="1" si="6"/>
        <v>4.6048357337028563</v>
      </c>
      <c r="J26" s="10"/>
      <c r="K26">
        <v>1996</v>
      </c>
      <c r="L26" s="38">
        <f t="shared" ca="1" si="7"/>
        <v>-0.19958602284263771</v>
      </c>
      <c r="M26" s="38">
        <f t="shared" ca="1" si="8"/>
        <v>5.4679763365534782E-2</v>
      </c>
      <c r="N26" s="38">
        <f t="shared" ca="1" si="8"/>
        <v>0.24814904907274199</v>
      </c>
      <c r="O26" s="25"/>
      <c r="P26" s="25"/>
      <c r="Q26" s="10"/>
    </row>
    <row r="27" spans="1:17" hidden="1" outlineLevel="1" x14ac:dyDescent="0.25">
      <c r="A27">
        <v>1997</v>
      </c>
      <c r="B27" s="10">
        <f t="shared" ca="1" si="9"/>
        <v>49.517723083496094</v>
      </c>
      <c r="C27" s="10">
        <f t="shared" ca="1" si="9"/>
        <v>83.25714111328125</v>
      </c>
      <c r="D27" s="10">
        <f t="shared" ca="1" si="9"/>
        <v>126.35674285888672</v>
      </c>
      <c r="E27" s="10"/>
      <c r="F27">
        <v>1997</v>
      </c>
      <c r="G27" s="10">
        <f t="shared" ca="1" si="6"/>
        <v>3.902330647583701</v>
      </c>
      <c r="H27" s="10">
        <f t="shared" ca="1" si="6"/>
        <v>4.4219339043202464</v>
      </c>
      <c r="I27" s="10">
        <f t="shared" ca="1" si="6"/>
        <v>4.8391091989230173</v>
      </c>
      <c r="J27" s="10"/>
      <c r="K27">
        <v>1997</v>
      </c>
      <c r="L27" s="38">
        <f t="shared" ca="1" si="7"/>
        <v>-0.19032932849265821</v>
      </c>
      <c r="M27" s="38">
        <f t="shared" ca="1" si="8"/>
        <v>0.21411217581725422</v>
      </c>
      <c r="N27" s="38">
        <f t="shared" ca="1" si="8"/>
        <v>0.50090805502829272</v>
      </c>
      <c r="O27" s="25"/>
      <c r="P27" s="25"/>
      <c r="Q27" s="10"/>
    </row>
    <row r="28" spans="1:17" hidden="1" outlineLevel="1" x14ac:dyDescent="0.25">
      <c r="A28">
        <v>1998</v>
      </c>
      <c r="B28" s="10">
        <f t="shared" ca="1" si="9"/>
        <v>62.331645965576172</v>
      </c>
      <c r="C28" s="10">
        <f t="shared" ca="1" si="9"/>
        <v>78.952400207519531</v>
      </c>
      <c r="D28" s="10">
        <f t="shared" ca="1" si="9"/>
        <v>89.981346130371094</v>
      </c>
      <c r="E28" s="10"/>
      <c r="F28">
        <v>1998</v>
      </c>
      <c r="G28" s="10">
        <f t="shared" ca="1" si="6"/>
        <v>4.1324692577491051</v>
      </c>
      <c r="H28" s="10">
        <f t="shared" ca="1" si="6"/>
        <v>4.3688451418547247</v>
      </c>
      <c r="I28" s="10">
        <f t="shared" ca="1" si="6"/>
        <v>4.4996023836297621</v>
      </c>
      <c r="J28" s="10"/>
      <c r="K28">
        <v>1998</v>
      </c>
      <c r="L28" s="38">
        <f t="shared" ca="1" si="7"/>
        <v>3.5241243348610923E-2</v>
      </c>
      <c r="M28" s="38">
        <f t="shared" ca="1" si="8"/>
        <v>0.15877279887836829</v>
      </c>
      <c r="N28" s="38">
        <f t="shared" ca="1" si="8"/>
        <v>0.1384565042669661</v>
      </c>
      <c r="O28" s="25"/>
      <c r="P28" s="25"/>
      <c r="Q28" s="10"/>
    </row>
    <row r="29" spans="1:17" hidden="1" outlineLevel="1" x14ac:dyDescent="0.25">
      <c r="A29">
        <v>1999</v>
      </c>
      <c r="B29" s="10">
        <f t="shared" ca="1" si="9"/>
        <v>63.376190185546875</v>
      </c>
      <c r="C29" s="10">
        <f t="shared" ca="1" si="9"/>
        <v>83.462066650390625</v>
      </c>
      <c r="D29" s="10">
        <f t="shared" ca="1" si="9"/>
        <v>116.26651763916016</v>
      </c>
      <c r="E29" s="10"/>
      <c r="F29">
        <v>1999</v>
      </c>
      <c r="G29" s="10">
        <f t="shared" ca="1" si="6"/>
        <v>4.1490882417830814</v>
      </c>
      <c r="H29" s="10">
        <f t="shared" ca="1" si="6"/>
        <v>4.4243922370230244</v>
      </c>
      <c r="I29" s="10">
        <f t="shared" ca="1" si="6"/>
        <v>4.7558851215926152</v>
      </c>
      <c r="J29" s="10"/>
      <c r="K29">
        <v>1999</v>
      </c>
      <c r="L29" s="38">
        <f t="shared" ca="1" si="7"/>
        <v>5.2035324686950241E-2</v>
      </c>
      <c r="M29" s="38">
        <f t="shared" ca="1" si="8"/>
        <v>0.21669022539399729</v>
      </c>
      <c r="N29" s="38">
        <f t="shared" ca="1" si="8"/>
        <v>0.40978904085699797</v>
      </c>
      <c r="O29" s="25"/>
      <c r="P29" s="25"/>
      <c r="Q29" s="10"/>
    </row>
    <row r="30" spans="1:17" hidden="1" outlineLevel="1" x14ac:dyDescent="0.25">
      <c r="A30">
        <v>2000</v>
      </c>
      <c r="B30" s="10">
        <f t="shared" ca="1" si="9"/>
        <v>35.520862579345703</v>
      </c>
      <c r="C30" s="10">
        <f t="shared" ca="1" si="9"/>
        <v>89.366783142089844</v>
      </c>
      <c r="D30" s="10">
        <f t="shared" ca="1" si="9"/>
        <v>55.765022277832031</v>
      </c>
      <c r="E30" s="10"/>
      <c r="F30">
        <v>2000</v>
      </c>
      <c r="G30" s="10">
        <f t="shared" ca="1" si="6"/>
        <v>3.5701202021575362</v>
      </c>
      <c r="H30" s="10">
        <f t="shared" ca="1" si="6"/>
        <v>4.4927490599159965</v>
      </c>
      <c r="I30" s="10">
        <f t="shared" ca="1" si="6"/>
        <v>4.0211468319413015</v>
      </c>
      <c r="J30" s="10"/>
      <c r="K30">
        <v>2000</v>
      </c>
      <c r="L30" s="38">
        <f t="shared" ca="1" si="7"/>
        <v>-0.4917767613266511</v>
      </c>
      <c r="M30" s="38">
        <f t="shared" ca="1" si="8"/>
        <v>0.28892026794609993</v>
      </c>
      <c r="N30" s="38">
        <f t="shared" ca="1" si="8"/>
        <v>-0.32833089806911481</v>
      </c>
      <c r="O30" s="25"/>
      <c r="P30" s="25"/>
      <c r="Q30" s="10"/>
    </row>
    <row r="31" spans="1:17" hidden="1" outlineLevel="1" x14ac:dyDescent="0.25">
      <c r="A31">
        <v>2001</v>
      </c>
      <c r="B31" s="10">
        <f t="shared" ca="1" si="9"/>
        <v>41.552158355712891</v>
      </c>
      <c r="C31" s="10">
        <f t="shared" ca="1" si="9"/>
        <v>97.878936767578125</v>
      </c>
      <c r="D31" s="10">
        <f t="shared" ca="1" si="9"/>
        <v>28.254451751708984</v>
      </c>
      <c r="E31" s="10"/>
      <c r="F31">
        <v>2001</v>
      </c>
      <c r="G31" s="10">
        <f t="shared" ca="1" si="6"/>
        <v>3.7269494659381812</v>
      </c>
      <c r="H31" s="10">
        <f t="shared" ca="1" si="6"/>
        <v>4.5837313759038878</v>
      </c>
      <c r="I31" s="10">
        <f t="shared" ca="1" si="6"/>
        <v>3.3412510293086664</v>
      </c>
      <c r="J31" s="10"/>
      <c r="K31">
        <v>2001</v>
      </c>
      <c r="L31" s="38">
        <f t="shared" ca="1" si="7"/>
        <v>-0.35315514696139172</v>
      </c>
      <c r="M31" s="38">
        <f t="shared" ca="1" si="8"/>
        <v>0.38666856759649504</v>
      </c>
      <c r="N31" s="38">
        <f t="shared" ca="1" si="8"/>
        <v>-0.89168937254188385</v>
      </c>
      <c r="O31" s="25"/>
      <c r="P31" s="25"/>
      <c r="Q31" s="10"/>
    </row>
    <row r="32" spans="1:17" hidden="1" outlineLevel="1" x14ac:dyDescent="0.25">
      <c r="A32">
        <v>2002</v>
      </c>
      <c r="B32" s="10">
        <f t="shared" ca="1" si="9"/>
        <v>32.405544281005859</v>
      </c>
      <c r="C32" s="10">
        <f t="shared" ca="1" si="9"/>
        <v>112.23642730712891</v>
      </c>
      <c r="D32" s="10">
        <f t="shared" ca="1" si="9"/>
        <v>9.3232946395874023</v>
      </c>
      <c r="E32" s="10"/>
      <c r="F32">
        <v>2002</v>
      </c>
      <c r="G32" s="10">
        <f t="shared" ca="1" si="6"/>
        <v>3.478329527943095</v>
      </c>
      <c r="H32" s="10">
        <f t="shared" ca="1" si="6"/>
        <v>4.7206076044530327</v>
      </c>
      <c r="I32" s="10">
        <f t="shared" ca="1" si="6"/>
        <v>2.2325160683320058</v>
      </c>
      <c r="J32" s="10"/>
      <c r="K32">
        <v>2002</v>
      </c>
      <c r="L32" s="38">
        <f t="shared" ca="1" si="7"/>
        <v>-0.56973320656017978</v>
      </c>
      <c r="M32" s="38">
        <f t="shared" ca="1" si="8"/>
        <v>0.53711483469364185</v>
      </c>
      <c r="N32" s="38">
        <f t="shared" ca="1" si="8"/>
        <v>-1.4959843961530077</v>
      </c>
      <c r="O32" s="25"/>
      <c r="P32" s="25"/>
      <c r="Q32" s="10"/>
    </row>
    <row r="33" spans="1:17" hidden="1" outlineLevel="1" x14ac:dyDescent="0.25">
      <c r="A33">
        <v>2003</v>
      </c>
      <c r="B33" s="10">
        <f t="shared" ca="1" si="9"/>
        <v>21.34881591796875</v>
      </c>
      <c r="C33" s="10">
        <f t="shared" ca="1" si="9"/>
        <v>134.50050354003906</v>
      </c>
      <c r="D33" s="10">
        <f t="shared" ca="1" si="9"/>
        <v>29.42765998840332</v>
      </c>
      <c r="E33" s="10"/>
      <c r="F33">
        <v>2003</v>
      </c>
      <c r="G33" s="10">
        <f t="shared" ca="1" si="6"/>
        <v>3.0609962776199562</v>
      </c>
      <c r="H33" s="10">
        <f t="shared" ca="1" si="6"/>
        <v>4.9015679428269978</v>
      </c>
      <c r="I33" s="10">
        <f t="shared" ca="1" si="6"/>
        <v>3.3819350479867998</v>
      </c>
      <c r="J33" s="10"/>
      <c r="K33">
        <v>2003</v>
      </c>
      <c r="L33" s="38">
        <f t="shared" ca="1" si="7"/>
        <v>-0.89260726084349318</v>
      </c>
      <c r="M33" s="38">
        <f t="shared" ca="1" si="8"/>
        <v>0.74208998534847193</v>
      </c>
      <c r="N33" s="38">
        <f t="shared" ca="1" si="8"/>
        <v>-0.86161612533703025</v>
      </c>
      <c r="O33" s="25"/>
      <c r="P33" s="25"/>
      <c r="Q33" s="10"/>
    </row>
    <row r="34" spans="1:17" hidden="1" outlineLevel="1" x14ac:dyDescent="0.25">
      <c r="A34">
        <v>2004</v>
      </c>
      <c r="B34" s="10">
        <f t="shared" ca="1" si="9"/>
        <v>26.492813110351563</v>
      </c>
      <c r="C34" s="10">
        <f t="shared" ca="1" si="9"/>
        <v>149.03045654296875</v>
      </c>
      <c r="D34" s="10">
        <f t="shared" ca="1" si="9"/>
        <v>73.282485961914063</v>
      </c>
      <c r="E34" s="10"/>
      <c r="F34">
        <v>2004</v>
      </c>
      <c r="G34" s="10">
        <f t="shared" ca="1" si="6"/>
        <v>3.2768734928269287</v>
      </c>
      <c r="H34" s="10">
        <f t="shared" ca="1" si="6"/>
        <v>5.0041506913859815</v>
      </c>
      <c r="I34" s="10">
        <f t="shared" ca="1" si="6"/>
        <v>4.2943216439432215</v>
      </c>
      <c r="J34" s="10"/>
      <c r="K34">
        <v>2004</v>
      </c>
      <c r="L34" s="38">
        <f t="shared" ca="1" si="7"/>
        <v>-0.73224181801111432</v>
      </c>
      <c r="M34" s="38">
        <f t="shared" ca="1" si="8"/>
        <v>0.86126965041431247</v>
      </c>
      <c r="N34" s="38">
        <f t="shared" ca="1" si="8"/>
        <v>-6.8385357226547885E-2</v>
      </c>
      <c r="O34" s="25"/>
      <c r="P34" s="25"/>
      <c r="Q34" s="10"/>
    </row>
    <row r="35" spans="1:17" hidden="1" outlineLevel="1" x14ac:dyDescent="0.25">
      <c r="A35">
        <v>2005</v>
      </c>
      <c r="B35" s="10">
        <f t="shared" ca="1" si="9"/>
        <v>43.516643524169922</v>
      </c>
      <c r="C35" s="10">
        <f t="shared" ca="1" si="9"/>
        <v>167.26242065429687</v>
      </c>
      <c r="D35" s="10">
        <f t="shared" ca="1" si="9"/>
        <v>151.82908630371094</v>
      </c>
      <c r="E35" s="10"/>
      <c r="F35">
        <v>2005</v>
      </c>
      <c r="G35" s="10">
        <f t="shared" ca="1" si="6"/>
        <v>3.773143474669225</v>
      </c>
      <c r="H35" s="10">
        <f t="shared" ca="1" si="6"/>
        <v>5.1195639602526786</v>
      </c>
      <c r="I35" s="10">
        <f t="shared" ca="1" si="6"/>
        <v>5.0227554559856573</v>
      </c>
      <c r="J35" s="10"/>
      <c r="K35">
        <v>2005</v>
      </c>
      <c r="L35" s="38">
        <f t="shared" ca="1" si="7"/>
        <v>-0.31105324890990332</v>
      </c>
      <c r="M35" s="38">
        <f t="shared" ca="1" si="8"/>
        <v>0.99786762056997369</v>
      </c>
      <c r="N35" s="38">
        <f t="shared" ca="1" si="8"/>
        <v>0.70700544879784788</v>
      </c>
      <c r="O35" s="25"/>
      <c r="P35" s="25"/>
      <c r="Q35" s="10"/>
    </row>
    <row r="36" spans="1:17" hidden="1" outlineLevel="1" x14ac:dyDescent="0.25">
      <c r="A36">
        <v>2006</v>
      </c>
      <c r="B36" s="10">
        <f t="shared" ca="1" si="9"/>
        <v>40.920162200927734</v>
      </c>
      <c r="C36" s="10">
        <f t="shared" ca="1" si="9"/>
        <v>191.56494140625</v>
      </c>
      <c r="D36" s="10">
        <f t="shared" ca="1" si="9"/>
        <v>148.39694213867187</v>
      </c>
      <c r="E36" s="10"/>
      <c r="F36">
        <v>2006</v>
      </c>
      <c r="G36" s="10">
        <f t="shared" ca="1" si="6"/>
        <v>3.7116229049301088</v>
      </c>
      <c r="H36" s="10">
        <f t="shared" ca="1" si="6"/>
        <v>5.2552268707475234</v>
      </c>
      <c r="I36" s="10">
        <f t="shared" ca="1" si="6"/>
        <v>4.9998907249864271</v>
      </c>
      <c r="J36" s="10"/>
      <c r="K36">
        <v>2006</v>
      </c>
      <c r="L36" s="38">
        <f t="shared" ca="1" si="7"/>
        <v>-0.36699784911248162</v>
      </c>
      <c r="M36" s="38">
        <f t="shared" ca="1" si="8"/>
        <v>1.1617547346672428</v>
      </c>
      <c r="N36" s="38">
        <f t="shared" ca="1" si="8"/>
        <v>0.68097438927113207</v>
      </c>
      <c r="O36" s="25"/>
      <c r="P36" s="25"/>
      <c r="Q36" s="10"/>
    </row>
    <row r="37" spans="1:17" hidden="1" outlineLevel="1" x14ac:dyDescent="0.25">
      <c r="A37">
        <v>2007</v>
      </c>
      <c r="B37" s="10">
        <f t="shared" ca="1" si="9"/>
        <v>54.102970123291016</v>
      </c>
      <c r="C37" s="10">
        <f t="shared" ca="1" si="9"/>
        <v>219.76396179199219</v>
      </c>
      <c r="D37" s="10">
        <f t="shared" ca="1" si="9"/>
        <v>246.93722534179687</v>
      </c>
      <c r="E37" s="10"/>
      <c r="F37">
        <v>2007</v>
      </c>
      <c r="G37" s="10">
        <f t="shared" ca="1" si="6"/>
        <v>3.9908890849608127</v>
      </c>
      <c r="H37" s="10">
        <f t="shared" ca="1" si="6"/>
        <v>5.3925540694366427</v>
      </c>
      <c r="I37" s="10">
        <f t="shared" ca="1" si="6"/>
        <v>5.509134155913018</v>
      </c>
      <c r="J37" s="10"/>
      <c r="K37">
        <v>2007</v>
      </c>
      <c r="L37" s="38">
        <f t="shared" ca="1" si="7"/>
        <v>-0.10509282909802142</v>
      </c>
      <c r="M37" s="38">
        <f t="shared" ca="1" si="8"/>
        <v>1.3312192376137788</v>
      </c>
      <c r="N37" s="38">
        <f t="shared" ca="1" si="8"/>
        <v>1.2846709589024412</v>
      </c>
      <c r="O37" s="25"/>
      <c r="P37" s="25"/>
      <c r="Q37" s="10"/>
    </row>
    <row r="38" spans="1:17" hidden="1" outlineLevel="1" x14ac:dyDescent="0.25">
      <c r="A38">
        <v>2008</v>
      </c>
      <c r="B38" s="10">
        <f t="shared" ca="1" si="9"/>
        <v>61.708145141601563</v>
      </c>
      <c r="C38" s="10">
        <f t="shared" ca="1" si="9"/>
        <v>243.29209899902344</v>
      </c>
      <c r="D38" s="10">
        <f t="shared" ca="1" si="9"/>
        <v>134.82888793945312</v>
      </c>
      <c r="E38" s="10"/>
      <c r="F38">
        <v>2008</v>
      </c>
      <c r="G38" s="10">
        <f t="shared" ca="1" si="6"/>
        <v>4.1224159342179965</v>
      </c>
      <c r="H38" s="10">
        <f t="shared" ca="1" si="6"/>
        <v>5.4942627749466117</v>
      </c>
      <c r="I38" s="10">
        <f t="shared" ca="1" si="6"/>
        <v>4.9040064777402277</v>
      </c>
      <c r="J38" s="10"/>
      <c r="K38">
        <v>2008</v>
      </c>
      <c r="L38" s="38">
        <f t="shared" ca="1" si="7"/>
        <v>2.5114424791765299E-2</v>
      </c>
      <c r="M38" s="38">
        <f t="shared" ca="1" si="8"/>
        <v>1.4589891932964032</v>
      </c>
      <c r="N38" s="38">
        <f t="shared" ca="1" si="8"/>
        <v>0.57295624645216736</v>
      </c>
      <c r="O38" s="25"/>
      <c r="P38" s="25"/>
      <c r="Q38" s="10"/>
    </row>
    <row r="39" spans="1:17" hidden="1" outlineLevel="1" x14ac:dyDescent="0.25">
      <c r="A39">
        <v>2009</v>
      </c>
      <c r="B39" s="10">
        <f t="shared" ca="1" si="9"/>
        <v>82.674674987792969</v>
      </c>
      <c r="C39" s="10">
        <f t="shared" ca="1" si="9"/>
        <v>236.25970458984375</v>
      </c>
      <c r="D39" s="10">
        <f t="shared" ca="1" si="9"/>
        <v>107.82539367675781</v>
      </c>
      <c r="E39" s="10"/>
      <c r="F39">
        <v>2009</v>
      </c>
      <c r="G39" s="10">
        <f t="shared" ca="1" si="6"/>
        <v>4.4149133276571417</v>
      </c>
      <c r="H39" s="10">
        <f t="shared" ca="1" si="6"/>
        <v>5.4649316431591579</v>
      </c>
      <c r="I39" s="10">
        <f t="shared" ca="1" si="6"/>
        <v>4.680513193598494</v>
      </c>
      <c r="J39" s="10"/>
      <c r="K39">
        <v>2009</v>
      </c>
      <c r="L39" s="38">
        <f t="shared" ca="1" si="7"/>
        <v>0.32953346183325638</v>
      </c>
      <c r="M39" s="38">
        <f t="shared" ca="1" si="8"/>
        <v>1.4219476768989028</v>
      </c>
      <c r="N39" s="38">
        <f t="shared" ca="1" si="8"/>
        <v>0.3285231519706644</v>
      </c>
      <c r="O39" s="25"/>
      <c r="P39" s="25"/>
      <c r="Q39" s="10"/>
    </row>
    <row r="40" spans="1:17" hidden="1" outlineLevel="1" x14ac:dyDescent="0.25">
      <c r="A40">
        <v>2010</v>
      </c>
      <c r="B40" s="10">
        <f t="shared" ca="1" si="9"/>
        <v>85.731170654296875</v>
      </c>
      <c r="C40" s="10">
        <f t="shared" ca="1" si="9"/>
        <v>261.65414428710937</v>
      </c>
      <c r="D40" s="10">
        <f t="shared" ca="1" si="9"/>
        <v>175.96055603027344</v>
      </c>
      <c r="E40" s="10"/>
      <c r="F40">
        <v>2010</v>
      </c>
      <c r="G40" s="10">
        <f t="shared" ca="1" si="6"/>
        <v>4.4512164777274572</v>
      </c>
      <c r="H40" s="10">
        <f t="shared" ca="1" si="6"/>
        <v>5.5670235717415455</v>
      </c>
      <c r="I40" s="10">
        <f t="shared" ca="1" si="6"/>
        <v>5.1702598564566209</v>
      </c>
      <c r="J40" s="10"/>
      <c r="K40">
        <v>2010</v>
      </c>
      <c r="L40" s="38">
        <f t="shared" ca="1" si="7"/>
        <v>0.36869516480141529</v>
      </c>
      <c r="M40" s="38">
        <f t="shared" ca="1" si="8"/>
        <v>1.5515511315975334</v>
      </c>
      <c r="N40" s="38">
        <f t="shared" ca="1" si="8"/>
        <v>0.87741764031664726</v>
      </c>
      <c r="O40" s="25"/>
      <c r="P40" s="25"/>
      <c r="Q40" s="10"/>
    </row>
    <row r="41" spans="1:17" hidden="1" outlineLevel="1" x14ac:dyDescent="0.25">
      <c r="A41">
        <v>2011</v>
      </c>
      <c r="B41" s="10">
        <f t="shared" ca="1" si="9"/>
        <v>69.142555236816406</v>
      </c>
      <c r="C41" s="10">
        <f t="shared" ca="1" si="9"/>
        <v>285.26449584960937</v>
      </c>
      <c r="D41" s="10">
        <f t="shared" ca="1" si="9"/>
        <v>190.95867919921875</v>
      </c>
      <c r="E41" s="10"/>
      <c r="F41">
        <v>2011</v>
      </c>
      <c r="G41" s="10">
        <f t="shared" ca="1" si="6"/>
        <v>4.2361703912421058</v>
      </c>
      <c r="H41" s="10">
        <f t="shared" ca="1" si="6"/>
        <v>5.6534168055039604</v>
      </c>
      <c r="I41" s="10">
        <f t="shared" ca="1" si="6"/>
        <v>5.2520570653708081</v>
      </c>
      <c r="J41" s="10"/>
      <c r="K41">
        <v>2011</v>
      </c>
      <c r="L41" s="38">
        <f t="shared" ca="1" si="7"/>
        <v>0.14111712949581887</v>
      </c>
      <c r="M41" s="38">
        <f ca="1">H41*LN(H41/H$25)</f>
        <v>1.6626894121309277</v>
      </c>
      <c r="N41" s="38">
        <f ca="1">I41*LN(I41/I$25)</f>
        <v>0.97373988354048546</v>
      </c>
      <c r="O41" s="25"/>
      <c r="P41" s="25"/>
      <c r="Q41" s="10"/>
    </row>
    <row r="42" spans="1:17" hidden="1" outlineLevel="1" x14ac:dyDescent="0.25">
      <c r="A42">
        <v>2012</v>
      </c>
      <c r="B42" s="10">
        <f ca="1">INDEX(INDIRECT($A$23&amp;"!$A$1:$X$55"),MATCH($A42,INDIRECT($A$23&amp;"!$A$1:$A$55"),0),MATCH(B$24,INDIRECT($A$23&amp;"!$A$1:$X$1"),0))</f>
        <v>69.312828063964844</v>
      </c>
      <c r="C42" s="10">
        <f ca="1">INDEX(INDIRECT($A$23&amp;"!$A$1:$X$55"),MATCH($A42,INDIRECT($A$23&amp;"!$A$1:$A$55"),0),MATCH(C$24,INDIRECT($A$23&amp;"!$A$1:$X$1"),0))</f>
        <v>297.96575927734375</v>
      </c>
      <c r="D42" s="10">
        <f ca="1">INDEX(INDIRECT($A$23&amp;"!$A$1:$X$55"),MATCH($A42,INDIRECT($A$23&amp;"!$A$1:$A$55"),0),MATCH(D$24,INDIRECT($A$23&amp;"!$A$1:$X$1"),0))</f>
        <v>152.27635192871094</v>
      </c>
      <c r="E42" s="10"/>
      <c r="F42">
        <v>2012</v>
      </c>
      <c r="G42" s="10">
        <f t="shared" ca="1" si="6"/>
        <v>4.238629998213395</v>
      </c>
      <c r="H42" s="10">
        <f t="shared" ca="1" si="6"/>
        <v>5.6969785781498121</v>
      </c>
      <c r="I42" s="10">
        <f t="shared" ca="1" si="6"/>
        <v>5.0256969748884304</v>
      </c>
      <c r="J42" s="10"/>
      <c r="K42">
        <v>2012</v>
      </c>
      <c r="L42" s="38">
        <f t="shared" ca="1" si="7"/>
        <v>0.14365938586293245</v>
      </c>
      <c r="M42" s="38">
        <f ca="1">H42*LN(H42/H$25)</f>
        <v>1.7192302533730976</v>
      </c>
      <c r="N42" s="38">
        <f ca="1">I42*LN(I42/I$25)</f>
        <v>0.7103618784667729</v>
      </c>
      <c r="O42" s="25"/>
      <c r="P42" s="25"/>
      <c r="Q42" s="10"/>
    </row>
    <row r="43" spans="1:17" hidden="1" outlineLevel="1" x14ac:dyDescent="0.25">
      <c r="A43" t="s">
        <v>287</v>
      </c>
      <c r="B43" s="2">
        <f ca="1">(B42-B25)/B25</f>
        <v>0.1517150086375732</v>
      </c>
      <c r="C43" s="2">
        <f ca="1">(C42-C25)/C25</f>
        <v>3.4107987917416858</v>
      </c>
      <c r="D43" s="2">
        <f ca="1">(D42-D25)/D25</f>
        <v>0.93952397078737182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spans="1:17" hidden="1" outlineLevel="1" x14ac:dyDescent="0.25"/>
    <row r="45" spans="1:17" hidden="1" outlineLevel="1" x14ac:dyDescent="0.25">
      <c r="A45" t="s">
        <v>26</v>
      </c>
      <c r="B45" s="44" t="s">
        <v>317</v>
      </c>
      <c r="C45" s="44"/>
      <c r="D45" s="44"/>
      <c r="E45" s="44"/>
      <c r="F45" s="27"/>
      <c r="G45" s="44" t="s">
        <v>302</v>
      </c>
      <c r="H45" s="44"/>
      <c r="I45" s="44"/>
      <c r="J45" s="36"/>
      <c r="L45" s="44" t="s">
        <v>310</v>
      </c>
      <c r="M45" s="44"/>
      <c r="N45" s="44"/>
      <c r="P45" s="27"/>
      <c r="Q45" s="36"/>
    </row>
    <row r="46" spans="1:17" hidden="1" outlineLevel="1" x14ac:dyDescent="0.25">
      <c r="B46" t="s">
        <v>268</v>
      </c>
      <c r="C46" t="s">
        <v>25</v>
      </c>
      <c r="D46" t="s">
        <v>24</v>
      </c>
    </row>
    <row r="47" spans="1:17" hidden="1" outlineLevel="1" x14ac:dyDescent="0.25">
      <c r="A47">
        <v>1995</v>
      </c>
      <c r="B47" s="10">
        <f ca="1">INDEX(INDIRECT($A$45&amp;"!$A$1:$J$55"),MATCH($A47,INDIRECT($A$45&amp;"!$A$1:$A$55"),0),MATCH(B$46,INDIRECT($A$45&amp;"!$A$1:$J$1"),0))</f>
        <v>42.057071685791016</v>
      </c>
      <c r="C47" s="10">
        <f ca="1">INDEX(INDIRECT($A$45&amp;"!$A$1:$J$55"),MATCH($A47,INDIRECT($A$45&amp;"!$A$1:$A$55"),0),MATCH(C$46,INDIRECT($A$45&amp;"!$A$1:$J$1"),0))</f>
        <v>47.208426327917081</v>
      </c>
      <c r="D47" s="10">
        <f ca="1">INDEX(INDIRECT($A$45&amp;"!$A$1:$J$55"),MATCH($A47,INDIRECT($A$45&amp;"!$A$1:$A$55"),0),MATCH(D$46,INDIRECT($A$45&amp;"!$A$1:$J$1"),0))</f>
        <v>54.866560000000021</v>
      </c>
      <c r="E47" s="10"/>
      <c r="F47">
        <v>1995</v>
      </c>
      <c r="G47" s="10">
        <f t="shared" ref="G47:I64" ca="1" si="10">LN(B47)</f>
        <v>3.7390275455443658</v>
      </c>
      <c r="H47" s="10">
        <f t="shared" ca="1" si="10"/>
        <v>3.8545724005545634</v>
      </c>
      <c r="I47" s="10">
        <f t="shared" ca="1" si="10"/>
        <v>4.0049040554660449</v>
      </c>
      <c r="J47" s="10"/>
      <c r="K47">
        <v>1995</v>
      </c>
      <c r="L47">
        <f t="shared" ref="L47:L64" ca="1" si="11">G47*LN(G47/G$47)</f>
        <v>0</v>
      </c>
      <c r="M47">
        <f t="shared" ref="M47:N62" ca="1" si="12">H47*LN(H47/H$47)</f>
        <v>0</v>
      </c>
      <c r="N47">
        <f t="shared" ca="1" si="12"/>
        <v>0</v>
      </c>
      <c r="O47" s="25"/>
      <c r="P47" s="25"/>
      <c r="Q47" s="10"/>
    </row>
    <row r="48" spans="1:17" hidden="1" outlineLevel="1" x14ac:dyDescent="0.25">
      <c r="A48">
        <v>1996</v>
      </c>
      <c r="B48" s="10">
        <f t="shared" ref="B48:D63" ca="1" si="13">INDEX(INDIRECT($A$45&amp;"!$A$1:$J$55"),MATCH($A48,INDIRECT($A$45&amp;"!$A$1:$A$55"),0),MATCH(B$46,INDIRECT($A$45&amp;"!$A$1:$J$1"),0))</f>
        <v>35.273319244384766</v>
      </c>
      <c r="C48" s="10">
        <f t="shared" ca="1" si="13"/>
        <v>51.305298947641873</v>
      </c>
      <c r="D48" s="10">
        <f t="shared" ca="1" si="13"/>
        <v>71.907180000000025</v>
      </c>
      <c r="E48" s="10"/>
      <c r="F48">
        <v>1996</v>
      </c>
      <c r="G48" s="10">
        <f t="shared" ca="1" si="10"/>
        <v>3.5631268493857049</v>
      </c>
      <c r="H48" s="10">
        <f t="shared" ca="1" si="10"/>
        <v>3.9377940401686877</v>
      </c>
      <c r="I48" s="10">
        <f t="shared" ca="1" si="10"/>
        <v>4.2753761206591738</v>
      </c>
      <c r="J48" s="10"/>
      <c r="K48">
        <v>1996</v>
      </c>
      <c r="L48" s="38">
        <f t="shared" ca="1" si="11"/>
        <v>-0.17169666150310994</v>
      </c>
      <c r="M48" s="38">
        <f t="shared" ca="1" si="12"/>
        <v>8.4113635919372487E-2</v>
      </c>
      <c r="N48" s="38">
        <f t="shared" ca="1" si="12"/>
        <v>0.27940632944204935</v>
      </c>
      <c r="O48" s="25"/>
      <c r="P48" s="25"/>
      <c r="Q48" s="10"/>
    </row>
    <row r="49" spans="1:17" hidden="1" outlineLevel="1" x14ac:dyDescent="0.25">
      <c r="A49">
        <v>1997</v>
      </c>
      <c r="B49" s="10">
        <f t="shared" ca="1" si="13"/>
        <v>36.451358795166016</v>
      </c>
      <c r="C49" s="10">
        <f t="shared" ca="1" si="13"/>
        <v>61.287872642192681</v>
      </c>
      <c r="D49" s="10">
        <f t="shared" ca="1" si="13"/>
        <v>93.014679999999998</v>
      </c>
      <c r="E49" s="10"/>
      <c r="F49">
        <v>1997</v>
      </c>
      <c r="G49" s="10">
        <f t="shared" ca="1" si="10"/>
        <v>3.5959787360908768</v>
      </c>
      <c r="H49" s="10">
        <f t="shared" ca="1" si="10"/>
        <v>4.1155819871904429</v>
      </c>
      <c r="I49" s="10">
        <f t="shared" ca="1" si="10"/>
        <v>4.5327573301587059</v>
      </c>
      <c r="J49" s="10"/>
      <c r="K49">
        <v>1997</v>
      </c>
      <c r="L49" s="38">
        <f t="shared" ca="1" si="11"/>
        <v>-0.14027682790424933</v>
      </c>
      <c r="M49" s="38">
        <f t="shared" ca="1" si="12"/>
        <v>0.26965365066780489</v>
      </c>
      <c r="N49" s="38">
        <f t="shared" ca="1" si="12"/>
        <v>0.56120436760505699</v>
      </c>
      <c r="O49" s="25"/>
      <c r="P49" s="25"/>
      <c r="Q49" s="10"/>
    </row>
    <row r="50" spans="1:17" hidden="1" outlineLevel="1" x14ac:dyDescent="0.25">
      <c r="A50">
        <v>1998</v>
      </c>
      <c r="B50" s="10">
        <f t="shared" ca="1" si="13"/>
        <v>46.596290588378906</v>
      </c>
      <c r="C50" s="10">
        <f t="shared" ca="1" si="13"/>
        <v>59.021205815905148</v>
      </c>
      <c r="D50" s="10">
        <f t="shared" ca="1" si="13"/>
        <v>67.265939999999958</v>
      </c>
      <c r="E50" s="10"/>
      <c r="F50">
        <v>1998</v>
      </c>
      <c r="G50" s="10">
        <f t="shared" ca="1" si="10"/>
        <v>3.841520936855515</v>
      </c>
      <c r="H50" s="10">
        <f t="shared" ca="1" si="10"/>
        <v>4.0778967999381672</v>
      </c>
      <c r="I50" s="10">
        <f t="shared" ca="1" si="10"/>
        <v>4.2086540164180235</v>
      </c>
      <c r="J50" s="10"/>
      <c r="K50">
        <v>1998</v>
      </c>
      <c r="L50" s="38">
        <f t="shared" ca="1" si="11"/>
        <v>0.10388549173141159</v>
      </c>
      <c r="M50" s="38">
        <f t="shared" ca="1" si="12"/>
        <v>0.22967238855932601</v>
      </c>
      <c r="N50" s="38">
        <f t="shared" ca="1" si="12"/>
        <v>0.20884713867704013</v>
      </c>
      <c r="O50" s="25"/>
      <c r="P50" s="25"/>
      <c r="Q50" s="10"/>
    </row>
    <row r="51" spans="1:17" hidden="1" outlineLevel="1" x14ac:dyDescent="0.25">
      <c r="A51">
        <v>1999</v>
      </c>
      <c r="B51" s="10">
        <f t="shared" ca="1" si="13"/>
        <v>48.413768768310547</v>
      </c>
      <c r="C51" s="10">
        <f t="shared" ca="1" si="13"/>
        <v>63.757595674114242</v>
      </c>
      <c r="D51" s="10">
        <f t="shared" ca="1" si="13"/>
        <v>88.817269999999979</v>
      </c>
      <c r="E51" s="10"/>
      <c r="F51">
        <v>1999</v>
      </c>
      <c r="G51" s="10">
        <f t="shared" ca="1" si="10"/>
        <v>3.8797842519502996</v>
      </c>
      <c r="H51" s="10">
        <f t="shared" ca="1" si="10"/>
        <v>4.1550883247702393</v>
      </c>
      <c r="I51" s="10">
        <f t="shared" ca="1" si="10"/>
        <v>4.4865811130709368</v>
      </c>
      <c r="J51" s="10"/>
      <c r="K51">
        <v>1999</v>
      </c>
      <c r="L51" s="38">
        <f t="shared" ca="1" si="11"/>
        <v>0.14337348464720276</v>
      </c>
      <c r="M51" s="38">
        <f t="shared" ca="1" si="12"/>
        <v>0.31193746138827144</v>
      </c>
      <c r="N51" s="38">
        <f t="shared" ca="1" si="12"/>
        <v>0.50954704209687818</v>
      </c>
      <c r="O51" s="25"/>
      <c r="P51" s="25"/>
      <c r="Q51" s="10"/>
    </row>
    <row r="52" spans="1:17" hidden="1" outlineLevel="1" x14ac:dyDescent="0.25">
      <c r="A52">
        <v>2000</v>
      </c>
      <c r="B52" s="10">
        <f t="shared" ca="1" si="13"/>
        <v>28.051080703735352</v>
      </c>
      <c r="C52" s="10">
        <f t="shared" ca="1" si="13"/>
        <v>70.573590553628421</v>
      </c>
      <c r="D52" s="10">
        <f t="shared" ca="1" si="13"/>
        <v>44.038040000000002</v>
      </c>
      <c r="E52" s="10"/>
      <c r="F52">
        <v>2000</v>
      </c>
      <c r="G52" s="10">
        <f t="shared" ca="1" si="10"/>
        <v>3.3340271589889312</v>
      </c>
      <c r="H52" s="10">
        <f t="shared" ca="1" si="10"/>
        <v>4.2566560030386569</v>
      </c>
      <c r="I52" s="10">
        <f t="shared" ca="1" si="10"/>
        <v>3.7850538058686438</v>
      </c>
      <c r="J52" s="10"/>
      <c r="K52">
        <v>2000</v>
      </c>
      <c r="L52" s="38">
        <f t="shared" ca="1" si="11"/>
        <v>-0.38222831903268917</v>
      </c>
      <c r="M52" s="38">
        <f t="shared" ca="1" si="12"/>
        <v>0.42236156726610602</v>
      </c>
      <c r="N52" s="38">
        <f t="shared" ca="1" si="12"/>
        <v>-0.21370232750173687</v>
      </c>
      <c r="O52" s="25"/>
      <c r="P52" s="25"/>
      <c r="Q52" s="10"/>
    </row>
    <row r="53" spans="1:17" hidden="1" outlineLevel="1" x14ac:dyDescent="0.25">
      <c r="A53">
        <v>2001</v>
      </c>
      <c r="B53" s="10">
        <f t="shared" ca="1" si="13"/>
        <v>33.741420745849609</v>
      </c>
      <c r="C53" s="10">
        <f t="shared" ca="1" si="13"/>
        <v>79.480212175687512</v>
      </c>
      <c r="D53" s="10">
        <f t="shared" ca="1" si="13"/>
        <v>22.943340000000003</v>
      </c>
      <c r="E53" s="10"/>
      <c r="F53">
        <v>2001</v>
      </c>
      <c r="G53" s="10">
        <f t="shared" ca="1" si="10"/>
        <v>3.5187261848812366</v>
      </c>
      <c r="H53" s="10">
        <f t="shared" ca="1" si="10"/>
        <v>4.3755080872282095</v>
      </c>
      <c r="I53" s="10">
        <f t="shared" ca="1" si="10"/>
        <v>3.1330276983130929</v>
      </c>
      <c r="J53" s="10"/>
      <c r="K53">
        <v>2001</v>
      </c>
      <c r="L53" s="38">
        <f t="shared" ca="1" si="11"/>
        <v>-0.21367998983253669</v>
      </c>
      <c r="M53" s="38">
        <f t="shared" ca="1" si="12"/>
        <v>0.55465063778868107</v>
      </c>
      <c r="N53" s="38">
        <f t="shared" ca="1" si="12"/>
        <v>-0.76922024392400379</v>
      </c>
      <c r="O53" s="25"/>
      <c r="P53" s="25"/>
      <c r="Q53" s="10"/>
    </row>
    <row r="54" spans="1:17" hidden="1" outlineLevel="1" x14ac:dyDescent="0.25">
      <c r="A54">
        <v>2002</v>
      </c>
      <c r="B54" s="10">
        <f t="shared" ca="1" si="13"/>
        <v>26.731487274169922</v>
      </c>
      <c r="C54" s="10">
        <f t="shared" ca="1" si="13"/>
        <v>92.584354485202752</v>
      </c>
      <c r="D54" s="10">
        <f t="shared" ca="1" si="13"/>
        <v>7.6908300000000027</v>
      </c>
      <c r="E54" s="10"/>
      <c r="F54">
        <v>2002</v>
      </c>
      <c r="G54" s="10">
        <f t="shared" ca="1" si="10"/>
        <v>3.2858421692378093</v>
      </c>
      <c r="H54" s="10">
        <f t="shared" ca="1" si="10"/>
        <v>4.528120169333949</v>
      </c>
      <c r="I54" s="10">
        <f t="shared" ca="1" si="10"/>
        <v>2.0400287100729866</v>
      </c>
      <c r="J54" s="10"/>
      <c r="K54">
        <v>2002</v>
      </c>
      <c r="L54" s="38">
        <f t="shared" ca="1" si="11"/>
        <v>-0.42453927216009191</v>
      </c>
      <c r="M54" s="38">
        <f t="shared" ca="1" si="12"/>
        <v>0.72923926141913775</v>
      </c>
      <c r="N54" s="38">
        <f t="shared" ca="1" si="12"/>
        <v>-1.3761130816991847</v>
      </c>
      <c r="O54" s="25"/>
      <c r="P54" s="25"/>
      <c r="Q54" s="10"/>
    </row>
    <row r="55" spans="1:17" hidden="1" outlineLevel="1" x14ac:dyDescent="0.25">
      <c r="A55">
        <v>2003</v>
      </c>
      <c r="B55" s="10">
        <f t="shared" ca="1" si="13"/>
        <v>18.010519027709961</v>
      </c>
      <c r="C55" s="10">
        <f t="shared" ca="1" si="13"/>
        <v>113.46875700930325</v>
      </c>
      <c r="D55" s="10">
        <f t="shared" ca="1" si="13"/>
        <v>24.82607999999999</v>
      </c>
      <c r="E55" s="10"/>
      <c r="F55">
        <v>2003</v>
      </c>
      <c r="G55" s="10">
        <f t="shared" ca="1" si="10"/>
        <v>2.8909559776349059</v>
      </c>
      <c r="H55" s="10">
        <f t="shared" ca="1" si="10"/>
        <v>4.7315275303875914</v>
      </c>
      <c r="I55" s="10">
        <f t="shared" ca="1" si="10"/>
        <v>3.2118947135166631</v>
      </c>
      <c r="J55" s="10"/>
      <c r="K55">
        <v>2003</v>
      </c>
      <c r="L55" s="38">
        <f t="shared" ca="1" si="11"/>
        <v>-0.74366468062503899</v>
      </c>
      <c r="M55" s="38">
        <f t="shared" ca="1" si="12"/>
        <v>0.9699064380608351</v>
      </c>
      <c r="N55" s="38">
        <f t="shared" ca="1" si="12"/>
        <v>-0.70873221524960706</v>
      </c>
      <c r="O55" s="25"/>
      <c r="P55" s="25"/>
      <c r="Q55" s="10"/>
    </row>
    <row r="56" spans="1:17" hidden="1" outlineLevel="1" x14ac:dyDescent="0.25">
      <c r="A56">
        <v>2004</v>
      </c>
      <c r="B56" s="10">
        <f t="shared" ca="1" si="13"/>
        <v>22.948518753051758</v>
      </c>
      <c r="C56" s="10">
        <f t="shared" ca="1" si="13"/>
        <v>129.09268157535121</v>
      </c>
      <c r="D56" s="10">
        <f t="shared" ca="1" si="13"/>
        <v>63.478519999999989</v>
      </c>
      <c r="E56" s="10"/>
      <c r="F56">
        <v>2004</v>
      </c>
      <c r="G56" s="10">
        <f t="shared" ca="1" si="10"/>
        <v>3.1332533920729211</v>
      </c>
      <c r="H56" s="10">
        <f t="shared" ca="1" si="10"/>
        <v>4.8605306082159574</v>
      </c>
      <c r="I56" s="10">
        <f t="shared" ca="1" si="10"/>
        <v>4.1507015809566807</v>
      </c>
      <c r="J56" s="10"/>
      <c r="K56">
        <v>2004</v>
      </c>
      <c r="L56" s="38">
        <f t="shared" ca="1" si="11"/>
        <v>-0.55381405470756495</v>
      </c>
      <c r="M56" s="38">
        <f t="shared" ca="1" si="12"/>
        <v>1.1270964395280629</v>
      </c>
      <c r="N56" s="38">
        <f t="shared" ca="1" si="12"/>
        <v>0.1484197559373914</v>
      </c>
      <c r="O56" s="25"/>
      <c r="P56" s="25"/>
      <c r="Q56" s="10"/>
    </row>
    <row r="57" spans="1:17" hidden="1" outlineLevel="1" x14ac:dyDescent="0.25">
      <c r="A57">
        <v>2005</v>
      </c>
      <c r="B57" s="10">
        <f t="shared" ca="1" si="13"/>
        <v>38.973739624023438</v>
      </c>
      <c r="C57" s="10">
        <f t="shared" ca="1" si="13"/>
        <v>149.80111228883359</v>
      </c>
      <c r="D57" s="10">
        <f t="shared" ca="1" si="13"/>
        <v>135.97894000000005</v>
      </c>
      <c r="E57" s="10"/>
      <c r="F57">
        <v>2005</v>
      </c>
      <c r="G57" s="10">
        <f t="shared" ca="1" si="10"/>
        <v>3.6628880763586942</v>
      </c>
      <c r="H57" s="10">
        <f t="shared" ca="1" si="10"/>
        <v>5.0093084962146559</v>
      </c>
      <c r="I57" s="10">
        <f t="shared" ca="1" si="10"/>
        <v>4.9125000208039209</v>
      </c>
      <c r="J57" s="10"/>
      <c r="K57">
        <v>2005</v>
      </c>
      <c r="L57" s="38">
        <f t="shared" ca="1" si="11"/>
        <v>-7.5358922003728887E-2</v>
      </c>
      <c r="M57" s="38">
        <f t="shared" ca="1" si="12"/>
        <v>1.3126281815653471</v>
      </c>
      <c r="N57" s="38">
        <f t="shared" ca="1" si="12"/>
        <v>1.0034437474040749</v>
      </c>
      <c r="O57" s="25"/>
      <c r="P57" s="25"/>
      <c r="Q57" s="10"/>
    </row>
    <row r="58" spans="1:17" hidden="1" outlineLevel="1" x14ac:dyDescent="0.25">
      <c r="A58">
        <v>2006</v>
      </c>
      <c r="B58" s="10">
        <f t="shared" ca="1" si="13"/>
        <v>37.830570220947266</v>
      </c>
      <c r="C58" s="10">
        <f t="shared" ca="1" si="13"/>
        <v>177.10123006099613</v>
      </c>
      <c r="D58" s="10">
        <f t="shared" ca="1" si="13"/>
        <v>137.19253</v>
      </c>
      <c r="E58" s="10"/>
      <c r="F58">
        <v>2006</v>
      </c>
      <c r="G58" s="10">
        <f t="shared" ca="1" si="10"/>
        <v>3.6331175117786882</v>
      </c>
      <c r="H58" s="10">
        <f t="shared" ca="1" si="10"/>
        <v>5.1767214903377683</v>
      </c>
      <c r="I58" s="10">
        <f t="shared" ca="1" si="10"/>
        <v>4.9213852677454044</v>
      </c>
      <c r="J58" s="10"/>
      <c r="K58">
        <v>2006</v>
      </c>
      <c r="L58" s="38">
        <f t="shared" ca="1" si="11"/>
        <v>-0.10439568682643385</v>
      </c>
      <c r="M58" s="38">
        <f t="shared" ca="1" si="12"/>
        <v>1.5266765574471488</v>
      </c>
      <c r="N58" s="38">
        <f t="shared" ca="1" si="12"/>
        <v>1.0141519552573082</v>
      </c>
      <c r="O58" s="25"/>
      <c r="P58" s="25"/>
      <c r="Q58" s="10"/>
    </row>
    <row r="59" spans="1:17" hidden="1" outlineLevel="1" x14ac:dyDescent="0.25">
      <c r="A59">
        <v>2007</v>
      </c>
      <c r="B59" s="10">
        <f t="shared" ca="1" si="13"/>
        <v>51.44488525390625</v>
      </c>
      <c r="C59" s="10">
        <f t="shared" ca="1" si="13"/>
        <v>208.96694843640921</v>
      </c>
      <c r="D59" s="10">
        <f t="shared" ca="1" si="13"/>
        <v>234.80518000000001</v>
      </c>
      <c r="E59" s="10"/>
      <c r="F59">
        <v>2007</v>
      </c>
      <c r="G59" s="10">
        <f t="shared" ca="1" si="10"/>
        <v>3.9405110453637495</v>
      </c>
      <c r="H59" s="10">
        <f t="shared" ca="1" si="10"/>
        <v>5.3421760980065454</v>
      </c>
      <c r="I59" s="10">
        <f t="shared" ca="1" si="10"/>
        <v>5.4587561490393846</v>
      </c>
      <c r="J59" s="10"/>
      <c r="K59">
        <v>2007</v>
      </c>
      <c r="L59" s="38">
        <f t="shared" ca="1" si="11"/>
        <v>0.2068171657656101</v>
      </c>
      <c r="M59" s="38">
        <f t="shared" ca="1" si="12"/>
        <v>1.7435420333727967</v>
      </c>
      <c r="N59" s="38">
        <f t="shared" ca="1" si="12"/>
        <v>1.6905840298273223</v>
      </c>
      <c r="O59" s="25"/>
      <c r="P59" s="25"/>
      <c r="Q59" s="10"/>
    </row>
    <row r="60" spans="1:17" hidden="1" outlineLevel="1" x14ac:dyDescent="0.25">
      <c r="A60">
        <v>2008</v>
      </c>
      <c r="B60" s="10">
        <f t="shared" ca="1" si="13"/>
        <v>60.929065704345703</v>
      </c>
      <c r="C60" s="10">
        <f t="shared" ca="1" si="13"/>
        <v>240.2204816153826</v>
      </c>
      <c r="D60" s="10">
        <f t="shared" ca="1" si="13"/>
        <v>133.12665000000001</v>
      </c>
      <c r="E60" s="10"/>
      <c r="F60">
        <v>2008</v>
      </c>
      <c r="G60" s="10">
        <f t="shared" ca="1" si="10"/>
        <v>4.1097103302243356</v>
      </c>
      <c r="H60" s="10">
        <f t="shared" ca="1" si="10"/>
        <v>5.4815571750172767</v>
      </c>
      <c r="I60" s="10">
        <f t="shared" ca="1" si="10"/>
        <v>4.8913009307530775</v>
      </c>
      <c r="J60" s="10"/>
      <c r="K60">
        <v>2008</v>
      </c>
      <c r="L60" s="38">
        <f t="shared" ca="1" si="11"/>
        <v>0.38847852141223804</v>
      </c>
      <c r="M60" s="38">
        <f t="shared" ca="1" si="12"/>
        <v>1.9302159946883446</v>
      </c>
      <c r="N60" s="38">
        <f t="shared" ca="1" si="12"/>
        <v>0.97796026658587798</v>
      </c>
      <c r="O60" s="25"/>
      <c r="P60" s="25"/>
      <c r="Q60" s="10"/>
    </row>
    <row r="61" spans="1:17" hidden="1" outlineLevel="1" x14ac:dyDescent="0.25">
      <c r="A61">
        <v>2009</v>
      </c>
      <c r="B61" s="10">
        <f t="shared" ca="1" si="13"/>
        <v>81.340644836425781</v>
      </c>
      <c r="C61" s="10">
        <f t="shared" ca="1" si="13"/>
        <v>232.4474549006861</v>
      </c>
      <c r="D61" s="10">
        <f t="shared" ca="1" si="13"/>
        <v>106.08553999999999</v>
      </c>
      <c r="E61" s="10"/>
      <c r="F61">
        <v>2009</v>
      </c>
      <c r="G61" s="10">
        <f t="shared" ca="1" si="10"/>
        <v>4.3986458281145566</v>
      </c>
      <c r="H61" s="10">
        <f t="shared" ca="1" si="10"/>
        <v>5.4486641990583093</v>
      </c>
      <c r="I61" s="10">
        <f t="shared" ca="1" si="10"/>
        <v>4.6642457498099361</v>
      </c>
      <c r="J61" s="10"/>
      <c r="K61">
        <v>2009</v>
      </c>
      <c r="L61" s="38">
        <f t="shared" ca="1" si="11"/>
        <v>0.71465310842293583</v>
      </c>
      <c r="M61" s="38">
        <f t="shared" ca="1" si="12"/>
        <v>1.8858393313318624</v>
      </c>
      <c r="N61" s="38">
        <f t="shared" ca="1" si="12"/>
        <v>0.71086143702208193</v>
      </c>
      <c r="O61" s="25"/>
      <c r="P61" s="25"/>
      <c r="Q61" s="10"/>
    </row>
    <row r="62" spans="1:17" hidden="1" outlineLevel="1" x14ac:dyDescent="0.25">
      <c r="A62">
        <v>2010</v>
      </c>
      <c r="B62" s="10">
        <f t="shared" ca="1" si="13"/>
        <v>85.731170654296875</v>
      </c>
      <c r="C62" s="10">
        <f t="shared" ca="1" si="13"/>
        <v>261.65413953763147</v>
      </c>
      <c r="D62" s="10">
        <f t="shared" ca="1" si="13"/>
        <v>175.96056999999999</v>
      </c>
      <c r="E62" s="10"/>
      <c r="F62">
        <v>2010</v>
      </c>
      <c r="G62" s="10">
        <f t="shared" ca="1" si="10"/>
        <v>4.4512164777274572</v>
      </c>
      <c r="H62" s="10">
        <f t="shared" ca="1" si="10"/>
        <v>5.5670235535898058</v>
      </c>
      <c r="I62" s="10">
        <f t="shared" ca="1" si="10"/>
        <v>5.1702599358478567</v>
      </c>
      <c r="J62" s="10"/>
      <c r="K62">
        <v>2010</v>
      </c>
      <c r="L62" s="38">
        <f t="shared" ca="1" si="11"/>
        <v>0.77607787903386904</v>
      </c>
      <c r="M62" s="38">
        <f t="shared" ca="1" si="12"/>
        <v>2.046440419118488</v>
      </c>
      <c r="N62" s="38">
        <f t="shared" ca="1" si="12"/>
        <v>1.3205016611344575</v>
      </c>
      <c r="O62" s="25"/>
      <c r="P62" s="25"/>
      <c r="Q62" s="10"/>
    </row>
    <row r="63" spans="1:17" hidden="1" outlineLevel="1" x14ac:dyDescent="0.25">
      <c r="A63">
        <v>2011</v>
      </c>
      <c r="B63" s="10">
        <f t="shared" ca="1" si="13"/>
        <v>71.325271606445313</v>
      </c>
      <c r="C63" s="10">
        <f t="shared" ca="1" si="13"/>
        <v>294.2698537679878</v>
      </c>
      <c r="D63" s="10">
        <f t="shared" ca="1" si="13"/>
        <v>196.98693999999992</v>
      </c>
      <c r="E63" s="10"/>
      <c r="F63">
        <v>2011</v>
      </c>
      <c r="G63" s="10">
        <f t="shared" ca="1" si="10"/>
        <v>4.267250705104165</v>
      </c>
      <c r="H63" s="10">
        <f t="shared" ca="1" si="10"/>
        <v>5.6844972163127796</v>
      </c>
      <c r="I63" s="10">
        <f t="shared" ca="1" si="10"/>
        <v>5.2831374321241729</v>
      </c>
      <c r="J63" s="10"/>
      <c r="K63">
        <v>2011</v>
      </c>
      <c r="L63" s="38">
        <f t="shared" ca="1" si="11"/>
        <v>0.56389240434780463</v>
      </c>
      <c r="M63" s="38">
        <f ca="1">H63*LN(H63/H$47)</f>
        <v>2.2083282739983217</v>
      </c>
      <c r="N63" s="38">
        <f ca="1">I63*LN(I63/I$47)</f>
        <v>1.4634317516309179</v>
      </c>
      <c r="O63" s="25"/>
      <c r="P63" s="25"/>
      <c r="Q63" s="10"/>
    </row>
    <row r="64" spans="1:17" hidden="1" outlineLevel="1" x14ac:dyDescent="0.25">
      <c r="A64">
        <v>2012</v>
      </c>
      <c r="B64" s="10">
        <f ca="1">INDEX(INDIRECT($A$45&amp;"!$A$1:$J$55"),MATCH($A64,INDIRECT($A$45&amp;"!$A$1:$A$55"),0),MATCH(B$46,INDIRECT($A$45&amp;"!$A$1:$J$1"),0))</f>
        <v>72.980522155761719</v>
      </c>
      <c r="C64" s="10">
        <f ca="1">INDEX(INDIRECT($A$45&amp;"!$A$1:$J$55"),MATCH($A64,INDIRECT($A$45&amp;"!$A$1:$A$55"),0),MATCH(C$46,INDIRECT($A$45&amp;"!$A$1:$J$1"),0))</f>
        <v>313.73262158719621</v>
      </c>
      <c r="D64" s="10">
        <f ca="1">INDEX(INDIRECT($A$45&amp;"!$A$1:$J$55"),MATCH($A64,INDIRECT($A$45&amp;"!$A$1:$A$55"),0),MATCH(D$46,INDIRECT($A$45&amp;"!$A$1:$J$1"),0))</f>
        <v>160.33406999999997</v>
      </c>
      <c r="E64" s="10"/>
      <c r="F64">
        <v>2012</v>
      </c>
      <c r="G64" s="10">
        <f t="shared" ca="1" si="10"/>
        <v>4.2901925857615737</v>
      </c>
      <c r="H64" s="10">
        <f t="shared" ca="1" si="10"/>
        <v>5.7485410995484285</v>
      </c>
      <c r="I64" s="10">
        <f t="shared" ca="1" si="10"/>
        <v>5.0772595760216905</v>
      </c>
      <c r="J64" s="10"/>
      <c r="K64">
        <v>2012</v>
      </c>
      <c r="L64" s="38">
        <f t="shared" ca="1" si="11"/>
        <v>0.58992748194840761</v>
      </c>
      <c r="M64" s="38">
        <f ca="1">H64*LN(H64/H$47)</f>
        <v>2.2976115167580238</v>
      </c>
      <c r="N64" s="38">
        <f ca="1">I64*LN(I64/I$47)</f>
        <v>1.2045901841449775</v>
      </c>
      <c r="O64" s="25"/>
      <c r="P64" s="25"/>
      <c r="Q64" s="10"/>
    </row>
    <row r="65" spans="1:23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spans="1:23" collapsed="1" x14ac:dyDescent="0.25">
      <c r="H66" s="39" t="s">
        <v>318</v>
      </c>
    </row>
    <row r="67" spans="1:23" ht="21" x14ac:dyDescent="0.35">
      <c r="T67" s="45" t="s">
        <v>319</v>
      </c>
      <c r="U67" s="45"/>
      <c r="V67" s="45"/>
      <c r="W67" s="6"/>
    </row>
    <row r="68" spans="1:23" ht="20.25" customHeight="1" x14ac:dyDescent="0.25">
      <c r="T68" s="1" t="s">
        <v>41</v>
      </c>
      <c r="U68" s="1" t="s">
        <v>13</v>
      </c>
      <c r="V68" s="40" t="s">
        <v>42</v>
      </c>
      <c r="W68" s="1"/>
    </row>
    <row r="69" spans="1:23" ht="200.25" customHeight="1" thickBot="1" x14ac:dyDescent="0.3">
      <c r="S69" s="3" t="s">
        <v>320</v>
      </c>
      <c r="V69" s="30"/>
    </row>
    <row r="70" spans="1:23" s="4" customFormat="1" ht="21" customHeight="1" thickTop="1" thickBot="1" x14ac:dyDescent="0.3">
      <c r="S70" s="5"/>
      <c r="T70" s="8" t="s">
        <v>18</v>
      </c>
      <c r="V70" s="41"/>
    </row>
    <row r="71" spans="1:23" s="4" customFormat="1" ht="21.75" customHeight="1" thickTop="1" x14ac:dyDescent="0.25">
      <c r="S71" s="7"/>
    </row>
    <row r="72" spans="1:23" ht="15.75" customHeight="1" x14ac:dyDescent="0.25"/>
    <row r="73" spans="1:23" ht="15.75" customHeight="1" x14ac:dyDescent="0.25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showGridLines="0" topLeftCell="F66" zoomScale="70" zoomScaleNormal="70" workbookViewId="0">
      <selection activeCell="K71" sqref="K71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29</v>
      </c>
      <c r="B1" s="44" t="s">
        <v>17</v>
      </c>
      <c r="C1" s="44"/>
      <c r="D1" s="44"/>
      <c r="E1" s="44"/>
    </row>
    <row r="2" spans="1:8" hidden="1" outlineLevel="1" x14ac:dyDescent="0.25">
      <c r="B2" t="s">
        <v>268</v>
      </c>
      <c r="C2" t="s">
        <v>25</v>
      </c>
      <c r="D2" t="s">
        <v>24</v>
      </c>
      <c r="E2" t="s">
        <v>7</v>
      </c>
    </row>
    <row r="3" spans="1:8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8.4705591201782227</v>
      </c>
      <c r="C3" s="10">
        <f t="shared" ref="C3:E20" ca="1" si="0">INDEX(INDIRECT($A$1&amp;"!$A$1:$N$55"),MATCH($A3,INDIRECT($A$1&amp;"!$A$1:$A$55"),0),MATCH(C$2,INDIRECT($A$1&amp;"!$A$1:$N$1"),0))</f>
        <v>3.489663273628</v>
      </c>
      <c r="D3" s="10">
        <f t="shared" ca="1" si="0"/>
        <v>-0.29993000000000009</v>
      </c>
      <c r="E3" s="10">
        <f t="shared" ca="1" si="0"/>
        <v>10.676650730133057</v>
      </c>
      <c r="H3" s="9"/>
    </row>
    <row r="4" spans="1:8" hidden="1" outlineLevel="1" x14ac:dyDescent="0.25">
      <c r="A4">
        <v>1996</v>
      </c>
      <c r="B4" s="10">
        <f t="shared" ref="B4:B9" ca="1" si="1">INDEX(INDIRECT($A$1&amp;"!$A$1:$N$55"),MATCH($A4,INDIRECT($A$1&amp;"!$A$1:$A$55"),0),MATCH(B$2,INDIRECT($A$1&amp;"!$A$1:$N$1"),0))</f>
        <v>7.7542400360107422</v>
      </c>
      <c r="C4" s="10">
        <f t="shared" ca="1" si="0"/>
        <v>3.6032751997436847</v>
      </c>
      <c r="D4" s="10">
        <f t="shared" ca="1" si="0"/>
        <v>0.27382000000000001</v>
      </c>
      <c r="E4" s="10">
        <f t="shared" ca="1" si="0"/>
        <v>12.021529830932618</v>
      </c>
      <c r="H4" s="9"/>
    </row>
    <row r="5" spans="1:8" hidden="1" outlineLevel="1" x14ac:dyDescent="0.25">
      <c r="A5">
        <v>1997</v>
      </c>
      <c r="B5" s="10">
        <f t="shared" ca="1" si="1"/>
        <v>7.1366400718688965</v>
      </c>
      <c r="C5" s="10">
        <f t="shared" ca="1" si="0"/>
        <v>3.9560856333662677</v>
      </c>
      <c r="D5" s="10">
        <f t="shared" ca="1" si="0"/>
        <v>0.38356999999999991</v>
      </c>
      <c r="E5" s="10">
        <f t="shared" ca="1" si="0"/>
        <v>15.013158004760742</v>
      </c>
      <c r="H5" s="9"/>
    </row>
    <row r="6" spans="1:8" hidden="1" outlineLevel="1" x14ac:dyDescent="0.25">
      <c r="A6">
        <v>1998</v>
      </c>
      <c r="B6" s="10">
        <f t="shared" ca="1" si="1"/>
        <v>7.6703400611877441</v>
      </c>
      <c r="C6" s="10">
        <f t="shared" ca="1" si="0"/>
        <v>4.4470810902854536</v>
      </c>
      <c r="D6" s="10">
        <f t="shared" ca="1" si="0"/>
        <v>0.37698000000000009</v>
      </c>
      <c r="E6" s="10">
        <f t="shared" ca="1" si="0"/>
        <v>16.224282836914064</v>
      </c>
      <c r="H6" s="9"/>
    </row>
    <row r="7" spans="1:8" hidden="1" outlineLevel="1" x14ac:dyDescent="0.25">
      <c r="A7">
        <v>1999</v>
      </c>
      <c r="B7" s="10">
        <f t="shared" ca="1" si="1"/>
        <v>7.4011297225952148</v>
      </c>
      <c r="C7" s="10">
        <f t="shared" ca="1" si="0"/>
        <v>4.5791686852319371</v>
      </c>
      <c r="D7" s="10">
        <f t="shared" ca="1" si="0"/>
        <v>0.66382000000000008</v>
      </c>
      <c r="E7" s="10">
        <f t="shared" ca="1" si="0"/>
        <v>17.055746143341064</v>
      </c>
      <c r="H7" s="9"/>
    </row>
    <row r="8" spans="1:8" hidden="1" outlineLevel="1" x14ac:dyDescent="0.25">
      <c r="A8">
        <v>2000</v>
      </c>
      <c r="B8" s="10">
        <f t="shared" ca="1" si="1"/>
        <v>7.436729907989502</v>
      </c>
      <c r="C8" s="10">
        <f t="shared" ca="1" si="0"/>
        <v>5.0059243494144221</v>
      </c>
      <c r="D8" s="10">
        <f t="shared" ca="1" si="0"/>
        <v>0.54117000000000004</v>
      </c>
      <c r="E8" s="10">
        <f t="shared" ca="1" si="0"/>
        <v>19.263639919281005</v>
      </c>
      <c r="H8" s="9"/>
    </row>
    <row r="9" spans="1:8" hidden="1" outlineLevel="1" x14ac:dyDescent="0.25">
      <c r="A9">
        <v>2001</v>
      </c>
      <c r="B9" s="10">
        <f t="shared" ca="1" si="1"/>
        <v>8.0485935211181641</v>
      </c>
      <c r="C9" s="10">
        <f t="shared" ca="1" si="0"/>
        <v>5.2446046489495064</v>
      </c>
      <c r="D9" s="10">
        <f t="shared" ca="1" si="0"/>
        <v>-0.24887999999999999</v>
      </c>
      <c r="E9" s="10">
        <f t="shared" ca="1" si="0"/>
        <v>19.915162792205809</v>
      </c>
      <c r="H9" s="9"/>
    </row>
    <row r="10" spans="1:8" hidden="1" outlineLevel="1" x14ac:dyDescent="0.25">
      <c r="A10">
        <v>2002</v>
      </c>
      <c r="B10" s="10">
        <f t="shared" ref="B10:B20" ca="1" si="2">INDEX(INDIRECT($A$1&amp;"!$A$1:$N$55"),MATCH($A10,INDIRECT($A$1&amp;"!$A$1:$A$55"),0),MATCH(B$2,INDIRECT($A$1&amp;"!$A$1:$N$1"),0))</f>
        <v>9.0300865173339844</v>
      </c>
      <c r="C10" s="10">
        <f t="shared" ca="1" si="0"/>
        <v>6.7429823937447901</v>
      </c>
      <c r="D10" s="10">
        <f t="shared" ca="1" si="0"/>
        <v>-0.55196999999999996</v>
      </c>
      <c r="E10" s="10">
        <f t="shared" ca="1" si="0"/>
        <v>25.671448627471925</v>
      </c>
      <c r="H10" s="9"/>
    </row>
    <row r="11" spans="1:8" hidden="1" outlineLevel="1" x14ac:dyDescent="0.25">
      <c r="A11">
        <v>2003</v>
      </c>
      <c r="B11" s="10">
        <f t="shared" ca="1" si="2"/>
        <v>10.24113941192627</v>
      </c>
      <c r="C11" s="10">
        <f t="shared" ca="1" si="0"/>
        <v>7.6720806975904319</v>
      </c>
      <c r="D11" s="10">
        <f t="shared" ca="1" si="0"/>
        <v>-0.38913000000000009</v>
      </c>
      <c r="E11" s="10">
        <f t="shared" ca="1" si="0"/>
        <v>37.747985767364504</v>
      </c>
    </row>
    <row r="12" spans="1:8" hidden="1" outlineLevel="1" x14ac:dyDescent="0.25">
      <c r="A12">
        <v>2004</v>
      </c>
      <c r="B12" s="10">
        <f t="shared" ca="1" si="2"/>
        <v>11.530889511108398</v>
      </c>
      <c r="C12" s="10">
        <f t="shared" ca="1" si="0"/>
        <v>8.5139526115965776</v>
      </c>
      <c r="D12" s="10">
        <f t="shared" ca="1" si="0"/>
        <v>-0.15616000000000008</v>
      </c>
      <c r="E12" s="10">
        <f t="shared" ca="1" si="0"/>
        <v>62.630924182891846</v>
      </c>
    </row>
    <row r="13" spans="1:8" hidden="1" outlineLevel="1" x14ac:dyDescent="0.25">
      <c r="A13">
        <v>2005</v>
      </c>
      <c r="B13" s="10">
        <f t="shared" ca="1" si="2"/>
        <v>12.375080108642578</v>
      </c>
      <c r="C13" s="10">
        <f t="shared" ca="1" si="0"/>
        <v>9.3593887340452078</v>
      </c>
      <c r="D13" s="10">
        <f t="shared" ca="1" si="0"/>
        <v>0.44853999999999994</v>
      </c>
      <c r="E13" s="10">
        <f t="shared" ca="1" si="0"/>
        <v>94.459444057464594</v>
      </c>
    </row>
    <row r="14" spans="1:8" hidden="1" outlineLevel="1" x14ac:dyDescent="0.25">
      <c r="A14">
        <v>2006</v>
      </c>
      <c r="B14" s="10">
        <f t="shared" ca="1" si="2"/>
        <v>13.752200126647949</v>
      </c>
      <c r="C14" s="10">
        <f t="shared" ca="1" si="0"/>
        <v>10.847670377850543</v>
      </c>
      <c r="D14" s="10">
        <f t="shared" ca="1" si="0"/>
        <v>1.4081800000000002</v>
      </c>
      <c r="E14" s="10">
        <f t="shared" ca="1" si="0"/>
        <v>126.69214668655395</v>
      </c>
    </row>
    <row r="15" spans="1:8" hidden="1" outlineLevel="1" x14ac:dyDescent="0.25">
      <c r="A15">
        <v>2007</v>
      </c>
      <c r="B15" s="10">
        <f t="shared" ca="1" si="2"/>
        <v>16.278554916381836</v>
      </c>
      <c r="C15" s="10">
        <f t="shared" ca="1" si="0"/>
        <v>13.338942401333593</v>
      </c>
      <c r="D15" s="10">
        <f t="shared" ca="1" si="0"/>
        <v>0.44612999999999992</v>
      </c>
      <c r="E15" s="10">
        <f t="shared" ca="1" si="0"/>
        <v>159.76346621322631</v>
      </c>
    </row>
    <row r="16" spans="1:8" hidden="1" outlineLevel="1" x14ac:dyDescent="0.25">
      <c r="A16">
        <v>2008</v>
      </c>
      <c r="B16" s="10">
        <f t="shared" ca="1" si="2"/>
        <v>19.786073684692383</v>
      </c>
      <c r="C16" s="10">
        <f t="shared" ca="1" si="0"/>
        <v>16.936253938253653</v>
      </c>
      <c r="D16" s="10">
        <f t="shared" ca="1" si="0"/>
        <v>1.9305100000000002</v>
      </c>
      <c r="E16" s="10">
        <f t="shared" ca="1" si="0"/>
        <v>193.97778580093384</v>
      </c>
    </row>
    <row r="17" spans="1:5" hidden="1" outlineLevel="1" x14ac:dyDescent="0.25">
      <c r="A17">
        <v>2009</v>
      </c>
      <c r="B17" s="10">
        <f t="shared" ca="1" si="2"/>
        <v>20.10099983215332</v>
      </c>
      <c r="C17" s="10">
        <f t="shared" ca="1" si="0"/>
        <v>18.041718589017897</v>
      </c>
      <c r="D17" s="10">
        <f t="shared" ca="1" si="0"/>
        <v>1.6921600000000001</v>
      </c>
      <c r="E17" s="10">
        <f t="shared" ca="1" si="0"/>
        <v>226.87303437042237</v>
      </c>
    </row>
    <row r="18" spans="1:5" hidden="1" outlineLevel="1" x14ac:dyDescent="0.25">
      <c r="A18">
        <v>2010</v>
      </c>
      <c r="B18" s="10">
        <f t="shared" ca="1" si="2"/>
        <v>19.892250061035156</v>
      </c>
      <c r="C18" s="10">
        <f t="shared" ca="1" si="0"/>
        <v>19.458745818620876</v>
      </c>
      <c r="D18" s="10">
        <f t="shared" ca="1" si="0"/>
        <v>0.57840000000000014</v>
      </c>
      <c r="E18" s="10">
        <f t="shared" ca="1" si="0"/>
        <v>261.74589331054688</v>
      </c>
    </row>
    <row r="19" spans="1:5" hidden="1" outlineLevel="1" x14ac:dyDescent="0.25">
      <c r="A19">
        <v>2011</v>
      </c>
      <c r="B19" s="10">
        <f t="shared" ca="1" si="2"/>
        <v>18.570110321044922</v>
      </c>
      <c r="C19" s="10">
        <f t="shared" ca="1" si="0"/>
        <v>21.641664401681936</v>
      </c>
      <c r="D19" s="10">
        <f t="shared" ca="1" si="0"/>
        <v>1.35439</v>
      </c>
      <c r="E19" s="10">
        <f t="shared" ca="1" si="0"/>
        <v>297.21517811584471</v>
      </c>
    </row>
    <row r="20" spans="1:5" hidden="1" outlineLevel="1" x14ac:dyDescent="0.25">
      <c r="A20">
        <v>2012</v>
      </c>
      <c r="B20" s="10">
        <f t="shared" ca="1" si="2"/>
        <v>19.961551666259766</v>
      </c>
      <c r="C20" s="10">
        <f t="shared" ca="1" si="0"/>
        <v>25.616668114082977</v>
      </c>
      <c r="D20" s="10">
        <f t="shared" ca="1" si="0"/>
        <v>1.8125000000000002</v>
      </c>
      <c r="E20" s="10">
        <f t="shared" ca="1" si="0"/>
        <v>332.48864085388186</v>
      </c>
    </row>
    <row r="21" spans="1:5" hidden="1" outlineLevel="1" x14ac:dyDescent="0.25">
      <c r="A21" t="s">
        <v>287</v>
      </c>
      <c r="B21" s="2">
        <f ca="1">(B20-B3)/B3</f>
        <v>1.3565801717513744</v>
      </c>
      <c r="C21" s="2">
        <f ca="1">(C20-C3)/C3</f>
        <v>6.3407277738435823</v>
      </c>
      <c r="D21" s="2">
        <f ca="1">(D20-D3)/D3</f>
        <v>-7.043076717900842</v>
      </c>
      <c r="E21" s="2">
        <f ca="1">(E20-E3)/E3</f>
        <v>30.141661299782751</v>
      </c>
    </row>
    <row r="22" spans="1:5" hidden="1" outlineLevel="1" x14ac:dyDescent="0.25"/>
    <row r="23" spans="1:5" hidden="1" outlineLevel="1" x14ac:dyDescent="0.25">
      <c r="A23" t="s">
        <v>30</v>
      </c>
      <c r="B23" s="44" t="s">
        <v>19</v>
      </c>
      <c r="C23" s="44"/>
      <c r="D23" s="44"/>
      <c r="E23" s="44"/>
    </row>
    <row r="24" spans="1:5" hidden="1" outlineLevel="1" x14ac:dyDescent="0.25">
      <c r="B24" t="s">
        <v>268</v>
      </c>
      <c r="C24" t="s">
        <v>25</v>
      </c>
      <c r="D24" t="s">
        <v>24</v>
      </c>
      <c r="E24" t="s">
        <v>7</v>
      </c>
    </row>
    <row r="25" spans="1:5" hidden="1" outlineLevel="1" x14ac:dyDescent="0.25">
      <c r="A25">
        <v>1995</v>
      </c>
      <c r="B25" s="10">
        <f t="shared" ref="B25:B30" ca="1" si="3">INDEX(INDIRECT($A$23&amp;"!$A$1:$N$55"),MATCH($A25,INDIRECT($A$23&amp;"!$A$1:$A$55"),0),MATCH(B$24,INDIRECT($A$23&amp;"!$A$1:$N$1"),0))</f>
        <v>33.586513519287109</v>
      </c>
      <c r="C25" s="10">
        <f t="shared" ref="C25:E42" ca="1" si="4">INDEX(INDIRECT($A$23&amp;"!$A$1:$N$55"),MATCH($A25,INDIRECT($A$23&amp;"!$A$1:$A$55"),0),MATCH(C$24,INDIRECT($A$23&amp;"!$A$1:$N$1"),0))</f>
        <v>43.718763054289091</v>
      </c>
      <c r="D25" s="10">
        <f t="shared" ca="1" si="4"/>
        <v>55.166489999999996</v>
      </c>
      <c r="E25" s="10">
        <f t="shared" ca="1" si="4"/>
        <v>676.14446983456617</v>
      </c>
    </row>
    <row r="26" spans="1:5" hidden="1" outlineLevel="1" x14ac:dyDescent="0.25">
      <c r="A26">
        <v>1996</v>
      </c>
      <c r="B26" s="10">
        <f t="shared" ca="1" si="3"/>
        <v>27.519079208374023</v>
      </c>
      <c r="C26" s="10">
        <f t="shared" ca="1" si="4"/>
        <v>47.702023747898188</v>
      </c>
      <c r="D26" s="10">
        <f t="shared" ca="1" si="4"/>
        <v>71.63336000000001</v>
      </c>
      <c r="E26" s="10">
        <f t="shared" ca="1" si="4"/>
        <v>680.79730108563115</v>
      </c>
    </row>
    <row r="27" spans="1:5" hidden="1" outlineLevel="1" x14ac:dyDescent="0.25">
      <c r="A27">
        <v>1997</v>
      </c>
      <c r="B27" s="10">
        <f t="shared" ca="1" si="3"/>
        <v>29.314720153808594</v>
      </c>
      <c r="C27" s="10">
        <f t="shared" ca="1" si="4"/>
        <v>57.33178700882641</v>
      </c>
      <c r="D27" s="10">
        <f t="shared" ca="1" si="4"/>
        <v>92.631109999999978</v>
      </c>
      <c r="E27" s="10">
        <f t="shared" ca="1" si="4"/>
        <v>690.90481892193156</v>
      </c>
    </row>
    <row r="28" spans="1:5" hidden="1" outlineLevel="1" x14ac:dyDescent="0.25">
      <c r="A28">
        <v>1998</v>
      </c>
      <c r="B28" s="10">
        <f t="shared" ca="1" si="3"/>
        <v>38.925949096679688</v>
      </c>
      <c r="C28" s="10">
        <f t="shared" ca="1" si="4"/>
        <v>54.574124725619704</v>
      </c>
      <c r="D28" s="10">
        <f t="shared" ca="1" si="4"/>
        <v>66.888960000000012</v>
      </c>
      <c r="E28" s="10">
        <f t="shared" ca="1" si="4"/>
        <v>648.05679142742167</v>
      </c>
    </row>
    <row r="29" spans="1:5" hidden="1" outlineLevel="1" x14ac:dyDescent="0.25">
      <c r="A29">
        <v>1999</v>
      </c>
      <c r="B29" s="10">
        <f t="shared" ca="1" si="3"/>
        <v>41.012641906738281</v>
      </c>
      <c r="C29" s="10">
        <f t="shared" ca="1" si="4"/>
        <v>59.178426988882308</v>
      </c>
      <c r="D29" s="10">
        <f t="shared" ca="1" si="4"/>
        <v>88.153450000000007</v>
      </c>
      <c r="E29" s="10">
        <f t="shared" ca="1" si="4"/>
        <v>630.59127056794171</v>
      </c>
    </row>
    <row r="30" spans="1:5" hidden="1" outlineLevel="1" x14ac:dyDescent="0.25">
      <c r="A30">
        <v>2000</v>
      </c>
      <c r="B30" s="10">
        <f t="shared" ca="1" si="3"/>
        <v>20.614349365234375</v>
      </c>
      <c r="C30" s="10">
        <f t="shared" ca="1" si="4"/>
        <v>65.567666204213992</v>
      </c>
      <c r="D30" s="10">
        <f t="shared" ca="1" si="4"/>
        <v>43.496870000000001</v>
      </c>
      <c r="E30" s="10">
        <f t="shared" ca="1" si="4"/>
        <v>647.83998024290941</v>
      </c>
    </row>
    <row r="31" spans="1:5" hidden="1" outlineLevel="1" x14ac:dyDescent="0.25">
      <c r="A31">
        <v>2001</v>
      </c>
      <c r="B31" s="10">
        <f t="shared" ref="B31:B42" ca="1" si="5">INDEX(INDIRECT($A$23&amp;"!$A$1:$N$55"),MATCH($A31,INDIRECT($A$23&amp;"!$A$1:$A$55"),0),MATCH(B$24,INDIRECT($A$23&amp;"!$A$1:$N$1"),0))</f>
        <v>25.692829132080078</v>
      </c>
      <c r="C31" s="10">
        <f t="shared" ca="1" si="4"/>
        <v>74.235607526737979</v>
      </c>
      <c r="D31" s="10">
        <f t="shared" ca="1" si="4"/>
        <v>23.192219999999995</v>
      </c>
      <c r="E31" s="10">
        <f t="shared" ca="1" si="4"/>
        <v>645.81111937573155</v>
      </c>
    </row>
    <row r="32" spans="1:5" hidden="1" outlineLevel="1" x14ac:dyDescent="0.25">
      <c r="A32">
        <v>2002</v>
      </c>
      <c r="B32" s="10">
        <f t="shared" ca="1" si="5"/>
        <v>17.701400756835938</v>
      </c>
      <c r="C32" s="10">
        <f t="shared" ca="1" si="4"/>
        <v>85.841372091457956</v>
      </c>
      <c r="D32" s="10">
        <f t="shared" ca="1" si="4"/>
        <v>8.242799999999999</v>
      </c>
      <c r="E32" s="10">
        <f t="shared" ca="1" si="4"/>
        <v>701.57978062616951</v>
      </c>
    </row>
    <row r="33" spans="1:5" hidden="1" outlineLevel="1" x14ac:dyDescent="0.25">
      <c r="A33">
        <v>2003</v>
      </c>
      <c r="B33" s="10">
        <f t="shared" ca="1" si="5"/>
        <v>7.7693800926208496</v>
      </c>
      <c r="C33" s="10">
        <f t="shared" ca="1" si="4"/>
        <v>105.7966763117128</v>
      </c>
      <c r="D33" s="10">
        <f t="shared" ca="1" si="4"/>
        <v>25.215209999999999</v>
      </c>
      <c r="E33" s="10">
        <f t="shared" ca="1" si="4"/>
        <v>808.80233308220443</v>
      </c>
    </row>
    <row r="34" spans="1:5" hidden="1" outlineLevel="1" x14ac:dyDescent="0.25">
      <c r="A34">
        <v>2004</v>
      </c>
      <c r="B34" s="10">
        <f t="shared" ca="1" si="5"/>
        <v>11.417630195617676</v>
      </c>
      <c r="C34" s="10">
        <f t="shared" ca="1" si="4"/>
        <v>120.57872896375459</v>
      </c>
      <c r="D34" s="10">
        <f t="shared" ca="1" si="4"/>
        <v>63.634679999999996</v>
      </c>
      <c r="E34" s="10">
        <f t="shared" ca="1" si="4"/>
        <v>946.23314471640106</v>
      </c>
    </row>
    <row r="35" spans="1:5" hidden="1" outlineLevel="1" x14ac:dyDescent="0.25">
      <c r="A35">
        <v>2005</v>
      </c>
      <c r="B35" s="10">
        <f t="shared" ca="1" si="5"/>
        <v>26.598659515380859</v>
      </c>
      <c r="C35" s="10">
        <f t="shared" ca="1" si="4"/>
        <v>140.44172355478841</v>
      </c>
      <c r="D35" s="10">
        <f t="shared" ca="1" si="4"/>
        <v>135.53039999999999</v>
      </c>
      <c r="E35" s="10">
        <f t="shared" ca="1" si="4"/>
        <v>1115.640171114238</v>
      </c>
    </row>
    <row r="36" spans="1:5" hidden="1" outlineLevel="1" x14ac:dyDescent="0.25">
      <c r="A36">
        <v>2006</v>
      </c>
      <c r="B36" s="10">
        <f t="shared" ca="1" si="5"/>
        <v>24.078369140625</v>
      </c>
      <c r="C36" s="10">
        <f t="shared" ca="1" si="4"/>
        <v>166.25355968314548</v>
      </c>
      <c r="D36" s="10">
        <f t="shared" ca="1" si="4"/>
        <v>135.78434999999996</v>
      </c>
      <c r="E36" s="10">
        <f t="shared" ca="1" si="4"/>
        <v>1284.7438113426424</v>
      </c>
    </row>
    <row r="37" spans="1:5" hidden="1" outlineLevel="1" x14ac:dyDescent="0.25">
      <c r="A37">
        <v>2007</v>
      </c>
      <c r="B37" s="10">
        <f t="shared" ca="1" si="5"/>
        <v>35.166328430175781</v>
      </c>
      <c r="C37" s="10">
        <f t="shared" ca="1" si="4"/>
        <v>195.62800603507557</v>
      </c>
      <c r="D37" s="10">
        <f t="shared" ca="1" si="4"/>
        <v>234.35905</v>
      </c>
      <c r="E37" s="10">
        <f t="shared" ca="1" si="4"/>
        <v>1536.159518113099</v>
      </c>
    </row>
    <row r="38" spans="1:5" hidden="1" outlineLevel="1" x14ac:dyDescent="0.25">
      <c r="A38">
        <v>2008</v>
      </c>
      <c r="B38" s="10">
        <f t="shared" ca="1" si="5"/>
        <v>41.142990112304687</v>
      </c>
      <c r="C38" s="10">
        <f t="shared" ca="1" si="4"/>
        <v>223.28422767712902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4"/>
        <v>1757.2839541087151</v>
      </c>
    </row>
    <row r="39" spans="1:5" hidden="1" outlineLevel="1" x14ac:dyDescent="0.25">
      <c r="A39">
        <v>2009</v>
      </c>
      <c r="B39" s="10">
        <f t="shared" ca="1" si="5"/>
        <v>61.239646911621094</v>
      </c>
      <c r="C39" s="10">
        <f t="shared" ca="1" si="4"/>
        <v>214.40573631166819</v>
      </c>
      <c r="D39" s="10">
        <f t="shared" ca="1" si="4"/>
        <v>104.39338000000001</v>
      </c>
      <c r="E39" s="10">
        <f t="shared" ca="1" si="4"/>
        <v>1767.4745976703166</v>
      </c>
    </row>
    <row r="40" spans="1:5" hidden="1" outlineLevel="1" x14ac:dyDescent="0.25">
      <c r="A40">
        <v>2010</v>
      </c>
      <c r="B40" s="10">
        <f t="shared" ca="1" si="5"/>
        <v>65.838920593261719</v>
      </c>
      <c r="C40" s="10">
        <f t="shared" ca="1" si="4"/>
        <v>242.19539371901064</v>
      </c>
      <c r="D40" s="10">
        <f t="shared" ca="1" si="4"/>
        <v>175.38217</v>
      </c>
      <c r="E40" s="10">
        <f t="shared" ca="1" si="4"/>
        <v>2101.0700306835174</v>
      </c>
    </row>
    <row r="41" spans="1:5" hidden="1" outlineLevel="1" x14ac:dyDescent="0.25">
      <c r="A41">
        <v>2011</v>
      </c>
      <c r="B41" s="10">
        <f t="shared" ca="1" si="5"/>
        <v>52.755161285400391</v>
      </c>
      <c r="C41" s="10">
        <f t="shared" ca="1" si="4"/>
        <v>272.62818936630606</v>
      </c>
      <c r="D41" s="10">
        <f t="shared" ca="1" si="4"/>
        <v>195.6325499999999</v>
      </c>
      <c r="E41" s="10">
        <f t="shared" ca="1" si="4"/>
        <v>2434.3095749866961</v>
      </c>
    </row>
    <row r="42" spans="1:5" hidden="1" outlineLevel="1" x14ac:dyDescent="0.25">
      <c r="A42">
        <v>2012</v>
      </c>
      <c r="B42" s="10">
        <f t="shared" ca="1" si="5"/>
        <v>53.018970489501953</v>
      </c>
      <c r="C42" s="10">
        <f t="shared" ca="1" si="4"/>
        <v>288.11595347311334</v>
      </c>
      <c r="D42" s="10">
        <f t="shared" ca="1" si="4"/>
        <v>158.52157000000003</v>
      </c>
      <c r="E42" s="10">
        <f t="shared" ca="1" si="4"/>
        <v>2633.593593998432</v>
      </c>
    </row>
    <row r="43" spans="1:5" hidden="1" outlineLevel="1" x14ac:dyDescent="0.25">
      <c r="A43" t="s">
        <v>287</v>
      </c>
      <c r="B43" s="2">
        <f ca="1">(B42-B25)/B25</f>
        <v>0.57857916568374157</v>
      </c>
      <c r="C43" s="2">
        <f ca="1">(C42-C25)/C25</f>
        <v>5.5902128364276145</v>
      </c>
      <c r="D43" s="2">
        <f ca="1">(D42-D25)/D25</f>
        <v>1.8735119816395793</v>
      </c>
      <c r="E43" s="2">
        <f ca="1">(E42-E25)/E25</f>
        <v>2.8950160971408954</v>
      </c>
    </row>
    <row r="44" spans="1:5" hidden="1" outlineLevel="1" x14ac:dyDescent="0.25"/>
    <row r="45" spans="1:5" hidden="1" outlineLevel="1" x14ac:dyDescent="0.25">
      <c r="A45" t="s">
        <v>26</v>
      </c>
      <c r="B45" s="44" t="s">
        <v>27</v>
      </c>
      <c r="C45" s="44"/>
      <c r="D45" s="44"/>
      <c r="E45" s="44"/>
    </row>
    <row r="46" spans="1:5" hidden="1" outlineLevel="1" x14ac:dyDescent="0.25">
      <c r="B46" t="s">
        <v>268</v>
      </c>
      <c r="C46" t="s">
        <v>25</v>
      </c>
      <c r="D46" t="s">
        <v>24</v>
      </c>
      <c r="E46" t="s">
        <v>7</v>
      </c>
    </row>
    <row r="47" spans="1:5" hidden="1" outlineLevel="1" x14ac:dyDescent="0.25">
      <c r="A47">
        <v>1995</v>
      </c>
      <c r="B47" s="10">
        <f t="shared" ref="B47:E52" ca="1" si="6">INDEX(INDIRECT($A$45&amp;"!$A$1:$N$55"),MATCH($A47,INDIRECT($A$45&amp;"!$A$1:$A$55"),0),MATCH(B$46,INDIRECT($A$45&amp;"!$A$1:$N$1"),0))</f>
        <v>42.057071685791016</v>
      </c>
      <c r="C47" s="10">
        <f t="shared" ca="1" si="6"/>
        <v>47.208426327917081</v>
      </c>
      <c r="D47" s="10">
        <f t="shared" ca="1" si="6"/>
        <v>54.866560000000021</v>
      </c>
      <c r="E47" s="10">
        <f t="shared" ca="1" si="6"/>
        <v>686.82112056469919</v>
      </c>
    </row>
    <row r="48" spans="1:5" hidden="1" outlineLevel="1" x14ac:dyDescent="0.25">
      <c r="A48">
        <v>1996</v>
      </c>
      <c r="B48" s="10">
        <f t="shared" ca="1" si="6"/>
        <v>35.273319244384766</v>
      </c>
      <c r="C48" s="10">
        <f t="shared" ca="1" si="6"/>
        <v>51.305298947641873</v>
      </c>
      <c r="D48" s="10">
        <f t="shared" ca="1" si="6"/>
        <v>71.907180000000025</v>
      </c>
      <c r="E48" s="10">
        <f t="shared" ca="1" si="6"/>
        <v>692.8188309165638</v>
      </c>
    </row>
    <row r="49" spans="1:5" hidden="1" outlineLevel="1" x14ac:dyDescent="0.25">
      <c r="A49">
        <v>1997</v>
      </c>
      <c r="B49" s="10">
        <f t="shared" ca="1" si="6"/>
        <v>36.451358795166016</v>
      </c>
      <c r="C49" s="10">
        <f t="shared" ca="1" si="6"/>
        <v>61.287872642192681</v>
      </c>
      <c r="D49" s="10">
        <f t="shared" ca="1" si="6"/>
        <v>93.014679999999998</v>
      </c>
      <c r="E49" s="10">
        <f t="shared" ca="1" si="6"/>
        <v>705.91797692669229</v>
      </c>
    </row>
    <row r="50" spans="1:5" hidden="1" outlineLevel="1" x14ac:dyDescent="0.25">
      <c r="A50">
        <v>1998</v>
      </c>
      <c r="B50" s="10">
        <f t="shared" ca="1" si="6"/>
        <v>46.596290588378906</v>
      </c>
      <c r="C50" s="10">
        <f t="shared" ca="1" si="6"/>
        <v>59.021205815905148</v>
      </c>
      <c r="D50" s="10">
        <f t="shared" ca="1" si="6"/>
        <v>67.265939999999958</v>
      </c>
      <c r="E50" s="10">
        <f t="shared" ca="1" si="6"/>
        <v>664.28107426433564</v>
      </c>
    </row>
    <row r="51" spans="1:5" hidden="1" outlineLevel="1" x14ac:dyDescent="0.25">
      <c r="A51">
        <v>1999</v>
      </c>
      <c r="B51" s="10">
        <f t="shared" ca="1" si="6"/>
        <v>48.413768768310547</v>
      </c>
      <c r="C51" s="10">
        <f t="shared" ca="1" si="6"/>
        <v>63.757595674114242</v>
      </c>
      <c r="D51" s="10">
        <f t="shared" ca="1" si="6"/>
        <v>88.817269999999979</v>
      </c>
      <c r="E51" s="10">
        <f t="shared" ca="1" si="6"/>
        <v>647.64701671128273</v>
      </c>
    </row>
    <row r="52" spans="1:5" hidden="1" outlineLevel="1" x14ac:dyDescent="0.25">
      <c r="A52">
        <v>2000</v>
      </c>
      <c r="B52" s="10">
        <f t="shared" ca="1" si="6"/>
        <v>28.051080703735352</v>
      </c>
      <c r="C52" s="10">
        <f t="shared" ca="1" si="6"/>
        <v>70.573590553628421</v>
      </c>
      <c r="D52" s="10">
        <f t="shared" ca="1" si="6"/>
        <v>44.038040000000002</v>
      </c>
      <c r="E52" s="10">
        <f t="shared" ca="1" si="6"/>
        <v>667.1036201621904</v>
      </c>
    </row>
    <row r="53" spans="1:5" hidden="1" outlineLevel="1" x14ac:dyDescent="0.25">
      <c r="A53">
        <v>2001</v>
      </c>
      <c r="B53" s="10">
        <f t="shared" ref="B53:E64" ca="1" si="7">INDEX(INDIRECT($A$45&amp;"!$A$1:$N$55"),MATCH($A53,INDIRECT($A$45&amp;"!$A$1:$A$55"),0),MATCH(B$46,INDIRECT($A$45&amp;"!$A$1:$N$1"),0))</f>
        <v>33.741420745849609</v>
      </c>
      <c r="C53" s="10">
        <f t="shared" ca="1" si="7"/>
        <v>79.480212175687512</v>
      </c>
      <c r="D53" s="10">
        <f t="shared" ca="1" si="7"/>
        <v>22.943340000000003</v>
      </c>
      <c r="E53" s="10">
        <f t="shared" ca="1" si="7"/>
        <v>665.72628216793737</v>
      </c>
    </row>
    <row r="54" spans="1:5" hidden="1" outlineLevel="1" x14ac:dyDescent="0.25">
      <c r="A54">
        <v>2002</v>
      </c>
      <c r="B54" s="10">
        <f t="shared" ca="1" si="7"/>
        <v>26.731487274169922</v>
      </c>
      <c r="C54" s="10">
        <f t="shared" ca="1" si="7"/>
        <v>92.584354485202752</v>
      </c>
      <c r="D54" s="10">
        <f t="shared" ca="1" si="7"/>
        <v>7.6908300000000027</v>
      </c>
      <c r="E54" s="10">
        <f t="shared" ca="1" si="7"/>
        <v>727.25122925364144</v>
      </c>
    </row>
    <row r="55" spans="1:5" hidden="1" outlineLevel="1" x14ac:dyDescent="0.25">
      <c r="A55">
        <v>2003</v>
      </c>
      <c r="B55" s="10">
        <f t="shared" ca="1" si="7"/>
        <v>18.010519027709961</v>
      </c>
      <c r="C55" s="10">
        <f t="shared" ca="1" si="7"/>
        <v>113.46875700930325</v>
      </c>
      <c r="D55" s="10">
        <f t="shared" ca="1" si="7"/>
        <v>24.82607999999999</v>
      </c>
      <c r="E55" s="10">
        <f t="shared" ca="1" si="7"/>
        <v>846.55031884956895</v>
      </c>
    </row>
    <row r="56" spans="1:5" hidden="1" outlineLevel="1" x14ac:dyDescent="0.25">
      <c r="A56">
        <v>2004</v>
      </c>
      <c r="B56" s="10">
        <f t="shared" ca="1" si="7"/>
        <v>22.948518753051758</v>
      </c>
      <c r="C56" s="10">
        <f t="shared" ca="1" si="7"/>
        <v>129.09268157535121</v>
      </c>
      <c r="D56" s="10">
        <f t="shared" ca="1" si="7"/>
        <v>63.478519999999989</v>
      </c>
      <c r="E56" s="10">
        <f t="shared" ca="1" si="7"/>
        <v>1008.864068899293</v>
      </c>
    </row>
    <row r="57" spans="1:5" hidden="1" outlineLevel="1" x14ac:dyDescent="0.25">
      <c r="A57">
        <v>2005</v>
      </c>
      <c r="B57" s="10">
        <f t="shared" ca="1" si="7"/>
        <v>38.973739624023438</v>
      </c>
      <c r="C57" s="10">
        <f t="shared" ca="1" si="7"/>
        <v>149.80111228883359</v>
      </c>
      <c r="D57" s="10">
        <f t="shared" ca="1" si="7"/>
        <v>135.97894000000005</v>
      </c>
      <c r="E57" s="10">
        <f t="shared" ca="1" si="7"/>
        <v>1210.0996151717027</v>
      </c>
    </row>
    <row r="58" spans="1:5" hidden="1" outlineLevel="1" x14ac:dyDescent="0.25">
      <c r="A58">
        <v>2006</v>
      </c>
      <c r="B58" s="10">
        <f t="shared" ca="1" si="7"/>
        <v>37.830570220947266</v>
      </c>
      <c r="C58" s="10">
        <f t="shared" ca="1" si="7"/>
        <v>177.10123006099613</v>
      </c>
      <c r="D58" s="10">
        <f t="shared" ca="1" si="7"/>
        <v>137.19253</v>
      </c>
      <c r="E58" s="10">
        <f t="shared" ca="1" si="7"/>
        <v>1411.4359580291964</v>
      </c>
    </row>
    <row r="59" spans="1:5" hidden="1" outlineLevel="1" x14ac:dyDescent="0.25">
      <c r="A59">
        <v>2007</v>
      </c>
      <c r="B59" s="10">
        <f t="shared" ca="1" si="7"/>
        <v>51.44488525390625</v>
      </c>
      <c r="C59" s="10">
        <f t="shared" ca="1" si="7"/>
        <v>208.96694843640921</v>
      </c>
      <c r="D59" s="10">
        <f t="shared" ca="1" si="7"/>
        <v>234.80518000000001</v>
      </c>
      <c r="E59" s="10">
        <f t="shared" ca="1" si="7"/>
        <v>1695.9229843263254</v>
      </c>
    </row>
    <row r="60" spans="1:5" hidden="1" outlineLevel="1" x14ac:dyDescent="0.25">
      <c r="A60">
        <v>2008</v>
      </c>
      <c r="B60" s="10">
        <f t="shared" ca="1" si="7"/>
        <v>60.929065704345703</v>
      </c>
      <c r="C60" s="10">
        <f t="shared" ca="1" si="7"/>
        <v>240.2204816153826</v>
      </c>
      <c r="D60" s="10">
        <f t="shared" ca="1" si="7"/>
        <v>133.12665000000001</v>
      </c>
      <c r="E60" s="10">
        <f t="shared" ca="1" si="7"/>
        <v>1951.2617399096489</v>
      </c>
    </row>
    <row r="61" spans="1:5" hidden="1" outlineLevel="1" x14ac:dyDescent="0.25">
      <c r="A61">
        <v>2009</v>
      </c>
      <c r="B61" s="10">
        <f t="shared" ca="1" si="7"/>
        <v>81.340644836425781</v>
      </c>
      <c r="C61" s="10">
        <f t="shared" ca="1" si="7"/>
        <v>232.4474549006861</v>
      </c>
      <c r="D61" s="10">
        <f t="shared" ca="1" si="7"/>
        <v>106.08553999999999</v>
      </c>
      <c r="E61" s="10">
        <f t="shared" ca="1" si="7"/>
        <v>1994.347632040739</v>
      </c>
    </row>
    <row r="62" spans="1:5" hidden="1" outlineLevel="1" x14ac:dyDescent="0.25">
      <c r="A62">
        <v>2010</v>
      </c>
      <c r="B62" s="10">
        <f t="shared" ca="1" si="7"/>
        <v>85.731170654296875</v>
      </c>
      <c r="C62" s="10">
        <f t="shared" ca="1" si="7"/>
        <v>261.65413953763147</v>
      </c>
      <c r="D62" s="10">
        <f t="shared" ca="1" si="7"/>
        <v>175.96056999999999</v>
      </c>
      <c r="E62" s="10">
        <f t="shared" ca="1" si="7"/>
        <v>2362.8159239940642</v>
      </c>
    </row>
    <row r="63" spans="1:5" hidden="1" outlineLevel="1" x14ac:dyDescent="0.25">
      <c r="A63">
        <v>2011</v>
      </c>
      <c r="B63" s="10">
        <f t="shared" ca="1" si="7"/>
        <v>71.325271606445313</v>
      </c>
      <c r="C63" s="10">
        <f t="shared" ca="1" si="7"/>
        <v>294.2698537679878</v>
      </c>
      <c r="D63" s="10">
        <f t="shared" ca="1" si="7"/>
        <v>196.98693999999992</v>
      </c>
      <c r="E63" s="10">
        <f t="shared" ca="1" si="7"/>
        <v>2731.5247531025411</v>
      </c>
    </row>
    <row r="64" spans="1:5" hidden="1" outlineLevel="1" x14ac:dyDescent="0.25">
      <c r="A64">
        <v>2012</v>
      </c>
      <c r="B64" s="10">
        <f t="shared" ca="1" si="7"/>
        <v>72.980522155761719</v>
      </c>
      <c r="C64" s="10">
        <f t="shared" ca="1" si="7"/>
        <v>313.73262158719621</v>
      </c>
      <c r="D64" s="10">
        <f t="shared" ca="1" si="7"/>
        <v>160.33406999999997</v>
      </c>
      <c r="E64" s="10">
        <f t="shared" ca="1" si="7"/>
        <v>2966.0822348523138</v>
      </c>
    </row>
    <row r="65" spans="1:11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</row>
    <row r="66" spans="1:11" collapsed="1" x14ac:dyDescent="0.25"/>
    <row r="67" spans="1:11" ht="21" x14ac:dyDescent="0.35">
      <c r="H67" s="45" t="s">
        <v>28</v>
      </c>
      <c r="I67" s="45"/>
      <c r="J67" s="45"/>
      <c r="K67" s="6"/>
    </row>
    <row r="68" spans="1:11" ht="20.25" customHeight="1" x14ac:dyDescent="0.25">
      <c r="H68" s="1" t="s">
        <v>41</v>
      </c>
      <c r="I68" s="1" t="s">
        <v>13</v>
      </c>
      <c r="J68" s="1" t="s">
        <v>42</v>
      </c>
      <c r="K68" s="1"/>
    </row>
    <row r="69" spans="1:11" ht="200.25" customHeight="1" thickBot="1" x14ac:dyDescent="0.3">
      <c r="G69" s="3" t="s">
        <v>292</v>
      </c>
    </row>
    <row r="70" spans="1:11" ht="200.25" customHeight="1" thickTop="1" thickBot="1" x14ac:dyDescent="0.3">
      <c r="G70" s="3" t="s">
        <v>293</v>
      </c>
    </row>
    <row r="71" spans="1:11" ht="200.25" customHeight="1" thickTop="1" thickBot="1" x14ac:dyDescent="0.3">
      <c r="G71" s="3" t="s">
        <v>294</v>
      </c>
    </row>
    <row r="72" spans="1:11" s="4" customFormat="1" ht="15.75" customHeight="1" thickTop="1" thickBot="1" x14ac:dyDescent="0.3">
      <c r="G72" s="5"/>
      <c r="H72" s="8" t="s">
        <v>18</v>
      </c>
    </row>
    <row r="73" spans="1:11" s="4" customFormat="1" ht="15.75" customHeight="1" thickTop="1" x14ac:dyDescent="0.25">
      <c r="G73" s="7"/>
      <c r="H73" s="8" t="s">
        <v>326</v>
      </c>
    </row>
    <row r="74" spans="1:11" s="4" customFormat="1" ht="15.75" customHeight="1" x14ac:dyDescent="0.25">
      <c r="G74" s="7"/>
    </row>
    <row r="75" spans="1:11" ht="15.75" customHeight="1" x14ac:dyDescent="0.25"/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showGridLines="0" topLeftCell="F70" zoomScale="80" zoomScaleNormal="80" workbookViewId="0">
      <selection activeCell="G67" sqref="G67:K72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2" width="32.875" customWidth="1"/>
    <col min="13" max="16384" width="9" hidden="1"/>
  </cols>
  <sheetData>
    <row r="1" spans="1:8" hidden="1" outlineLevel="1" x14ac:dyDescent="0.25">
      <c r="A1" t="s">
        <v>333</v>
      </c>
      <c r="B1" s="44" t="s">
        <v>17</v>
      </c>
      <c r="C1" s="44"/>
      <c r="D1" s="44"/>
      <c r="E1" s="44"/>
    </row>
    <row r="2" spans="1:8" hidden="1" outlineLevel="1" x14ac:dyDescent="0.25">
      <c r="B2" t="s">
        <v>329</v>
      </c>
      <c r="C2" t="s">
        <v>330</v>
      </c>
      <c r="D2" t="s">
        <v>331</v>
      </c>
      <c r="E2" t="s">
        <v>332</v>
      </c>
    </row>
    <row r="3" spans="1:8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73.622508555889127</v>
      </c>
      <c r="C3" s="10">
        <f t="shared" ref="C3:E20" ca="1" si="0">INDEX(INDIRECT($A$1&amp;"!$A$1:$N$55"),MATCH($A3,INDIRECT($A$1&amp;"!$A$1:$A$55"),0),MATCH(C$2,INDIRECT($A$1&amp;"!$A$1:$N$1"),0))</f>
        <v>37.033287620544435</v>
      </c>
      <c r="D3" s="10">
        <f t="shared" ca="1" si="0"/>
        <v>1.7507343225479126</v>
      </c>
      <c r="E3" s="10">
        <f t="shared" ca="1" si="0"/>
        <v>0.1457659957408905</v>
      </c>
      <c r="H3" s="9"/>
    </row>
    <row r="4" spans="1:8" hidden="1" outlineLevel="1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93.032271532058715</v>
      </c>
      <c r="C4" s="10">
        <f t="shared" ca="1" si="0"/>
        <v>44.411906173706058</v>
      </c>
      <c r="D4" s="10">
        <f t="shared" ca="1" si="0"/>
        <v>2.2334915496110916</v>
      </c>
      <c r="E4" s="10">
        <f t="shared" ca="1" si="0"/>
        <v>0.16768413996696471</v>
      </c>
      <c r="H4" s="9"/>
    </row>
    <row r="5" spans="1:8" hidden="1" outlineLevel="1" x14ac:dyDescent="0.25">
      <c r="A5">
        <v>1997</v>
      </c>
      <c r="B5" s="10">
        <f t="shared" ca="1" si="1"/>
        <v>110.91794395446777</v>
      </c>
      <c r="C5" s="10">
        <f t="shared" ca="1" si="0"/>
        <v>57.23084345626831</v>
      </c>
      <c r="D5" s="10">
        <f t="shared" ca="1" si="0"/>
        <v>2.4033178310394288</v>
      </c>
      <c r="E5" s="10">
        <f t="shared" ca="1" si="0"/>
        <v>0.47927206754684448</v>
      </c>
      <c r="H5" s="9"/>
    </row>
    <row r="6" spans="1:8" hidden="1" outlineLevel="1" x14ac:dyDescent="0.25">
      <c r="A6">
        <v>1998</v>
      </c>
      <c r="B6" s="10">
        <f t="shared" ca="1" si="1"/>
        <v>67.96750720214844</v>
      </c>
      <c r="C6" s="10">
        <f t="shared" ca="1" si="0"/>
        <v>63.509768281936644</v>
      </c>
      <c r="D6" s="10">
        <f t="shared" ca="1" si="0"/>
        <v>2.9041002951860428</v>
      </c>
      <c r="E6" s="10">
        <f t="shared" ca="1" si="0"/>
        <v>0.73654617333412176</v>
      </c>
      <c r="H6" s="9"/>
    </row>
    <row r="7" spans="1:8" hidden="1" outlineLevel="1" x14ac:dyDescent="0.25">
      <c r="A7">
        <v>1999</v>
      </c>
      <c r="B7" s="10">
        <f t="shared" ca="1" si="1"/>
        <v>82.847262081146241</v>
      </c>
      <c r="C7" s="10">
        <f t="shared" ca="1" si="0"/>
        <v>59.426392654418947</v>
      </c>
      <c r="D7" s="10">
        <f t="shared" ca="1" si="0"/>
        <v>2.8880572845935824</v>
      </c>
      <c r="E7" s="10">
        <f t="shared" ca="1" si="0"/>
        <v>0.88358586168289188</v>
      </c>
      <c r="H7" s="9"/>
    </row>
    <row r="8" spans="1:8" hidden="1" outlineLevel="1" x14ac:dyDescent="0.25">
      <c r="A8">
        <v>2000</v>
      </c>
      <c r="B8" s="10">
        <f t="shared" ca="1" si="1"/>
        <v>167.82765573120116</v>
      </c>
      <c r="C8" s="10">
        <f t="shared" ca="1" si="0"/>
        <v>57.540206710815433</v>
      </c>
      <c r="D8" s="10">
        <f t="shared" ca="1" si="0"/>
        <v>3.0040321049690246</v>
      </c>
      <c r="E8" s="10">
        <f t="shared" ca="1" si="0"/>
        <v>0.78061751079559327</v>
      </c>
      <c r="H8" s="9"/>
    </row>
    <row r="9" spans="1:8" hidden="1" outlineLevel="1" x14ac:dyDescent="0.25">
      <c r="A9">
        <v>2001</v>
      </c>
      <c r="B9" s="10">
        <f t="shared" ca="1" si="1"/>
        <v>147.80482518005371</v>
      </c>
      <c r="C9" s="10">
        <f t="shared" ca="1" si="0"/>
        <v>63.947221054077147</v>
      </c>
      <c r="D9" s="10">
        <f t="shared" ca="1" si="0"/>
        <v>4.7753879470825193</v>
      </c>
      <c r="E9" s="10">
        <f t="shared" ca="1" si="0"/>
        <v>0.82340004014968871</v>
      </c>
      <c r="H9" s="9"/>
    </row>
    <row r="10" spans="1:8" hidden="1" outlineLevel="1" x14ac:dyDescent="0.25">
      <c r="A10">
        <v>2002</v>
      </c>
      <c r="B10" s="10">
        <f t="shared" ca="1" si="1"/>
        <v>132.0021222229004</v>
      </c>
      <c r="C10" s="10">
        <f t="shared" ca="1" si="0"/>
        <v>58.857066913604733</v>
      </c>
      <c r="D10" s="10">
        <f t="shared" ca="1" si="0"/>
        <v>0.82078578186035156</v>
      </c>
      <c r="E10" s="10">
        <f t="shared" ca="1" si="0"/>
        <v>0.57681591963768009</v>
      </c>
      <c r="H10" s="9"/>
    </row>
    <row r="11" spans="1:8" hidden="1" outlineLevel="1" x14ac:dyDescent="0.25">
      <c r="A11">
        <v>2003</v>
      </c>
      <c r="B11" s="10">
        <f t="shared" ca="1" si="1"/>
        <v>180.68367618942261</v>
      </c>
      <c r="C11" s="10">
        <f t="shared" ca="1" si="0"/>
        <v>75.261725940704352</v>
      </c>
      <c r="D11" s="10">
        <f t="shared" ca="1" si="0"/>
        <v>0.78469633483886714</v>
      </c>
      <c r="E11" s="10">
        <f t="shared" ca="1" si="0"/>
        <v>0.83451623368263239</v>
      </c>
    </row>
    <row r="12" spans="1:8" hidden="1" outlineLevel="1" x14ac:dyDescent="0.25">
      <c r="A12">
        <v>2004</v>
      </c>
      <c r="B12" s="10">
        <f t="shared" ca="1" si="1"/>
        <v>273.18284536361693</v>
      </c>
      <c r="C12" s="10">
        <f t="shared" ca="1" si="0"/>
        <v>93.037767080307006</v>
      </c>
      <c r="D12" s="10">
        <f t="shared" ca="1" si="0"/>
        <v>0.88245687866210942</v>
      </c>
      <c r="E12" s="10">
        <f t="shared" ca="1" si="0"/>
        <v>3.9016758103370668</v>
      </c>
    </row>
    <row r="13" spans="1:8" hidden="1" outlineLevel="1" x14ac:dyDescent="0.25">
      <c r="A13">
        <v>2005</v>
      </c>
      <c r="B13" s="10">
        <f t="shared" ca="1" si="1"/>
        <v>406.47140529251101</v>
      </c>
      <c r="C13" s="10">
        <f t="shared" ca="1" si="0"/>
        <v>130.17733293914796</v>
      </c>
      <c r="D13" s="10">
        <f t="shared" ca="1" si="0"/>
        <v>3.5615666961669921</v>
      </c>
      <c r="E13" s="10">
        <f t="shared" ca="1" si="0"/>
        <v>14.639785256624222</v>
      </c>
    </row>
    <row r="14" spans="1:8" hidden="1" outlineLevel="1" x14ac:dyDescent="0.25">
      <c r="A14">
        <v>2006</v>
      </c>
      <c r="B14" s="10">
        <f t="shared" ca="1" si="1"/>
        <v>535.11781932306292</v>
      </c>
      <c r="C14" s="10">
        <f t="shared" ca="1" si="0"/>
        <v>126.82620189476013</v>
      </c>
      <c r="D14" s="10">
        <f t="shared" ca="1" si="0"/>
        <v>0.32907220458984376</v>
      </c>
      <c r="E14" s="10">
        <f t="shared" ca="1" si="0"/>
        <v>9.3219460982978344</v>
      </c>
    </row>
    <row r="15" spans="1:8" hidden="1" outlineLevel="1" x14ac:dyDescent="0.25">
      <c r="A15">
        <v>2007</v>
      </c>
      <c r="B15" s="10">
        <f t="shared" ca="1" si="1"/>
        <v>564.56688725471497</v>
      </c>
      <c r="C15" s="10">
        <f t="shared" ca="1" si="0"/>
        <v>158.99675694179535</v>
      </c>
      <c r="D15" s="10">
        <f t="shared" ca="1" si="0"/>
        <v>0.64210498046874998</v>
      </c>
      <c r="E15" s="10">
        <f t="shared" ca="1" si="0"/>
        <v>5.9460788760185244</v>
      </c>
    </row>
    <row r="16" spans="1:8" hidden="1" outlineLevel="1" x14ac:dyDescent="0.25">
      <c r="A16">
        <v>2008</v>
      </c>
      <c r="B16" s="10">
        <f t="shared" ca="1" si="1"/>
        <v>850.59096872136001</v>
      </c>
      <c r="C16" s="10">
        <f t="shared" ca="1" si="0"/>
        <v>203.03751650810241</v>
      </c>
      <c r="D16" s="10">
        <f t="shared" ca="1" si="0"/>
        <v>0.76994787597656245</v>
      </c>
      <c r="E16" s="10">
        <f t="shared" ca="1" si="0"/>
        <v>5.0566102631092074</v>
      </c>
    </row>
    <row r="17" spans="1:5" hidden="1" outlineLevel="1" x14ac:dyDescent="0.25">
      <c r="A17">
        <v>2009</v>
      </c>
      <c r="B17" s="10">
        <f t="shared" ca="1" si="1"/>
        <v>490.37782611083986</v>
      </c>
      <c r="C17" s="10">
        <f t="shared" ca="1" si="0"/>
        <v>196.39136537742615</v>
      </c>
      <c r="D17" s="10">
        <f t="shared" ca="1" si="0"/>
        <v>0.74547125244140622</v>
      </c>
      <c r="E17" s="10">
        <f t="shared" ca="1" si="0"/>
        <v>4.8571284523010254</v>
      </c>
    </row>
    <row r="18" spans="1:5" hidden="1" outlineLevel="1" x14ac:dyDescent="0.25">
      <c r="A18">
        <v>2010</v>
      </c>
      <c r="B18" s="10">
        <f t="shared" ca="1" si="1"/>
        <v>602.04223112618922</v>
      </c>
      <c r="C18" s="10">
        <f t="shared" ca="1" si="0"/>
        <v>160.23754695129395</v>
      </c>
      <c r="D18" s="10">
        <f t="shared" ca="1" si="0"/>
        <v>0.88795410156249999</v>
      </c>
      <c r="E18" s="10">
        <f t="shared" ca="1" si="0"/>
        <v>3.9524581986665726</v>
      </c>
    </row>
    <row r="19" spans="1:5" hidden="1" outlineLevel="1" x14ac:dyDescent="0.25">
      <c r="A19">
        <v>2011</v>
      </c>
      <c r="B19" s="10">
        <f t="shared" ca="1" si="1"/>
        <v>0</v>
      </c>
      <c r="C19" s="10">
        <f t="shared" ca="1" si="0"/>
        <v>0</v>
      </c>
      <c r="D19" s="10">
        <f t="shared" ca="1" si="0"/>
        <v>0</v>
      </c>
      <c r="E19" s="10">
        <f t="shared" ca="1" si="0"/>
        <v>0</v>
      </c>
    </row>
    <row r="20" spans="1:5" hidden="1" outlineLevel="1" x14ac:dyDescent="0.25">
      <c r="A20">
        <v>2012</v>
      </c>
      <c r="B20" s="10">
        <f t="shared" ca="1" si="1"/>
        <v>0</v>
      </c>
      <c r="C20" s="10">
        <f t="shared" ca="1" si="0"/>
        <v>0</v>
      </c>
      <c r="D20" s="10">
        <f t="shared" ca="1" si="0"/>
        <v>0</v>
      </c>
      <c r="E20" s="10">
        <f t="shared" ca="1" si="0"/>
        <v>0</v>
      </c>
    </row>
    <row r="21" spans="1:5" hidden="1" outlineLevel="1" x14ac:dyDescent="0.25">
      <c r="A21" t="s">
        <v>287</v>
      </c>
      <c r="B21" s="2">
        <f ca="1">(B20-B3)/B3</f>
        <v>-1</v>
      </c>
      <c r="C21" s="2">
        <f ca="1">(C20-C3)/C3</f>
        <v>-1</v>
      </c>
      <c r="D21" s="2">
        <f ca="1">(D20-D3)/D3</f>
        <v>-1</v>
      </c>
      <c r="E21" s="2">
        <f ca="1">(E20-E3)/E3</f>
        <v>-1</v>
      </c>
    </row>
    <row r="22" spans="1:5" hidden="1" outlineLevel="1" x14ac:dyDescent="0.25"/>
    <row r="23" spans="1:5" hidden="1" outlineLevel="1" x14ac:dyDescent="0.25">
      <c r="A23" t="s">
        <v>339</v>
      </c>
      <c r="B23" s="44" t="s">
        <v>19</v>
      </c>
      <c r="C23" s="44"/>
      <c r="D23" s="44"/>
      <c r="E23" s="44"/>
    </row>
    <row r="24" spans="1:5" hidden="1" outlineLevel="1" x14ac:dyDescent="0.25">
      <c r="B24" t="s">
        <v>329</v>
      </c>
      <c r="C24" t="s">
        <v>330</v>
      </c>
      <c r="D24" t="s">
        <v>331</v>
      </c>
      <c r="E24" t="s">
        <v>332</v>
      </c>
    </row>
    <row r="25" spans="1:5" hidden="1" outlineLevel="1" x14ac:dyDescent="0.25">
      <c r="A25">
        <v>1995</v>
      </c>
      <c r="B25" s="10">
        <f t="shared" ref="B25:E40" ca="1" si="2">INDEX(INDIRECT($A$23&amp;"!$A$1:$N$55"),MATCH($A25,INDIRECT($A$23&amp;"!$A$1:$A$55"),0),MATCH(B$24,INDIRECT($A$23&amp;"!$A$1:$N$1"),0))</f>
        <v>25.868316137671471</v>
      </c>
      <c r="C25" s="10">
        <f t="shared" ca="1" si="2"/>
        <v>92.908836715698243</v>
      </c>
      <c r="D25" s="10">
        <f t="shared" ca="1" si="2"/>
        <v>110.07987688530982</v>
      </c>
      <c r="E25" s="10">
        <f t="shared" ca="1" si="2"/>
        <v>6.4264528680145743</v>
      </c>
    </row>
    <row r="26" spans="1:5" hidden="1" outlineLevel="1" x14ac:dyDescent="0.25">
      <c r="A26">
        <v>1996</v>
      </c>
      <c r="B26" s="10">
        <f t="shared" ca="1" si="2"/>
        <v>33.434170018315314</v>
      </c>
      <c r="C26" s="10">
        <f t="shared" ca="1" si="2"/>
        <v>105.24960215759278</v>
      </c>
      <c r="D26" s="10">
        <f t="shared" ca="1" si="2"/>
        <v>119.20968798880278</v>
      </c>
      <c r="E26" s="10">
        <f t="shared" ca="1" si="2"/>
        <v>5.7279808845222</v>
      </c>
    </row>
    <row r="27" spans="1:5" hidden="1" outlineLevel="1" x14ac:dyDescent="0.25">
      <c r="A27">
        <v>1997</v>
      </c>
      <c r="B27" s="10">
        <f t="shared" ca="1" si="2"/>
        <v>37.205690473556515</v>
      </c>
      <c r="C27" s="10">
        <f t="shared" ca="1" si="2"/>
        <v>115.96095486068725</v>
      </c>
      <c r="D27" s="10">
        <f t="shared" ca="1" si="2"/>
        <v>124.24519861164688</v>
      </c>
      <c r="E27" s="10">
        <f t="shared" ca="1" si="2"/>
        <v>7.7361316463313994</v>
      </c>
    </row>
    <row r="28" spans="1:5" hidden="1" outlineLevel="1" x14ac:dyDescent="0.25">
      <c r="A28">
        <v>1998</v>
      </c>
      <c r="B28" s="10">
        <f t="shared" ca="1" si="2"/>
        <v>22.271474929749967</v>
      </c>
      <c r="C28" s="10">
        <f t="shared" ca="1" si="2"/>
        <v>99.465698398590092</v>
      </c>
      <c r="D28" s="10">
        <f t="shared" ca="1" si="2"/>
        <v>123.20888415829837</v>
      </c>
      <c r="E28" s="10">
        <f t="shared" ca="1" si="2"/>
        <v>6.9187327103335408</v>
      </c>
    </row>
    <row r="29" spans="1:5" hidden="1" outlineLevel="1" x14ac:dyDescent="0.25">
      <c r="A29">
        <v>1999</v>
      </c>
      <c r="B29" s="10">
        <f t="shared" ca="1" si="2"/>
        <v>27.152579788565635</v>
      </c>
      <c r="C29" s="10">
        <f t="shared" ca="1" si="2"/>
        <v>117.99859777069092</v>
      </c>
      <c r="D29" s="10">
        <f t="shared" ca="1" si="2"/>
        <v>108.76050040961802</v>
      </c>
      <c r="E29" s="10">
        <f t="shared" ca="1" si="2"/>
        <v>6.9405299285501245</v>
      </c>
    </row>
    <row r="30" spans="1:5" hidden="1" outlineLevel="1" x14ac:dyDescent="0.25">
      <c r="A30">
        <v>2000</v>
      </c>
      <c r="B30" s="10">
        <f t="shared" ca="1" si="2"/>
        <v>37.055584725290537</v>
      </c>
      <c r="C30" s="10">
        <f t="shared" ca="1" si="2"/>
        <v>110.32201807403564</v>
      </c>
      <c r="D30" s="10">
        <f t="shared" ca="1" si="2"/>
        <v>121.30388134333491</v>
      </c>
      <c r="E30" s="10">
        <f t="shared" ca="1" si="2"/>
        <v>6.9816688587367537</v>
      </c>
    </row>
    <row r="31" spans="1:5" hidden="1" outlineLevel="1" x14ac:dyDescent="0.25">
      <c r="A31">
        <v>2001</v>
      </c>
      <c r="B31" s="10">
        <f t="shared" ca="1" si="2"/>
        <v>48.32498072779179</v>
      </c>
      <c r="C31" s="10">
        <f t="shared" ca="1" si="2"/>
        <v>138.13431023788453</v>
      </c>
      <c r="D31" s="10">
        <f t="shared" ca="1" si="2"/>
        <v>117.7132763067782</v>
      </c>
      <c r="E31" s="10">
        <f t="shared" ca="1" si="2"/>
        <v>8.2823143701106314</v>
      </c>
    </row>
    <row r="32" spans="1:5" hidden="1" outlineLevel="1" x14ac:dyDescent="0.25">
      <c r="A32">
        <v>2002</v>
      </c>
      <c r="B32" s="10">
        <f t="shared" ca="1" si="2"/>
        <v>39.463755258500576</v>
      </c>
      <c r="C32" s="10">
        <f t="shared" ca="1" si="2"/>
        <v>157.83779410552978</v>
      </c>
      <c r="D32" s="10">
        <f t="shared" ca="1" si="2"/>
        <v>119.4340662573278</v>
      </c>
      <c r="E32" s="10">
        <f t="shared" ca="1" si="2"/>
        <v>9.7653625103533273</v>
      </c>
    </row>
    <row r="33" spans="1:5" hidden="1" outlineLevel="1" x14ac:dyDescent="0.25">
      <c r="A33">
        <v>2003</v>
      </c>
      <c r="B33" s="10">
        <f t="shared" ca="1" si="2"/>
        <v>51.778337823629379</v>
      </c>
      <c r="C33" s="10">
        <f t="shared" ca="1" si="2"/>
        <v>158.9134768447876</v>
      </c>
      <c r="D33" s="10">
        <f t="shared" ca="1" si="2"/>
        <v>138.56134509640933</v>
      </c>
      <c r="E33" s="10">
        <f t="shared" ca="1" si="2"/>
        <v>11.121771028697491</v>
      </c>
    </row>
    <row r="34" spans="1:5" hidden="1" outlineLevel="1" x14ac:dyDescent="0.25">
      <c r="A34">
        <v>2004</v>
      </c>
      <c r="B34" s="10">
        <f t="shared" ca="1" si="2"/>
        <v>70.893583491384987</v>
      </c>
      <c r="C34" s="10">
        <f t="shared" ca="1" si="2"/>
        <v>168.37404100036622</v>
      </c>
      <c r="D34" s="10">
        <f t="shared" ca="1" si="2"/>
        <v>169.89392089104652</v>
      </c>
      <c r="E34" s="10">
        <f t="shared" ca="1" si="2"/>
        <v>12.224530995994806</v>
      </c>
    </row>
    <row r="35" spans="1:5" hidden="1" outlineLevel="1" x14ac:dyDescent="0.25">
      <c r="A35">
        <v>2005</v>
      </c>
      <c r="B35" s="10">
        <f t="shared" ca="1" si="2"/>
        <v>96.988656733036038</v>
      </c>
      <c r="C35" s="10">
        <f t="shared" ca="1" si="2"/>
        <v>183.18313144683839</v>
      </c>
      <c r="D35" s="10">
        <f t="shared" ca="1" si="2"/>
        <v>210.11491997504234</v>
      </c>
      <c r="E35" s="10">
        <f t="shared" ca="1" si="2"/>
        <v>13.387478091158904</v>
      </c>
    </row>
    <row r="36" spans="1:5" hidden="1" outlineLevel="1" x14ac:dyDescent="0.25">
      <c r="A36">
        <v>2006</v>
      </c>
      <c r="B36" s="10">
        <f t="shared" ca="1" si="2"/>
        <v>132.05770100641251</v>
      </c>
      <c r="C36" s="10">
        <f t="shared" ca="1" si="2"/>
        <v>251.76554278182982</v>
      </c>
      <c r="D36" s="10">
        <f t="shared" ca="1" si="2"/>
        <v>250.39695789635181</v>
      </c>
      <c r="E36" s="10">
        <f t="shared" ca="1" si="2"/>
        <v>20.366343698382376</v>
      </c>
    </row>
    <row r="37" spans="1:5" hidden="1" outlineLevel="1" x14ac:dyDescent="0.25">
      <c r="A37">
        <v>2007</v>
      </c>
      <c r="B37" s="10">
        <f t="shared" ca="1" si="2"/>
        <v>127.88431716108322</v>
      </c>
      <c r="C37" s="10">
        <f t="shared" ca="1" si="2"/>
        <v>306.63959639358518</v>
      </c>
      <c r="D37" s="10">
        <f t="shared" ca="1" si="2"/>
        <v>305.97139798313378</v>
      </c>
      <c r="E37" s="10">
        <f t="shared" ca="1" si="2"/>
        <v>17.903581522464751</v>
      </c>
    </row>
    <row r="38" spans="1:5" hidden="1" outlineLevel="1" x14ac:dyDescent="0.25">
      <c r="A38">
        <v>2008</v>
      </c>
      <c r="B38" s="10">
        <f t="shared" ca="1" si="2"/>
        <v>170.56221251201629</v>
      </c>
      <c r="C38" s="10">
        <f t="shared" ca="1" si="2"/>
        <v>302.67599759674073</v>
      </c>
      <c r="D38" s="10">
        <f ca="1">INDEX(INDIRECT($A$23&amp;"!$A$1:$N$55"),MATCH($A38,INDIRECT($A$23&amp;"!$A$1:$A$55"),0),MATCH(D$24,INDIRECT($A$23&amp;"!$A$1:$N$1"),0))</f>
        <v>351.89698157021405</v>
      </c>
      <c r="E38" s="10">
        <f t="shared" ca="1" si="2"/>
        <v>21.824227344751357</v>
      </c>
    </row>
    <row r="39" spans="1:5" hidden="1" outlineLevel="1" x14ac:dyDescent="0.25">
      <c r="A39">
        <v>2009</v>
      </c>
      <c r="B39" s="10">
        <f t="shared" ca="1" si="2"/>
        <v>80.797404846191412</v>
      </c>
      <c r="C39" s="10">
        <f t="shared" ca="1" si="2"/>
        <v>268.36878812789917</v>
      </c>
      <c r="D39" s="10">
        <f t="shared" ca="1" si="2"/>
        <v>330.32760309958456</v>
      </c>
      <c r="E39" s="10">
        <f t="shared" ca="1" si="2"/>
        <v>23.917173186779021</v>
      </c>
    </row>
    <row r="40" spans="1:5" hidden="1" outlineLevel="1" x14ac:dyDescent="0.25">
      <c r="A40">
        <v>2010</v>
      </c>
      <c r="B40" s="10">
        <f t="shared" ca="1" si="2"/>
        <v>59.93408654308319</v>
      </c>
      <c r="C40" s="10">
        <f t="shared" ca="1" si="2"/>
        <v>225.59908920288086</v>
      </c>
      <c r="D40" s="10">
        <f t="shared" ca="1" si="2"/>
        <v>43.334675091266632</v>
      </c>
      <c r="E40" s="10">
        <f t="shared" ca="1" si="2"/>
        <v>24.162224084377289</v>
      </c>
    </row>
    <row r="41" spans="1:5" hidden="1" outlineLevel="1" x14ac:dyDescent="0.25">
      <c r="A41">
        <v>2011</v>
      </c>
      <c r="B41" s="10">
        <f t="shared" ref="B41:E42" ca="1" si="3">INDEX(INDIRECT($A$23&amp;"!$A$1:$N$55"),MATCH($A41,INDIRECT($A$23&amp;"!$A$1:$A$55"),0),MATCH(B$24,INDIRECT($A$23&amp;"!$A$1:$N$1"),0))</f>
        <v>0</v>
      </c>
      <c r="C41" s="10">
        <f t="shared" ca="1" si="3"/>
        <v>0</v>
      </c>
      <c r="D41" s="10">
        <f t="shared" ca="1" si="3"/>
        <v>0</v>
      </c>
      <c r="E41" s="10">
        <f t="shared" ca="1" si="3"/>
        <v>0</v>
      </c>
    </row>
    <row r="42" spans="1:5" hidden="1" outlineLevel="1" x14ac:dyDescent="0.25">
      <c r="A42">
        <v>2012</v>
      </c>
      <c r="B42" s="10">
        <f t="shared" ca="1" si="3"/>
        <v>0</v>
      </c>
      <c r="C42" s="10">
        <f t="shared" ca="1" si="3"/>
        <v>0</v>
      </c>
      <c r="D42" s="10">
        <f t="shared" ca="1" si="3"/>
        <v>0</v>
      </c>
      <c r="E42" s="10">
        <f t="shared" ca="1" si="3"/>
        <v>0</v>
      </c>
    </row>
    <row r="43" spans="1:5" hidden="1" outlineLevel="1" x14ac:dyDescent="0.25">
      <c r="A43" t="s">
        <v>287</v>
      </c>
      <c r="B43" s="2">
        <f ca="1">(B42-B25)/B25</f>
        <v>-1</v>
      </c>
      <c r="C43" s="2">
        <f ca="1">(C42-C25)/C25</f>
        <v>-1</v>
      </c>
      <c r="D43" s="2">
        <f ca="1">(D42-D25)/D25</f>
        <v>-1</v>
      </c>
      <c r="E43" s="2">
        <f ca="1">(E42-E25)/E25</f>
        <v>-1</v>
      </c>
    </row>
    <row r="44" spans="1:5" hidden="1" outlineLevel="1" x14ac:dyDescent="0.25"/>
    <row r="45" spans="1:5" hidden="1" outlineLevel="1" x14ac:dyDescent="0.25">
      <c r="A45" t="s">
        <v>26</v>
      </c>
      <c r="B45" s="44" t="s">
        <v>27</v>
      </c>
      <c r="C45" s="44"/>
      <c r="D45" s="44"/>
      <c r="E45" s="44"/>
    </row>
    <row r="46" spans="1:5" hidden="1" outlineLevel="1" x14ac:dyDescent="0.25">
      <c r="B46" t="s">
        <v>268</v>
      </c>
      <c r="C46" t="s">
        <v>25</v>
      </c>
      <c r="D46" t="s">
        <v>24</v>
      </c>
      <c r="E46" t="s">
        <v>7</v>
      </c>
    </row>
    <row r="47" spans="1:5" hidden="1" outlineLevel="1" x14ac:dyDescent="0.25">
      <c r="A47">
        <v>1995</v>
      </c>
      <c r="B47" s="10">
        <f t="shared" ref="B47:E62" ca="1" si="4">INDEX(INDIRECT($A$45&amp;"!$A$1:$N$55"),MATCH($A47,INDIRECT($A$45&amp;"!$A$1:$A$55"),0),MATCH(B$46,INDIRECT($A$45&amp;"!$A$1:$N$1"),0))</f>
        <v>42.057071685791016</v>
      </c>
      <c r="C47" s="10">
        <f t="shared" ca="1" si="4"/>
        <v>47.208426327917081</v>
      </c>
      <c r="D47" s="10">
        <f t="shared" ca="1" si="4"/>
        <v>54.866560000000021</v>
      </c>
      <c r="E47" s="10">
        <f t="shared" ca="1" si="4"/>
        <v>686.82112056469919</v>
      </c>
    </row>
    <row r="48" spans="1:5" hidden="1" outlineLevel="1" x14ac:dyDescent="0.25">
      <c r="A48">
        <v>1996</v>
      </c>
      <c r="B48" s="10">
        <f t="shared" ca="1" si="4"/>
        <v>35.273319244384766</v>
      </c>
      <c r="C48" s="10">
        <f t="shared" ca="1" si="4"/>
        <v>51.305298947641873</v>
      </c>
      <c r="D48" s="10">
        <f t="shared" ca="1" si="4"/>
        <v>71.907180000000025</v>
      </c>
      <c r="E48" s="10">
        <f t="shared" ca="1" si="4"/>
        <v>692.8188309165638</v>
      </c>
    </row>
    <row r="49" spans="1:5" hidden="1" outlineLevel="1" x14ac:dyDescent="0.25">
      <c r="A49">
        <v>1997</v>
      </c>
      <c r="B49" s="10">
        <f t="shared" ca="1" si="4"/>
        <v>36.451358795166016</v>
      </c>
      <c r="C49" s="10">
        <f t="shared" ca="1" si="4"/>
        <v>61.287872642192681</v>
      </c>
      <c r="D49" s="10">
        <f t="shared" ca="1" si="4"/>
        <v>93.014679999999998</v>
      </c>
      <c r="E49" s="10">
        <f t="shared" ca="1" si="4"/>
        <v>705.91797692669229</v>
      </c>
    </row>
    <row r="50" spans="1:5" hidden="1" outlineLevel="1" x14ac:dyDescent="0.25">
      <c r="A50">
        <v>1998</v>
      </c>
      <c r="B50" s="10">
        <f t="shared" ca="1" si="4"/>
        <v>46.596290588378906</v>
      </c>
      <c r="C50" s="10">
        <f t="shared" ca="1" si="4"/>
        <v>59.021205815905148</v>
      </c>
      <c r="D50" s="10">
        <f t="shared" ca="1" si="4"/>
        <v>67.265939999999958</v>
      </c>
      <c r="E50" s="10">
        <f t="shared" ca="1" si="4"/>
        <v>664.28107426433564</v>
      </c>
    </row>
    <row r="51" spans="1:5" hidden="1" outlineLevel="1" x14ac:dyDescent="0.25">
      <c r="A51">
        <v>1999</v>
      </c>
      <c r="B51" s="10">
        <f t="shared" ca="1" si="4"/>
        <v>48.413768768310547</v>
      </c>
      <c r="C51" s="10">
        <f t="shared" ca="1" si="4"/>
        <v>63.757595674114242</v>
      </c>
      <c r="D51" s="10">
        <f t="shared" ca="1" si="4"/>
        <v>88.817269999999979</v>
      </c>
      <c r="E51" s="10">
        <f t="shared" ca="1" si="4"/>
        <v>647.64701671128273</v>
      </c>
    </row>
    <row r="52" spans="1:5" hidden="1" outlineLevel="1" x14ac:dyDescent="0.25">
      <c r="A52">
        <v>2000</v>
      </c>
      <c r="B52" s="10">
        <f t="shared" ca="1" si="4"/>
        <v>28.051080703735352</v>
      </c>
      <c r="C52" s="10">
        <f t="shared" ca="1" si="4"/>
        <v>70.573590553628421</v>
      </c>
      <c r="D52" s="10">
        <f t="shared" ca="1" si="4"/>
        <v>44.038040000000002</v>
      </c>
      <c r="E52" s="10">
        <f t="shared" ca="1" si="4"/>
        <v>667.1036201621904</v>
      </c>
    </row>
    <row r="53" spans="1:5" hidden="1" outlineLevel="1" x14ac:dyDescent="0.25">
      <c r="A53">
        <v>2001</v>
      </c>
      <c r="B53" s="10">
        <f t="shared" ca="1" si="4"/>
        <v>33.741420745849609</v>
      </c>
      <c r="C53" s="10">
        <f t="shared" ca="1" si="4"/>
        <v>79.480212175687512</v>
      </c>
      <c r="D53" s="10">
        <f t="shared" ca="1" si="4"/>
        <v>22.943340000000003</v>
      </c>
      <c r="E53" s="10">
        <f t="shared" ca="1" si="4"/>
        <v>665.72628216793737</v>
      </c>
    </row>
    <row r="54" spans="1:5" hidden="1" outlineLevel="1" x14ac:dyDescent="0.25">
      <c r="A54">
        <v>2002</v>
      </c>
      <c r="B54" s="10">
        <f t="shared" ca="1" si="4"/>
        <v>26.731487274169922</v>
      </c>
      <c r="C54" s="10">
        <f t="shared" ca="1" si="4"/>
        <v>92.584354485202752</v>
      </c>
      <c r="D54" s="10">
        <f t="shared" ca="1" si="4"/>
        <v>7.6908300000000027</v>
      </c>
      <c r="E54" s="10">
        <f t="shared" ca="1" si="4"/>
        <v>727.25122925364144</v>
      </c>
    </row>
    <row r="55" spans="1:5" hidden="1" outlineLevel="1" x14ac:dyDescent="0.25">
      <c r="A55">
        <v>2003</v>
      </c>
      <c r="B55" s="10">
        <f t="shared" ca="1" si="4"/>
        <v>18.010519027709961</v>
      </c>
      <c r="C55" s="10">
        <f t="shared" ca="1" si="4"/>
        <v>113.46875700930325</v>
      </c>
      <c r="D55" s="10">
        <f t="shared" ca="1" si="4"/>
        <v>24.82607999999999</v>
      </c>
      <c r="E55" s="10">
        <f t="shared" ca="1" si="4"/>
        <v>846.55031884956895</v>
      </c>
    </row>
    <row r="56" spans="1:5" hidden="1" outlineLevel="1" x14ac:dyDescent="0.25">
      <c r="A56">
        <v>2004</v>
      </c>
      <c r="B56" s="10">
        <f t="shared" ca="1" si="4"/>
        <v>22.948518753051758</v>
      </c>
      <c r="C56" s="10">
        <f t="shared" ca="1" si="4"/>
        <v>129.09268157535121</v>
      </c>
      <c r="D56" s="10">
        <f t="shared" ca="1" si="4"/>
        <v>63.478519999999989</v>
      </c>
      <c r="E56" s="10">
        <f t="shared" ca="1" si="4"/>
        <v>1008.864068899293</v>
      </c>
    </row>
    <row r="57" spans="1:5" hidden="1" outlineLevel="1" x14ac:dyDescent="0.25">
      <c r="A57">
        <v>2005</v>
      </c>
      <c r="B57" s="10">
        <f t="shared" ca="1" si="4"/>
        <v>38.973739624023438</v>
      </c>
      <c r="C57" s="10">
        <f t="shared" ca="1" si="4"/>
        <v>149.80111228883359</v>
      </c>
      <c r="D57" s="10">
        <f t="shared" ca="1" si="4"/>
        <v>135.97894000000005</v>
      </c>
      <c r="E57" s="10">
        <f t="shared" ca="1" si="4"/>
        <v>1210.0996151717027</v>
      </c>
    </row>
    <row r="58" spans="1:5" hidden="1" outlineLevel="1" x14ac:dyDescent="0.25">
      <c r="A58">
        <v>2006</v>
      </c>
      <c r="B58" s="10">
        <f t="shared" ca="1" si="4"/>
        <v>37.830570220947266</v>
      </c>
      <c r="C58" s="10">
        <f t="shared" ca="1" si="4"/>
        <v>177.10123006099613</v>
      </c>
      <c r="D58" s="10">
        <f t="shared" ca="1" si="4"/>
        <v>137.19253</v>
      </c>
      <c r="E58" s="10">
        <f t="shared" ca="1" si="4"/>
        <v>1411.4359580291964</v>
      </c>
    </row>
    <row r="59" spans="1:5" hidden="1" outlineLevel="1" x14ac:dyDescent="0.25">
      <c r="A59">
        <v>2007</v>
      </c>
      <c r="B59" s="10">
        <f t="shared" ca="1" si="4"/>
        <v>51.44488525390625</v>
      </c>
      <c r="C59" s="10">
        <f t="shared" ca="1" si="4"/>
        <v>208.96694843640921</v>
      </c>
      <c r="D59" s="10">
        <f t="shared" ca="1" si="4"/>
        <v>234.80518000000001</v>
      </c>
      <c r="E59" s="10">
        <f t="shared" ca="1" si="4"/>
        <v>1695.9229843263254</v>
      </c>
    </row>
    <row r="60" spans="1:5" hidden="1" outlineLevel="1" x14ac:dyDescent="0.25">
      <c r="A60">
        <v>2008</v>
      </c>
      <c r="B60" s="10">
        <f t="shared" ca="1" si="4"/>
        <v>60.929065704345703</v>
      </c>
      <c r="C60" s="10">
        <f t="shared" ca="1" si="4"/>
        <v>240.2204816153826</v>
      </c>
      <c r="D60" s="10">
        <f t="shared" ca="1" si="4"/>
        <v>133.12665000000001</v>
      </c>
      <c r="E60" s="10">
        <f t="shared" ca="1" si="4"/>
        <v>1951.2617399096489</v>
      </c>
    </row>
    <row r="61" spans="1:5" hidden="1" outlineLevel="1" x14ac:dyDescent="0.25">
      <c r="A61">
        <v>2009</v>
      </c>
      <c r="B61" s="10">
        <f t="shared" ca="1" si="4"/>
        <v>81.340644836425781</v>
      </c>
      <c r="C61" s="10">
        <f t="shared" ca="1" si="4"/>
        <v>232.4474549006861</v>
      </c>
      <c r="D61" s="10">
        <f t="shared" ca="1" si="4"/>
        <v>106.08553999999999</v>
      </c>
      <c r="E61" s="10">
        <f t="shared" ca="1" si="4"/>
        <v>1994.347632040739</v>
      </c>
    </row>
    <row r="62" spans="1:5" hidden="1" outlineLevel="1" x14ac:dyDescent="0.25">
      <c r="A62">
        <v>2010</v>
      </c>
      <c r="B62" s="10">
        <f t="shared" ca="1" si="4"/>
        <v>85.731170654296875</v>
      </c>
      <c r="C62" s="10">
        <f t="shared" ca="1" si="4"/>
        <v>261.65413953763147</v>
      </c>
      <c r="D62" s="10">
        <f t="shared" ca="1" si="4"/>
        <v>175.96056999999999</v>
      </c>
      <c r="E62" s="10">
        <f t="shared" ca="1" si="4"/>
        <v>2362.8159239940642</v>
      </c>
    </row>
    <row r="63" spans="1:5" hidden="1" outlineLevel="1" x14ac:dyDescent="0.25">
      <c r="A63">
        <v>2011</v>
      </c>
      <c r="B63" s="10">
        <f t="shared" ref="B63:E64" ca="1" si="5">INDEX(INDIRECT($A$45&amp;"!$A$1:$N$55"),MATCH($A63,INDIRECT($A$45&amp;"!$A$1:$A$55"),0),MATCH(B$46,INDIRECT($A$45&amp;"!$A$1:$N$1"),0))</f>
        <v>71.325271606445313</v>
      </c>
      <c r="C63" s="10">
        <f t="shared" ca="1" si="5"/>
        <v>294.2698537679878</v>
      </c>
      <c r="D63" s="10">
        <f t="shared" ca="1" si="5"/>
        <v>196.98693999999992</v>
      </c>
      <c r="E63" s="10">
        <f t="shared" ca="1" si="5"/>
        <v>2731.5247531025411</v>
      </c>
    </row>
    <row r="64" spans="1:5" hidden="1" outlineLevel="1" x14ac:dyDescent="0.25">
      <c r="A64">
        <v>2012</v>
      </c>
      <c r="B64" s="10">
        <f t="shared" ca="1" si="5"/>
        <v>72.980522155761719</v>
      </c>
      <c r="C64" s="10">
        <f t="shared" ca="1" si="5"/>
        <v>313.73262158719621</v>
      </c>
      <c r="D64" s="10">
        <f t="shared" ca="1" si="5"/>
        <v>160.33406999999997</v>
      </c>
      <c r="E64" s="10">
        <f t="shared" ca="1" si="5"/>
        <v>2966.0822348523138</v>
      </c>
    </row>
    <row r="65" spans="1:11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</row>
    <row r="66" spans="1:11" collapsed="1" x14ac:dyDescent="0.25"/>
    <row r="67" spans="1:11" ht="21" x14ac:dyDescent="0.35">
      <c r="H67" s="45" t="s">
        <v>340</v>
      </c>
      <c r="I67" s="45"/>
      <c r="J67" s="45"/>
      <c r="K67" s="45"/>
    </row>
    <row r="68" spans="1:11" ht="20.25" customHeight="1" x14ac:dyDescent="0.25">
      <c r="H68" s="1" t="s">
        <v>334</v>
      </c>
      <c r="I68" s="1" t="s">
        <v>335</v>
      </c>
      <c r="J68" s="1" t="s">
        <v>337</v>
      </c>
      <c r="K68" s="1" t="s">
        <v>336</v>
      </c>
    </row>
    <row r="69" spans="1:11" ht="200.25" customHeight="1" thickBot="1" x14ac:dyDescent="0.3">
      <c r="G69" s="3" t="s">
        <v>338</v>
      </c>
    </row>
    <row r="70" spans="1:11" ht="200.25" customHeight="1" thickTop="1" thickBot="1" x14ac:dyDescent="0.3">
      <c r="G70" s="3" t="s">
        <v>354</v>
      </c>
    </row>
    <row r="71" spans="1:11" s="4" customFormat="1" ht="15.75" customHeight="1" thickTop="1" thickBot="1" x14ac:dyDescent="0.3">
      <c r="G71" s="5"/>
      <c r="H71" s="8" t="s">
        <v>355</v>
      </c>
    </row>
    <row r="72" spans="1:11" s="4" customFormat="1" ht="15.75" customHeight="1" thickTop="1" x14ac:dyDescent="0.25">
      <c r="G72" s="7"/>
      <c r="H72" s="46" t="s">
        <v>356</v>
      </c>
    </row>
    <row r="73" spans="1:11" s="4" customFormat="1" ht="15.75" customHeight="1" x14ac:dyDescent="0.25">
      <c r="G73" s="7"/>
    </row>
    <row r="74" spans="1:11" ht="15.75" customHeight="1" x14ac:dyDescent="0.25"/>
    <row r="75" spans="1:11" ht="15.75" customHeight="1" x14ac:dyDescent="0.25"/>
  </sheetData>
  <mergeCells count="4">
    <mergeCell ref="B1:E1"/>
    <mergeCell ref="B23:E23"/>
    <mergeCell ref="B45:E45"/>
    <mergeCell ref="H67:K67"/>
  </mergeCells>
  <pageMargins left="0.7" right="0.7" top="0.75" bottom="0.75" header="0.3" footer="0.3"/>
  <pageSetup scale="6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showGridLines="0" topLeftCell="M66" zoomScale="80" zoomScaleNormal="80" workbookViewId="0">
      <selection activeCell="P74" sqref="N67:P74"/>
    </sheetView>
  </sheetViews>
  <sheetFormatPr defaultColWidth="9" defaultRowHeight="15.75" customHeight="1" zeroHeight="1" outlineLevelRow="1" outlineLevelCol="1" x14ac:dyDescent="0.25"/>
  <cols>
    <col min="1" max="12" width="9" hidden="1" customWidth="1" outlineLevel="1"/>
    <col min="13" max="13" width="4.25" customWidth="1" collapsed="1"/>
    <col min="14" max="14" width="6.375" customWidth="1"/>
    <col min="15" max="18" width="32.875" customWidth="1"/>
    <col min="19" max="19" width="9" customWidth="1"/>
  </cols>
  <sheetData>
    <row r="1" spans="1:15" hidden="1" outlineLevel="1" x14ac:dyDescent="0.25">
      <c r="A1" t="s">
        <v>333</v>
      </c>
      <c r="B1" s="44" t="s">
        <v>338</v>
      </c>
      <c r="C1" s="44"/>
      <c r="D1" s="44"/>
      <c r="E1" s="44"/>
      <c r="F1" s="44"/>
      <c r="G1" s="33"/>
      <c r="H1" s="42"/>
      <c r="I1" s="33"/>
      <c r="J1" s="33"/>
      <c r="K1" s="42"/>
      <c r="L1" s="33"/>
    </row>
    <row r="2" spans="1:15" hidden="1" outlineLevel="1" x14ac:dyDescent="0.25">
      <c r="B2" t="s">
        <v>329</v>
      </c>
      <c r="C2" t="s">
        <v>330</v>
      </c>
      <c r="D2" t="s">
        <v>331</v>
      </c>
      <c r="E2" t="s">
        <v>332</v>
      </c>
      <c r="F2" t="s">
        <v>341</v>
      </c>
      <c r="G2" s="29" t="s">
        <v>288</v>
      </c>
      <c r="H2" s="41" t="s">
        <v>346</v>
      </c>
      <c r="I2" s="30" t="s">
        <v>342</v>
      </c>
      <c r="J2" s="30" t="s">
        <v>344</v>
      </c>
      <c r="K2" s="41" t="s">
        <v>345</v>
      </c>
      <c r="L2" s="30" t="s">
        <v>289</v>
      </c>
    </row>
    <row r="3" spans="1:15" hidden="1" outlineLevel="1" x14ac:dyDescent="0.25">
      <c r="A3">
        <v>1995</v>
      </c>
      <c r="B3" s="10">
        <f ca="1">INDEX(INDIRECT($A$1&amp;"!$A$1:$N$55"),MATCH($A3,INDIRECT($A$1&amp;"!$A$1:$A$55"),0),MATCH(B$2,INDIRECT($A$1&amp;"!$A$1:$N$1"),0))</f>
        <v>73.622508555889127</v>
      </c>
      <c r="C3" s="10">
        <f t="shared" ref="C3:F20" ca="1" si="0">INDEX(INDIRECT($A$1&amp;"!$A$1:$N$55"),MATCH($A3,INDIRECT($A$1&amp;"!$A$1:$A$55"),0),MATCH(C$2,INDIRECT($A$1&amp;"!$A$1:$N$1"),0))</f>
        <v>37.033287620544435</v>
      </c>
      <c r="D3" s="10">
        <f t="shared" ca="1" si="0"/>
        <v>1.7507343225479126</v>
      </c>
      <c r="E3" s="10">
        <f t="shared" ca="1" si="0"/>
        <v>0.1457659957408905</v>
      </c>
      <c r="F3" s="10">
        <f t="shared" ca="1" si="0"/>
        <v>5.5617284622192384</v>
      </c>
      <c r="G3" s="31">
        <f ca="1">SUM(B3:F3)</f>
        <v>118.11402495694161</v>
      </c>
      <c r="H3" s="32">
        <f ca="1">SUM(D3:E3)</f>
        <v>1.8965003182888032</v>
      </c>
      <c r="I3" s="32">
        <f ca="1">SUM(B3:C3)</f>
        <v>110.65579617643357</v>
      </c>
      <c r="J3" s="32">
        <f ca="1">(F3/$G3)*100</f>
        <v>4.7087790499449689</v>
      </c>
      <c r="K3" s="32">
        <f ca="1">(SUM(D3:E3)/G3)*100</f>
        <v>1.6056520967600345</v>
      </c>
      <c r="L3" s="32">
        <f ca="1">(I3/$G3)*100</f>
        <v>93.685568853294996</v>
      </c>
      <c r="O3" s="9"/>
    </row>
    <row r="4" spans="1:15" hidden="1" outlineLevel="1" x14ac:dyDescent="0.25">
      <c r="A4">
        <v>1996</v>
      </c>
      <c r="B4" s="10">
        <f t="shared" ref="B4:B20" ca="1" si="1">INDEX(INDIRECT($A$1&amp;"!$A$1:$N$55"),MATCH($A4,INDIRECT($A$1&amp;"!$A$1:$A$55"),0),MATCH(B$2,INDIRECT($A$1&amp;"!$A$1:$N$1"),0))</f>
        <v>93.032271532058715</v>
      </c>
      <c r="C4" s="10">
        <f t="shared" ca="1" si="0"/>
        <v>44.411906173706058</v>
      </c>
      <c r="D4" s="10">
        <f t="shared" ca="1" si="0"/>
        <v>2.2334915496110916</v>
      </c>
      <c r="E4" s="10">
        <f t="shared" ca="1" si="0"/>
        <v>0.16768413996696471</v>
      </c>
      <c r="F4" s="10">
        <f t="shared" ca="1" si="0"/>
        <v>2.3838394546508788</v>
      </c>
      <c r="G4" s="31">
        <f t="shared" ref="G4:G20" ca="1" si="2">SUM(B4:F4)</f>
        <v>142.22919284999372</v>
      </c>
      <c r="H4" s="32">
        <f t="shared" ref="H4:H18" ca="1" si="3">SUM(D4:E4)</f>
        <v>2.4011756895780563</v>
      </c>
      <c r="I4" s="32">
        <f t="shared" ref="I4:I18" ca="1" si="4">SUM(B4:C4)</f>
        <v>137.44417770576479</v>
      </c>
      <c r="J4" s="32">
        <f t="shared" ref="J4:J18" ca="1" si="5">(F4/$G4)*100</f>
        <v>1.6760549693655833</v>
      </c>
      <c r="K4" s="32">
        <f t="shared" ref="K4:K18" ca="1" si="6">(SUM(D4:E4)/G4)*100</f>
        <v>1.6882439121415307</v>
      </c>
      <c r="L4" s="32">
        <f t="shared" ref="L4:L18" ca="1" si="7">(I4/$G4)*100</f>
        <v>96.635701118492889</v>
      </c>
      <c r="O4" s="9"/>
    </row>
    <row r="5" spans="1:15" hidden="1" outlineLevel="1" x14ac:dyDescent="0.25">
      <c r="A5">
        <v>1997</v>
      </c>
      <c r="B5" s="10">
        <f t="shared" ca="1" si="1"/>
        <v>110.91794395446777</v>
      </c>
      <c r="C5" s="10">
        <f t="shared" ca="1" si="0"/>
        <v>57.23084345626831</v>
      </c>
      <c r="D5" s="10">
        <f t="shared" ca="1" si="0"/>
        <v>2.4033178310394288</v>
      </c>
      <c r="E5" s="10">
        <f t="shared" ca="1" si="0"/>
        <v>0.47927206754684448</v>
      </c>
      <c r="F5" s="10">
        <f t="shared" ca="1" si="0"/>
        <v>2.8375260229110717</v>
      </c>
      <c r="G5" s="31">
        <f t="shared" ca="1" si="2"/>
        <v>173.86890333223343</v>
      </c>
      <c r="H5" s="32">
        <f t="shared" ca="1" si="3"/>
        <v>2.8825898985862732</v>
      </c>
      <c r="I5" s="32">
        <f t="shared" ca="1" si="4"/>
        <v>168.14878741073608</v>
      </c>
      <c r="J5" s="32">
        <f t="shared" ca="1" si="5"/>
        <v>1.631991672190541</v>
      </c>
      <c r="K5" s="32">
        <f t="shared" ca="1" si="6"/>
        <v>1.6579099789213843</v>
      </c>
      <c r="L5" s="32">
        <f t="shared" ca="1" si="7"/>
        <v>96.710098348888067</v>
      </c>
      <c r="O5" s="9"/>
    </row>
    <row r="6" spans="1:15" hidden="1" outlineLevel="1" x14ac:dyDescent="0.25">
      <c r="A6">
        <v>1998</v>
      </c>
      <c r="B6" s="10">
        <f t="shared" ca="1" si="1"/>
        <v>67.96750720214844</v>
      </c>
      <c r="C6" s="10">
        <f t="shared" ca="1" si="0"/>
        <v>63.509768281936644</v>
      </c>
      <c r="D6" s="10">
        <f t="shared" ca="1" si="0"/>
        <v>2.9041002951860428</v>
      </c>
      <c r="E6" s="10">
        <f t="shared" ca="1" si="0"/>
        <v>0.73654617333412176</v>
      </c>
      <c r="F6" s="10">
        <f t="shared" ca="1" si="0"/>
        <v>5.4760121459960933</v>
      </c>
      <c r="G6" s="31">
        <f t="shared" ca="1" si="2"/>
        <v>140.59393409860135</v>
      </c>
      <c r="H6" s="32">
        <f t="shared" ca="1" si="3"/>
        <v>3.6406464685201647</v>
      </c>
      <c r="I6" s="32">
        <f t="shared" ca="1" si="4"/>
        <v>131.47727548408508</v>
      </c>
      <c r="J6" s="32">
        <f t="shared" ca="1" si="5"/>
        <v>3.8949135189258279</v>
      </c>
      <c r="K6" s="32">
        <f t="shared" ca="1" si="6"/>
        <v>2.5894762045472786</v>
      </c>
      <c r="L6" s="32">
        <f t="shared" ca="1" si="7"/>
        <v>93.515610276526886</v>
      </c>
      <c r="O6" s="9"/>
    </row>
    <row r="7" spans="1:15" hidden="1" outlineLevel="1" x14ac:dyDescent="0.25">
      <c r="A7">
        <v>1999</v>
      </c>
      <c r="B7" s="10">
        <f t="shared" ca="1" si="1"/>
        <v>82.847262081146241</v>
      </c>
      <c r="C7" s="10">
        <f t="shared" ca="1" si="0"/>
        <v>59.426392654418947</v>
      </c>
      <c r="D7" s="10">
        <f t="shared" ca="1" si="0"/>
        <v>2.8880572845935824</v>
      </c>
      <c r="E7" s="10">
        <f t="shared" ca="1" si="0"/>
        <v>0.88358586168289188</v>
      </c>
      <c r="F7" s="10">
        <f t="shared" ca="1" si="0"/>
        <v>6.3072555389404297</v>
      </c>
      <c r="G7" s="31">
        <f t="shared" ca="1" si="2"/>
        <v>152.35255342078207</v>
      </c>
      <c r="H7" s="32">
        <f t="shared" ca="1" si="3"/>
        <v>3.7716431462764741</v>
      </c>
      <c r="I7" s="32">
        <f t="shared" ca="1" si="4"/>
        <v>142.27365473556517</v>
      </c>
      <c r="J7" s="32">
        <f t="shared" ca="1" si="5"/>
        <v>4.1399079945318924</v>
      </c>
      <c r="K7" s="32">
        <f t="shared" ca="1" si="6"/>
        <v>2.4756021882085455</v>
      </c>
      <c r="L7" s="32">
        <f t="shared" ca="1" si="7"/>
        <v>93.384489817259563</v>
      </c>
      <c r="O7" s="9"/>
    </row>
    <row r="8" spans="1:15" hidden="1" outlineLevel="1" x14ac:dyDescent="0.25">
      <c r="A8">
        <v>2000</v>
      </c>
      <c r="B8" s="10">
        <f t="shared" ca="1" si="1"/>
        <v>167.82765573120116</v>
      </c>
      <c r="C8" s="10">
        <f t="shared" ca="1" si="0"/>
        <v>57.540206710815433</v>
      </c>
      <c r="D8" s="10">
        <f t="shared" ca="1" si="0"/>
        <v>3.0040321049690246</v>
      </c>
      <c r="E8" s="10">
        <f t="shared" ca="1" si="0"/>
        <v>0.78061751079559327</v>
      </c>
      <c r="F8" s="10">
        <f t="shared" ca="1" si="0"/>
        <v>3.6080457153320311</v>
      </c>
      <c r="G8" s="31">
        <f t="shared" ca="1" si="2"/>
        <v>232.76055777311322</v>
      </c>
      <c r="H8" s="32">
        <f t="shared" ca="1" si="3"/>
        <v>3.7846496157646179</v>
      </c>
      <c r="I8" s="32">
        <f t="shared" ca="1" si="4"/>
        <v>225.36786244201659</v>
      </c>
      <c r="J8" s="32">
        <f t="shared" ca="1" si="5"/>
        <v>1.550110443904773</v>
      </c>
      <c r="K8" s="32">
        <f t="shared" ca="1" si="6"/>
        <v>1.6259840807967822</v>
      </c>
      <c r="L8" s="32">
        <f t="shared" ca="1" si="7"/>
        <v>96.82390547529846</v>
      </c>
      <c r="O8" s="9"/>
    </row>
    <row r="9" spans="1:15" hidden="1" outlineLevel="1" x14ac:dyDescent="0.25">
      <c r="A9">
        <v>2001</v>
      </c>
      <c r="B9" s="10">
        <f t="shared" ca="1" si="1"/>
        <v>147.80482518005371</v>
      </c>
      <c r="C9" s="10">
        <f t="shared" ca="1" si="0"/>
        <v>63.947221054077147</v>
      </c>
      <c r="D9" s="10">
        <f t="shared" ca="1" si="0"/>
        <v>4.7753879470825193</v>
      </c>
      <c r="E9" s="10">
        <f t="shared" ca="1" si="0"/>
        <v>0.82340004014968871</v>
      </c>
      <c r="F9" s="10">
        <f t="shared" ca="1" si="0"/>
        <v>8.4008809509277338</v>
      </c>
      <c r="G9" s="31">
        <f t="shared" ca="1" si="2"/>
        <v>225.7517151722908</v>
      </c>
      <c r="H9" s="32">
        <f t="shared" ca="1" si="3"/>
        <v>5.5987879872322077</v>
      </c>
      <c r="I9" s="32">
        <f t="shared" ca="1" si="4"/>
        <v>211.75204623413086</v>
      </c>
      <c r="J9" s="32">
        <f t="shared" ca="1" si="5"/>
        <v>3.7212921924053997</v>
      </c>
      <c r="K9" s="32">
        <f t="shared" ca="1" si="6"/>
        <v>2.4800644296143157</v>
      </c>
      <c r="L9" s="32">
        <f t="shared" ca="1" si="7"/>
        <v>93.798643377980284</v>
      </c>
    </row>
    <row r="10" spans="1:15" hidden="1" outlineLevel="1" x14ac:dyDescent="0.25">
      <c r="A10">
        <v>2002</v>
      </c>
      <c r="B10" s="10">
        <f t="shared" ca="1" si="1"/>
        <v>132.0021222229004</v>
      </c>
      <c r="C10" s="10">
        <f t="shared" ca="1" si="0"/>
        <v>58.857066913604733</v>
      </c>
      <c r="D10" s="10">
        <f t="shared" ca="1" si="0"/>
        <v>0.82078578186035156</v>
      </c>
      <c r="E10" s="10">
        <f t="shared" ca="1" si="0"/>
        <v>0.57681591963768009</v>
      </c>
      <c r="F10" s="10">
        <f t="shared" ca="1" si="0"/>
        <v>13.520650405883789</v>
      </c>
      <c r="G10" s="31">
        <f t="shared" ca="1" si="2"/>
        <v>205.77744124388698</v>
      </c>
      <c r="H10" s="32">
        <f t="shared" ca="1" si="3"/>
        <v>1.3976017014980315</v>
      </c>
      <c r="I10" s="32">
        <f t="shared" ca="1" si="4"/>
        <v>190.85918913650514</v>
      </c>
      <c r="J10" s="32">
        <f t="shared" ca="1" si="5"/>
        <v>6.5705212020102541</v>
      </c>
      <c r="K10" s="32">
        <f t="shared" ca="1" si="6"/>
        <v>0.67918120326979725</v>
      </c>
      <c r="L10" s="32">
        <f t="shared" ca="1" si="7"/>
        <v>92.750297594719939</v>
      </c>
      <c r="O10" s="9"/>
    </row>
    <row r="11" spans="1:15" hidden="1" outlineLevel="1" x14ac:dyDescent="0.25">
      <c r="A11">
        <v>2003</v>
      </c>
      <c r="B11" s="10">
        <f t="shared" ca="1" si="1"/>
        <v>180.68367618942261</v>
      </c>
      <c r="C11" s="10">
        <f t="shared" ca="1" si="0"/>
        <v>75.261725940704352</v>
      </c>
      <c r="D11" s="10">
        <f t="shared" ca="1" si="0"/>
        <v>0.78469633483886714</v>
      </c>
      <c r="E11" s="10">
        <f t="shared" ca="1" si="0"/>
        <v>0.83451623368263239</v>
      </c>
      <c r="F11" s="10">
        <f t="shared" ca="1" si="0"/>
        <v>15.416584487915038</v>
      </c>
      <c r="G11" s="31">
        <f t="shared" ca="1" si="2"/>
        <v>272.98119918656352</v>
      </c>
      <c r="H11" s="32">
        <f t="shared" ca="1" si="3"/>
        <v>1.6192125685214995</v>
      </c>
      <c r="I11" s="32">
        <f t="shared" ca="1" si="4"/>
        <v>255.94540213012698</v>
      </c>
      <c r="J11" s="32">
        <f t="shared" ca="1" si="5"/>
        <v>5.6474894732141916</v>
      </c>
      <c r="K11" s="32">
        <f t="shared" ca="1" si="6"/>
        <v>0.59315900631489316</v>
      </c>
      <c r="L11" s="32">
        <f t="shared" ca="1" si="7"/>
        <v>93.759351520470915</v>
      </c>
    </row>
    <row r="12" spans="1:15" hidden="1" outlineLevel="1" x14ac:dyDescent="0.25">
      <c r="A12">
        <v>2004</v>
      </c>
      <c r="B12" s="10">
        <f t="shared" ca="1" si="1"/>
        <v>273.18284536361693</v>
      </c>
      <c r="C12" s="10">
        <f t="shared" ca="1" si="0"/>
        <v>93.037767080307006</v>
      </c>
      <c r="D12" s="10">
        <f t="shared" ca="1" si="0"/>
        <v>0.88245687866210942</v>
      </c>
      <c r="E12" s="10">
        <f t="shared" ca="1" si="0"/>
        <v>3.9016758103370668</v>
      </c>
      <c r="F12" s="10">
        <f t="shared" ca="1" si="0"/>
        <v>15.54310343170166</v>
      </c>
      <c r="G12" s="31">
        <f t="shared" ca="1" si="2"/>
        <v>386.5478485646247</v>
      </c>
      <c r="H12" s="32">
        <f t="shared" ca="1" si="3"/>
        <v>4.7841326889991764</v>
      </c>
      <c r="I12" s="32">
        <f t="shared" ca="1" si="4"/>
        <v>366.22061244392393</v>
      </c>
      <c r="J12" s="32">
        <f t="shared" ca="1" si="5"/>
        <v>4.0210037358681863</v>
      </c>
      <c r="K12" s="32">
        <f t="shared" ca="1" si="6"/>
        <v>1.2376560125128584</v>
      </c>
      <c r="L12" s="32">
        <f t="shared" ca="1" si="7"/>
        <v>94.741340251618965</v>
      </c>
    </row>
    <row r="13" spans="1:15" hidden="1" outlineLevel="1" x14ac:dyDescent="0.25">
      <c r="A13">
        <v>2005</v>
      </c>
      <c r="B13" s="10">
        <f t="shared" ca="1" si="1"/>
        <v>406.47140529251101</v>
      </c>
      <c r="C13" s="10">
        <f t="shared" ca="1" si="0"/>
        <v>130.17733293914796</v>
      </c>
      <c r="D13" s="10">
        <f t="shared" ca="1" si="0"/>
        <v>3.5615666961669921</v>
      </c>
      <c r="E13" s="10">
        <f t="shared" ca="1" si="0"/>
        <v>14.639785256624222</v>
      </c>
      <c r="F13" s="10">
        <f t="shared" ca="1" si="0"/>
        <v>37.204689693450931</v>
      </c>
      <c r="G13" s="31">
        <f t="shared" ca="1" si="2"/>
        <v>592.05477987790118</v>
      </c>
      <c r="H13" s="32">
        <f t="shared" ca="1" si="3"/>
        <v>18.201351952791214</v>
      </c>
      <c r="I13" s="32">
        <f t="shared" ca="1" si="4"/>
        <v>536.64873823165897</v>
      </c>
      <c r="J13" s="32">
        <f t="shared" ca="1" si="5"/>
        <v>6.2839944812410122</v>
      </c>
      <c r="K13" s="32">
        <f t="shared" ca="1" si="6"/>
        <v>3.0742682216913879</v>
      </c>
      <c r="L13" s="32">
        <f t="shared" ca="1" si="7"/>
        <v>90.641737297067593</v>
      </c>
    </row>
    <row r="14" spans="1:15" hidden="1" outlineLevel="1" x14ac:dyDescent="0.25">
      <c r="A14">
        <v>2006</v>
      </c>
      <c r="B14" s="10">
        <f t="shared" ca="1" si="1"/>
        <v>535.11781932306292</v>
      </c>
      <c r="C14" s="10">
        <f t="shared" ca="1" si="0"/>
        <v>126.82620189476013</v>
      </c>
      <c r="D14" s="10">
        <f t="shared" ca="1" si="0"/>
        <v>0.32907220458984376</v>
      </c>
      <c r="E14" s="10">
        <f t="shared" ca="1" si="0"/>
        <v>9.3219460982978344</v>
      </c>
      <c r="F14" s="10">
        <f t="shared" ca="1" si="0"/>
        <v>27.365454391479492</v>
      </c>
      <c r="G14" s="31">
        <f t="shared" ca="1" si="2"/>
        <v>698.96049391219026</v>
      </c>
      <c r="H14" s="32">
        <f t="shared" ca="1" si="3"/>
        <v>9.6510183028876781</v>
      </c>
      <c r="I14" s="32">
        <f t="shared" ca="1" si="4"/>
        <v>661.94402121782309</v>
      </c>
      <c r="J14" s="32">
        <f t="shared" ca="1" si="5"/>
        <v>3.9151646809551139</v>
      </c>
      <c r="K14" s="32">
        <f t="shared" ca="1" si="6"/>
        <v>1.3807673519385097</v>
      </c>
      <c r="L14" s="32">
        <f t="shared" ca="1" si="7"/>
        <v>94.704067967106369</v>
      </c>
    </row>
    <row r="15" spans="1:15" hidden="1" outlineLevel="1" x14ac:dyDescent="0.25">
      <c r="A15">
        <v>2007</v>
      </c>
      <c r="B15" s="10">
        <f t="shared" ca="1" si="1"/>
        <v>564.56688725471497</v>
      </c>
      <c r="C15" s="10">
        <f t="shared" ca="1" si="0"/>
        <v>158.99675694179535</v>
      </c>
      <c r="D15" s="10">
        <f t="shared" ca="1" si="0"/>
        <v>0.64210498046874998</v>
      </c>
      <c r="E15" s="10">
        <f t="shared" ca="1" si="0"/>
        <v>5.9460788760185244</v>
      </c>
      <c r="F15" s="10">
        <f t="shared" ca="1" si="0"/>
        <v>31.600381843566893</v>
      </c>
      <c r="G15" s="31">
        <f t="shared" ca="1" si="2"/>
        <v>761.75220989656441</v>
      </c>
      <c r="H15" s="32">
        <f t="shared" ca="1" si="3"/>
        <v>6.5881838564872748</v>
      </c>
      <c r="I15" s="32">
        <f t="shared" ca="1" si="4"/>
        <v>723.56364419651027</v>
      </c>
      <c r="J15" s="32">
        <f t="shared" ca="1" si="5"/>
        <v>4.1483807244691544</v>
      </c>
      <c r="K15" s="32">
        <f t="shared" ca="1" si="6"/>
        <v>0.86487229979705094</v>
      </c>
      <c r="L15" s="32">
        <f t="shared" ca="1" si="7"/>
        <v>94.986746975733794</v>
      </c>
    </row>
    <row r="16" spans="1:15" hidden="1" outlineLevel="1" x14ac:dyDescent="0.25">
      <c r="A16">
        <v>2008</v>
      </c>
      <c r="B16" s="10">
        <f t="shared" ca="1" si="1"/>
        <v>850.59096872136001</v>
      </c>
      <c r="C16" s="10">
        <f t="shared" ca="1" si="0"/>
        <v>203.03751650810241</v>
      </c>
      <c r="D16" s="10">
        <f t="shared" ca="1" si="0"/>
        <v>0.76994787597656245</v>
      </c>
      <c r="E16" s="10">
        <f t="shared" ca="1" si="0"/>
        <v>5.0566102631092074</v>
      </c>
      <c r="F16" s="10">
        <f t="shared" ca="1" si="0"/>
        <v>34.823511306762697</v>
      </c>
      <c r="G16" s="31">
        <f t="shared" ca="1" si="2"/>
        <v>1094.2785546753109</v>
      </c>
      <c r="H16" s="32">
        <f t="shared" ca="1" si="3"/>
        <v>5.8265581390857699</v>
      </c>
      <c r="I16" s="32">
        <f t="shared" ca="1" si="4"/>
        <v>1053.6284852294625</v>
      </c>
      <c r="J16" s="32">
        <f t="shared" ca="1" si="5"/>
        <v>3.1823260318845747</v>
      </c>
      <c r="K16" s="32">
        <f t="shared" ca="1" si="6"/>
        <v>0.53245657736704877</v>
      </c>
      <c r="L16" s="32">
        <f t="shared" ca="1" si="7"/>
        <v>96.285217390748386</v>
      </c>
    </row>
    <row r="17" spans="1:12" hidden="1" outlineLevel="1" x14ac:dyDescent="0.25">
      <c r="A17">
        <v>2009</v>
      </c>
      <c r="B17" s="10">
        <f t="shared" ca="1" si="1"/>
        <v>490.37782611083986</v>
      </c>
      <c r="C17" s="10">
        <f t="shared" ca="1" si="0"/>
        <v>196.39136537742615</v>
      </c>
      <c r="D17" s="10">
        <f t="shared" ca="1" si="0"/>
        <v>0.74547125244140622</v>
      </c>
      <c r="E17" s="10">
        <f t="shared" ca="1" si="0"/>
        <v>4.8571284523010254</v>
      </c>
      <c r="F17" s="10">
        <f t="shared" ca="1" si="0"/>
        <v>32.305827144622803</v>
      </c>
      <c r="G17" s="31">
        <f t="shared" ca="1" si="2"/>
        <v>724.6776183376312</v>
      </c>
      <c r="H17" s="32">
        <f t="shared" ca="1" si="3"/>
        <v>5.6025997047424312</v>
      </c>
      <c r="I17" s="32">
        <f t="shared" ca="1" si="4"/>
        <v>686.76919148826596</v>
      </c>
      <c r="J17" s="32">
        <f t="shared" ca="1" si="5"/>
        <v>4.4579584531298915</v>
      </c>
      <c r="K17" s="32">
        <f t="shared" ca="1" si="6"/>
        <v>0.77311615026754554</v>
      </c>
      <c r="L17" s="32">
        <f t="shared" ca="1" si="7"/>
        <v>94.768925396602569</v>
      </c>
    </row>
    <row r="18" spans="1:12" hidden="1" outlineLevel="1" x14ac:dyDescent="0.25">
      <c r="A18">
        <v>2010</v>
      </c>
      <c r="B18" s="10">
        <f t="shared" ca="1" si="1"/>
        <v>602.04223112618922</v>
      </c>
      <c r="C18" s="10">
        <f t="shared" ca="1" si="0"/>
        <v>160.23754695129395</v>
      </c>
      <c r="D18" s="10">
        <f t="shared" ca="1" si="0"/>
        <v>0.88795410156249999</v>
      </c>
      <c r="E18" s="10">
        <f t="shared" ca="1" si="0"/>
        <v>3.9524581986665726</v>
      </c>
      <c r="F18" s="10">
        <f t="shared" ca="1" si="0"/>
        <v>6.9855848464965824</v>
      </c>
      <c r="G18" s="31">
        <f t="shared" ca="1" si="2"/>
        <v>774.10577522420886</v>
      </c>
      <c r="H18" s="32">
        <f t="shared" ca="1" si="3"/>
        <v>4.8404123002290724</v>
      </c>
      <c r="I18" s="32">
        <f t="shared" ca="1" si="4"/>
        <v>762.27977807748312</v>
      </c>
      <c r="J18" s="32">
        <f t="shared" ca="1" si="5"/>
        <v>0.9024070185335209</v>
      </c>
      <c r="K18" s="32">
        <f t="shared" ca="1" si="6"/>
        <v>0.62529081362648598</v>
      </c>
      <c r="L18" s="32">
        <f t="shared" ca="1" si="7"/>
        <v>98.472302167839985</v>
      </c>
    </row>
    <row r="19" spans="1:12" hidden="1" outlineLevel="1" x14ac:dyDescent="0.25">
      <c r="A19">
        <v>2011</v>
      </c>
      <c r="B19" s="10">
        <f t="shared" ca="1" si="1"/>
        <v>0</v>
      </c>
      <c r="C19" s="10">
        <f t="shared" ca="1" si="0"/>
        <v>0</v>
      </c>
      <c r="D19" s="10">
        <f t="shared" ca="1" si="0"/>
        <v>0</v>
      </c>
      <c r="E19" s="10">
        <f t="shared" ca="1" si="0"/>
        <v>0</v>
      </c>
      <c r="F19" s="10">
        <f t="shared" ca="1" si="0"/>
        <v>0</v>
      </c>
      <c r="G19" s="31">
        <f t="shared" ca="1" si="2"/>
        <v>0</v>
      </c>
      <c r="H19" s="32"/>
      <c r="I19" s="32">
        <f ca="1">SUM(B19:D19)</f>
        <v>0</v>
      </c>
      <c r="J19" s="32" t="e">
        <f ca="1">(I19/$G19)*100</f>
        <v>#DIV/0!</v>
      </c>
      <c r="K19" s="32"/>
      <c r="L19" s="32" t="e">
        <f ca="1">(F19/$G19)*100</f>
        <v>#DIV/0!</v>
      </c>
    </row>
    <row r="20" spans="1:12" hidden="1" outlineLevel="1" x14ac:dyDescent="0.25">
      <c r="A20">
        <v>2012</v>
      </c>
      <c r="B20" s="10">
        <f t="shared" ca="1" si="1"/>
        <v>0</v>
      </c>
      <c r="C20" s="10">
        <f t="shared" ca="1" si="0"/>
        <v>0</v>
      </c>
      <c r="D20" s="10">
        <f t="shared" ca="1" si="0"/>
        <v>0</v>
      </c>
      <c r="E20" s="10">
        <f t="shared" ca="1" si="0"/>
        <v>0</v>
      </c>
      <c r="F20" s="10">
        <f t="shared" ca="1" si="0"/>
        <v>0</v>
      </c>
      <c r="G20" s="31">
        <f t="shared" ca="1" si="2"/>
        <v>0</v>
      </c>
      <c r="H20" s="32"/>
      <c r="I20" s="32">
        <f ca="1">SUM(B20:D20)</f>
        <v>0</v>
      </c>
      <c r="J20" s="32" t="e">
        <f ca="1">(I20/$G20)*100</f>
        <v>#DIV/0!</v>
      </c>
      <c r="K20" s="32"/>
      <c r="L20" s="32" t="e">
        <f ca="1">(F20/$G20)*100</f>
        <v>#DIV/0!</v>
      </c>
    </row>
    <row r="21" spans="1:12" hidden="1" outlineLevel="1" x14ac:dyDescent="0.25">
      <c r="A21" t="s">
        <v>287</v>
      </c>
      <c r="B21" s="2">
        <f ca="1">(B20-B3)/B3</f>
        <v>-1</v>
      </c>
      <c r="C21" s="2">
        <f ca="1">(C20-C3)/C3</f>
        <v>-1</v>
      </c>
      <c r="D21" s="2">
        <f ca="1">(D20-D3)/D3</f>
        <v>-1</v>
      </c>
      <c r="E21" s="2">
        <f ca="1">(E20-E3)/E3</f>
        <v>-1</v>
      </c>
      <c r="F21" s="2">
        <f ca="1">(F20-F3)/F3</f>
        <v>-1</v>
      </c>
      <c r="G21" s="2"/>
      <c r="H21" s="2"/>
      <c r="I21" s="10"/>
      <c r="J21" s="10"/>
      <c r="K21" s="10"/>
      <c r="L21" s="10"/>
    </row>
    <row r="22" spans="1:12" hidden="1" outlineLevel="1" x14ac:dyDescent="0.25"/>
    <row r="23" spans="1:12" hidden="1" outlineLevel="1" x14ac:dyDescent="0.25">
      <c r="A23" t="s">
        <v>339</v>
      </c>
      <c r="B23" s="44" t="s">
        <v>343</v>
      </c>
      <c r="C23" s="44"/>
      <c r="D23" s="44"/>
      <c r="E23" s="44"/>
      <c r="F23" s="44"/>
      <c r="G23" s="33"/>
      <c r="H23" s="42"/>
      <c r="I23" s="33"/>
      <c r="J23" s="33"/>
      <c r="K23" s="42"/>
      <c r="L23" s="33"/>
    </row>
    <row r="24" spans="1:12" hidden="1" outlineLevel="1" x14ac:dyDescent="0.25">
      <c r="B24" t="s">
        <v>329</v>
      </c>
      <c r="C24" t="s">
        <v>330</v>
      </c>
      <c r="D24" t="s">
        <v>331</v>
      </c>
      <c r="E24" t="s">
        <v>332</v>
      </c>
      <c r="F24" t="s">
        <v>341</v>
      </c>
      <c r="G24" s="29" t="s">
        <v>288</v>
      </c>
      <c r="H24" s="41" t="s">
        <v>346</v>
      </c>
      <c r="I24" s="30" t="s">
        <v>342</v>
      </c>
      <c r="J24" s="30" t="s">
        <v>20</v>
      </c>
      <c r="K24" s="41" t="s">
        <v>345</v>
      </c>
      <c r="L24" s="30" t="s">
        <v>289</v>
      </c>
    </row>
    <row r="25" spans="1:12" hidden="1" outlineLevel="1" x14ac:dyDescent="0.25">
      <c r="A25">
        <v>1995</v>
      </c>
      <c r="B25" s="10">
        <f ca="1">INDEX(INDIRECT($A$23&amp;"!$A$1:$N$55"),MATCH($A25,INDIRECT($A$23&amp;"!$A$1:$A$55"),0),MATCH(B$24,INDIRECT($A$23&amp;"!$A$1:$N$1"),0))</f>
        <v>25.868316137671471</v>
      </c>
      <c r="C25" s="10">
        <f t="shared" ref="C25:F42" ca="1" si="8">INDEX(INDIRECT($A$23&amp;"!$A$1:$N$55"),MATCH($A25,INDIRECT($A$23&amp;"!$A$1:$A$55"),0),MATCH(C$24,INDIRECT($A$23&amp;"!$A$1:$N$1"),0))</f>
        <v>92.908836715698243</v>
      </c>
      <c r="D25" s="10">
        <f t="shared" ca="1" si="8"/>
        <v>110.07987688530982</v>
      </c>
      <c r="E25" s="10">
        <f t="shared" ca="1" si="8"/>
        <v>6.4264528680145743</v>
      </c>
      <c r="F25" s="10">
        <f t="shared" ca="1" si="8"/>
        <v>30.570403778076173</v>
      </c>
      <c r="G25" s="31">
        <f ca="1">SUM(B25:F25)</f>
        <v>265.85388638477025</v>
      </c>
      <c r="H25" s="32">
        <f ca="1">SUM(D25:E25)</f>
        <v>116.50632975332439</v>
      </c>
      <c r="I25" s="32">
        <f ca="1">SUM(B25:C25)</f>
        <v>118.77715285336971</v>
      </c>
      <c r="J25" s="32">
        <f ca="1">(F25/$G25)*100</f>
        <v>11.49894936417504</v>
      </c>
      <c r="K25" s="32">
        <f ca="1">(SUM(D25:E25)/G25)*100</f>
        <v>43.823444275215458</v>
      </c>
      <c r="L25" s="32">
        <f ca="1">(I25/$G25)*100</f>
        <v>44.677606360609516</v>
      </c>
    </row>
    <row r="26" spans="1:12" hidden="1" outlineLevel="1" x14ac:dyDescent="0.25">
      <c r="A26">
        <v>1996</v>
      </c>
      <c r="B26" s="10">
        <f t="shared" ref="B26:B42" ca="1" si="9">INDEX(INDIRECT($A$23&amp;"!$A$1:$N$55"),MATCH($A26,INDIRECT($A$23&amp;"!$A$1:$A$55"),0),MATCH(B$24,INDIRECT($A$23&amp;"!$A$1:$N$1"),0))</f>
        <v>33.434170018315314</v>
      </c>
      <c r="C26" s="10">
        <f t="shared" ca="1" si="8"/>
        <v>105.24960215759278</v>
      </c>
      <c r="D26" s="10">
        <f t="shared" ca="1" si="8"/>
        <v>119.20968798880278</v>
      </c>
      <c r="E26" s="10">
        <f t="shared" ca="1" si="8"/>
        <v>5.7279808845222</v>
      </c>
      <c r="F26" s="10">
        <f t="shared" ca="1" si="8"/>
        <v>33.809680999755862</v>
      </c>
      <c r="G26" s="31">
        <f t="shared" ref="G26:G42" ca="1" si="10">SUM(B26:F26)</f>
        <v>297.43112204898893</v>
      </c>
      <c r="H26" s="32">
        <f t="shared" ref="H26:H40" ca="1" si="11">SUM(D26:E26)</f>
        <v>124.93766887332498</v>
      </c>
      <c r="I26" s="32">
        <f t="shared" ref="I26:I40" ca="1" si="12">SUM(B26:C26)</f>
        <v>138.68377217590808</v>
      </c>
      <c r="J26" s="32">
        <f t="shared" ref="J26:J40" ca="1" si="13">(F26/$G26)*100</f>
        <v>11.367230425263694</v>
      </c>
      <c r="K26" s="32">
        <f t="shared" ref="K26:K40" ca="1" si="14">(SUM(D26:E26)/G26)*100</f>
        <v>42.005580321465786</v>
      </c>
      <c r="L26" s="32">
        <f t="shared" ref="L26:L40" ca="1" si="15">(I26/$G26)*100</f>
        <v>46.627189253270515</v>
      </c>
    </row>
    <row r="27" spans="1:12" hidden="1" outlineLevel="1" x14ac:dyDescent="0.25">
      <c r="A27">
        <v>1997</v>
      </c>
      <c r="B27" s="10">
        <f t="shared" ca="1" si="9"/>
        <v>37.205690473556515</v>
      </c>
      <c r="C27" s="10">
        <f t="shared" ca="1" si="8"/>
        <v>115.96095486068725</v>
      </c>
      <c r="D27" s="10">
        <f t="shared" ca="1" si="8"/>
        <v>124.24519861164688</v>
      </c>
      <c r="E27" s="10">
        <f t="shared" ca="1" si="8"/>
        <v>7.7361316463313994</v>
      </c>
      <c r="F27" s="10">
        <f t="shared" ca="1" si="8"/>
        <v>32.062648513793945</v>
      </c>
      <c r="G27" s="31">
        <f t="shared" ca="1" si="10"/>
        <v>317.21062410601593</v>
      </c>
      <c r="H27" s="32">
        <f t="shared" ca="1" si="11"/>
        <v>131.98133025797827</v>
      </c>
      <c r="I27" s="32">
        <f t="shared" ca="1" si="12"/>
        <v>153.16664533424375</v>
      </c>
      <c r="J27" s="32">
        <f t="shared" ca="1" si="13"/>
        <v>10.107684319891565</v>
      </c>
      <c r="K27" s="32">
        <f t="shared" ca="1" si="14"/>
        <v>41.606844231632159</v>
      </c>
      <c r="L27" s="32">
        <f t="shared" ca="1" si="15"/>
        <v>48.285471448476287</v>
      </c>
    </row>
    <row r="28" spans="1:12" hidden="1" outlineLevel="1" x14ac:dyDescent="0.25">
      <c r="A28">
        <v>1998</v>
      </c>
      <c r="B28" s="10">
        <f t="shared" ca="1" si="9"/>
        <v>22.271474929749967</v>
      </c>
      <c r="C28" s="10">
        <f t="shared" ca="1" si="8"/>
        <v>99.465698398590092</v>
      </c>
      <c r="D28" s="10">
        <f t="shared" ca="1" si="8"/>
        <v>123.20888415829837</v>
      </c>
      <c r="E28" s="10">
        <f t="shared" ca="1" si="8"/>
        <v>6.9187327103335408</v>
      </c>
      <c r="F28" s="10">
        <f t="shared" ca="1" si="8"/>
        <v>27.833827789306639</v>
      </c>
      <c r="G28" s="31">
        <f t="shared" ca="1" si="10"/>
        <v>279.69861798627858</v>
      </c>
      <c r="H28" s="32">
        <f t="shared" ca="1" si="11"/>
        <v>130.12761686863192</v>
      </c>
      <c r="I28" s="32">
        <f t="shared" ca="1" si="12"/>
        <v>121.73717332834006</v>
      </c>
      <c r="J28" s="32">
        <f t="shared" ca="1" si="13"/>
        <v>9.9513640752676533</v>
      </c>
      <c r="K28" s="32">
        <f t="shared" ca="1" si="14"/>
        <v>46.524225899112487</v>
      </c>
      <c r="L28" s="32">
        <f t="shared" ca="1" si="15"/>
        <v>43.524410025619872</v>
      </c>
    </row>
    <row r="29" spans="1:12" hidden="1" outlineLevel="1" x14ac:dyDescent="0.25">
      <c r="A29">
        <v>1999</v>
      </c>
      <c r="B29" s="10">
        <f t="shared" ca="1" si="9"/>
        <v>27.152579788565635</v>
      </c>
      <c r="C29" s="10">
        <f t="shared" ca="1" si="8"/>
        <v>117.99859777069092</v>
      </c>
      <c r="D29" s="10">
        <f t="shared" ca="1" si="8"/>
        <v>108.76050040961802</v>
      </c>
      <c r="E29" s="10">
        <f t="shared" ca="1" si="8"/>
        <v>6.9405299285501245</v>
      </c>
      <c r="F29" s="10">
        <f t="shared" ca="1" si="8"/>
        <v>38.802326976776122</v>
      </c>
      <c r="G29" s="31">
        <f t="shared" ca="1" si="10"/>
        <v>299.65453487420081</v>
      </c>
      <c r="H29" s="32">
        <f t="shared" ca="1" si="11"/>
        <v>115.70103033816814</v>
      </c>
      <c r="I29" s="32">
        <f t="shared" ca="1" si="12"/>
        <v>145.15117755925655</v>
      </c>
      <c r="J29" s="32">
        <f t="shared" ca="1" si="13"/>
        <v>12.949020442178819</v>
      </c>
      <c r="K29" s="32">
        <f t="shared" ca="1" si="14"/>
        <v>38.611473170843574</v>
      </c>
      <c r="L29" s="32">
        <f t="shared" ca="1" si="15"/>
        <v>48.439506386977612</v>
      </c>
    </row>
    <row r="30" spans="1:12" hidden="1" outlineLevel="1" x14ac:dyDescent="0.25">
      <c r="A30">
        <v>2000</v>
      </c>
      <c r="B30" s="10">
        <f t="shared" ca="1" si="9"/>
        <v>37.055584725290537</v>
      </c>
      <c r="C30" s="10">
        <f t="shared" ca="1" si="8"/>
        <v>110.32201807403564</v>
      </c>
      <c r="D30" s="10">
        <f t="shared" ca="1" si="8"/>
        <v>121.30388134333491</v>
      </c>
      <c r="E30" s="10">
        <f t="shared" ca="1" si="8"/>
        <v>6.9816688587367537</v>
      </c>
      <c r="F30" s="10">
        <f t="shared" ca="1" si="8"/>
        <v>19.816122245788574</v>
      </c>
      <c r="G30" s="31">
        <f t="shared" ca="1" si="10"/>
        <v>295.47927524718642</v>
      </c>
      <c r="H30" s="32">
        <f t="shared" ca="1" si="11"/>
        <v>128.28555020207165</v>
      </c>
      <c r="I30" s="32">
        <f t="shared" ca="1" si="12"/>
        <v>147.37760279932618</v>
      </c>
      <c r="J30" s="32">
        <f t="shared" ca="1" si="13"/>
        <v>6.7064338875243212</v>
      </c>
      <c r="K30" s="32">
        <f t="shared" ca="1" si="14"/>
        <v>43.416090720661529</v>
      </c>
      <c r="L30" s="32">
        <f t="shared" ca="1" si="15"/>
        <v>49.877475391814144</v>
      </c>
    </row>
    <row r="31" spans="1:12" hidden="1" outlineLevel="1" x14ac:dyDescent="0.25">
      <c r="A31">
        <v>2001</v>
      </c>
      <c r="B31" s="10">
        <f t="shared" ca="1" si="9"/>
        <v>48.32498072779179</v>
      </c>
      <c r="C31" s="10">
        <f t="shared" ca="1" si="8"/>
        <v>138.13431023788453</v>
      </c>
      <c r="D31" s="10">
        <f t="shared" ca="1" si="8"/>
        <v>117.7132763067782</v>
      </c>
      <c r="E31" s="10">
        <f t="shared" ca="1" si="8"/>
        <v>8.2823143701106314</v>
      </c>
      <c r="F31" s="10">
        <f t="shared" ca="1" si="8"/>
        <v>26.315933866500856</v>
      </c>
      <c r="G31" s="31">
        <f t="shared" ca="1" si="10"/>
        <v>338.77081550906604</v>
      </c>
      <c r="H31" s="32">
        <f t="shared" ca="1" si="11"/>
        <v>125.99559067688882</v>
      </c>
      <c r="I31" s="32">
        <f t="shared" ca="1" si="12"/>
        <v>186.45929096567633</v>
      </c>
      <c r="J31" s="32">
        <f t="shared" ca="1" si="13"/>
        <v>7.7680640308275315</v>
      </c>
      <c r="K31" s="32">
        <f t="shared" ca="1" si="14"/>
        <v>37.191984937532787</v>
      </c>
      <c r="L31" s="32">
        <f t="shared" ca="1" si="15"/>
        <v>55.039951031639674</v>
      </c>
    </row>
    <row r="32" spans="1:12" hidden="1" outlineLevel="1" x14ac:dyDescent="0.25">
      <c r="A32">
        <v>2002</v>
      </c>
      <c r="B32" s="10">
        <f t="shared" ca="1" si="9"/>
        <v>39.463755258500576</v>
      </c>
      <c r="C32" s="10">
        <f t="shared" ca="1" si="8"/>
        <v>157.83779410552978</v>
      </c>
      <c r="D32" s="10">
        <f t="shared" ca="1" si="8"/>
        <v>119.4340662573278</v>
      </c>
      <c r="E32" s="10">
        <f t="shared" ca="1" si="8"/>
        <v>9.7653625103533273</v>
      </c>
      <c r="F32" s="10">
        <f t="shared" ca="1" si="8"/>
        <v>34.472612510681152</v>
      </c>
      <c r="G32" s="31">
        <f t="shared" ca="1" si="10"/>
        <v>360.97359064239265</v>
      </c>
      <c r="H32" s="32">
        <f t="shared" ca="1" si="11"/>
        <v>129.19942876768113</v>
      </c>
      <c r="I32" s="32">
        <f t="shared" ca="1" si="12"/>
        <v>197.30154936403036</v>
      </c>
      <c r="J32" s="32">
        <f t="shared" ca="1" si="13"/>
        <v>9.5498987749583844</v>
      </c>
      <c r="K32" s="32">
        <f t="shared" ca="1" si="14"/>
        <v>35.791933846948851</v>
      </c>
      <c r="L32" s="32">
        <f t="shared" ca="1" si="15"/>
        <v>54.658167378092756</v>
      </c>
    </row>
    <row r="33" spans="1:12" hidden="1" outlineLevel="1" x14ac:dyDescent="0.25">
      <c r="A33">
        <v>2003</v>
      </c>
      <c r="B33" s="10">
        <f t="shared" ca="1" si="9"/>
        <v>51.778337823629379</v>
      </c>
      <c r="C33" s="10">
        <f t="shared" ca="1" si="8"/>
        <v>158.9134768447876</v>
      </c>
      <c r="D33" s="10">
        <f t="shared" ca="1" si="8"/>
        <v>138.56134509640933</v>
      </c>
      <c r="E33" s="10">
        <f t="shared" ca="1" si="8"/>
        <v>11.121771028697491</v>
      </c>
      <c r="F33" s="10">
        <f t="shared" ca="1" si="8"/>
        <v>45.711621925354002</v>
      </c>
      <c r="G33" s="31">
        <f t="shared" ca="1" si="10"/>
        <v>406.08655271887778</v>
      </c>
      <c r="H33" s="32">
        <f t="shared" ca="1" si="11"/>
        <v>149.68311612510681</v>
      </c>
      <c r="I33" s="32">
        <f t="shared" ca="1" si="12"/>
        <v>210.69181466841698</v>
      </c>
      <c r="J33" s="32">
        <f t="shared" ca="1" si="13"/>
        <v>11.256620446872779</v>
      </c>
      <c r="K33" s="32">
        <f t="shared" ca="1" si="14"/>
        <v>36.859904649127394</v>
      </c>
      <c r="L33" s="32">
        <f t="shared" ca="1" si="15"/>
        <v>51.883474903999826</v>
      </c>
    </row>
    <row r="34" spans="1:12" hidden="1" outlineLevel="1" x14ac:dyDescent="0.25">
      <c r="A34">
        <v>2004</v>
      </c>
      <c r="B34" s="10">
        <f t="shared" ca="1" si="9"/>
        <v>70.893583491384987</v>
      </c>
      <c r="C34" s="10">
        <f t="shared" ca="1" si="8"/>
        <v>168.37404100036622</v>
      </c>
      <c r="D34" s="10">
        <f t="shared" ca="1" si="8"/>
        <v>169.89392089104652</v>
      </c>
      <c r="E34" s="10">
        <f t="shared" ca="1" si="8"/>
        <v>12.224530995994806</v>
      </c>
      <c r="F34" s="10">
        <f t="shared" ca="1" si="8"/>
        <v>46.269400640487667</v>
      </c>
      <c r="G34" s="31">
        <f t="shared" ca="1" si="10"/>
        <v>467.65547701928023</v>
      </c>
      <c r="H34" s="32">
        <f t="shared" ca="1" si="11"/>
        <v>182.11845188704132</v>
      </c>
      <c r="I34" s="32">
        <f t="shared" ca="1" si="12"/>
        <v>239.26762449175121</v>
      </c>
      <c r="J34" s="32">
        <f t="shared" ca="1" si="13"/>
        <v>9.8939075696060108</v>
      </c>
      <c r="K34" s="32">
        <f t="shared" ca="1" si="14"/>
        <v>38.942867310743168</v>
      </c>
      <c r="L34" s="32">
        <f t="shared" ca="1" si="15"/>
        <v>51.163225119650811</v>
      </c>
    </row>
    <row r="35" spans="1:12" hidden="1" outlineLevel="1" x14ac:dyDescent="0.25">
      <c r="A35">
        <v>2005</v>
      </c>
      <c r="B35" s="10">
        <f t="shared" ca="1" si="9"/>
        <v>96.988656733036038</v>
      </c>
      <c r="C35" s="10">
        <f t="shared" ca="1" si="8"/>
        <v>183.18313144683839</v>
      </c>
      <c r="D35" s="10">
        <f t="shared" ca="1" si="8"/>
        <v>210.11491997504234</v>
      </c>
      <c r="E35" s="10">
        <f t="shared" ca="1" si="8"/>
        <v>13.387478091158904</v>
      </c>
      <c r="F35" s="10">
        <f t="shared" ca="1" si="8"/>
        <v>71.346953105926517</v>
      </c>
      <c r="G35" s="31">
        <f t="shared" ca="1" si="10"/>
        <v>575.02113935200214</v>
      </c>
      <c r="H35" s="32">
        <f t="shared" ca="1" si="11"/>
        <v>223.50239806620124</v>
      </c>
      <c r="I35" s="32">
        <f t="shared" ca="1" si="12"/>
        <v>280.1717881798744</v>
      </c>
      <c r="J35" s="32">
        <f t="shared" ca="1" si="13"/>
        <v>12.407709599394591</v>
      </c>
      <c r="K35" s="32">
        <f t="shared" ca="1" si="14"/>
        <v>38.868553305373894</v>
      </c>
      <c r="L35" s="32">
        <f t="shared" ca="1" si="15"/>
        <v>48.72373709523152</v>
      </c>
    </row>
    <row r="36" spans="1:12" hidden="1" outlineLevel="1" x14ac:dyDescent="0.25">
      <c r="A36">
        <v>2006</v>
      </c>
      <c r="B36" s="10">
        <f t="shared" ca="1" si="9"/>
        <v>132.05770100641251</v>
      </c>
      <c r="C36" s="10">
        <f t="shared" ca="1" si="8"/>
        <v>251.76554278182982</v>
      </c>
      <c r="D36" s="10">
        <f t="shared" ca="1" si="8"/>
        <v>250.39695789635181</v>
      </c>
      <c r="E36" s="10">
        <f t="shared" ca="1" si="8"/>
        <v>20.366343698382376</v>
      </c>
      <c r="F36" s="10">
        <f ca="1">INDEX(INDIRECT($A$23&amp;"!$A$1:$N$55"),MATCH($A36,INDIRECT($A$23&amp;"!$A$1:$A$55"),0),MATCH(F$24,INDIRECT($A$23&amp;"!$A$1:$N$1"),0))</f>
        <v>80.249825052261357</v>
      </c>
      <c r="G36" s="31">
        <f t="shared" ca="1" si="10"/>
        <v>734.83637043523788</v>
      </c>
      <c r="H36" s="32">
        <f t="shared" ca="1" si="11"/>
        <v>270.76330159473417</v>
      </c>
      <c r="I36" s="32">
        <f t="shared" ca="1" si="12"/>
        <v>383.82324378824234</v>
      </c>
      <c r="J36" s="32">
        <f t="shared" ca="1" si="13"/>
        <v>10.920774784831352</v>
      </c>
      <c r="K36" s="32">
        <f t="shared" ca="1" si="14"/>
        <v>36.846747451322145</v>
      </c>
      <c r="L36" s="32">
        <f t="shared" ca="1" si="15"/>
        <v>52.232477763846497</v>
      </c>
    </row>
    <row r="37" spans="1:12" hidden="1" outlineLevel="1" x14ac:dyDescent="0.25">
      <c r="A37">
        <v>2007</v>
      </c>
      <c r="B37" s="10">
        <f t="shared" ca="1" si="9"/>
        <v>127.88431716108322</v>
      </c>
      <c r="C37" s="10">
        <f t="shared" ca="1" si="8"/>
        <v>306.63959639358518</v>
      </c>
      <c r="D37" s="10">
        <f t="shared" ca="1" si="8"/>
        <v>305.97139798313378</v>
      </c>
      <c r="E37" s="10">
        <f t="shared" ca="1" si="8"/>
        <v>17.903581522464751</v>
      </c>
      <c r="F37" s="10">
        <f t="shared" ca="1" si="8"/>
        <v>107.28715868377685</v>
      </c>
      <c r="G37" s="31">
        <f t="shared" ca="1" si="10"/>
        <v>865.68605174404377</v>
      </c>
      <c r="H37" s="32">
        <f t="shared" ca="1" si="11"/>
        <v>323.87497950559856</v>
      </c>
      <c r="I37" s="32">
        <f t="shared" ca="1" si="12"/>
        <v>434.52391355466841</v>
      </c>
      <c r="J37" s="32">
        <f t="shared" ca="1" si="13"/>
        <v>12.393310307776369</v>
      </c>
      <c r="K37" s="32">
        <f t="shared" ca="1" si="14"/>
        <v>37.412521416177128</v>
      </c>
      <c r="L37" s="32">
        <f t="shared" ca="1" si="15"/>
        <v>50.194168276046511</v>
      </c>
    </row>
    <row r="38" spans="1:12" hidden="1" outlineLevel="1" x14ac:dyDescent="0.25">
      <c r="A38">
        <v>2008</v>
      </c>
      <c r="B38" s="10">
        <f t="shared" ca="1" si="9"/>
        <v>170.56221251201629</v>
      </c>
      <c r="C38" s="10">
        <f t="shared" ca="1" si="8"/>
        <v>302.67599759674073</v>
      </c>
      <c r="D38" s="10">
        <f ca="1">INDEX(INDIRECT($A$23&amp;"!$A$1:$N$55"),MATCH($A38,INDIRECT($A$23&amp;"!$A$1:$A$55"),0),MATCH(D$24,INDIRECT($A$23&amp;"!$A$1:$N$1"),0))</f>
        <v>351.89698157021405</v>
      </c>
      <c r="E38" s="10">
        <f ca="1">INDEX(INDIRECT($A$23&amp;"!$A$1:$N$55"),MATCH($A38,INDIRECT($A$23&amp;"!$A$1:$A$55"),0),MATCH(E$24,INDIRECT($A$23&amp;"!$A$1:$N$1"),0))</f>
        <v>21.824227344751357</v>
      </c>
      <c r="F38" s="10">
        <f t="shared" ca="1" si="8"/>
        <v>76.604751071929925</v>
      </c>
      <c r="G38" s="31">
        <f t="shared" ca="1" si="10"/>
        <v>923.56417009565234</v>
      </c>
      <c r="H38" s="32">
        <f t="shared" ca="1" si="11"/>
        <v>373.72120891496542</v>
      </c>
      <c r="I38" s="32">
        <f t="shared" ca="1" si="12"/>
        <v>473.23821010875702</v>
      </c>
      <c r="J38" s="32">
        <f t="shared" ca="1" si="13"/>
        <v>8.2944697891426493</v>
      </c>
      <c r="K38" s="32">
        <f t="shared" ca="1" si="14"/>
        <v>40.465104755661926</v>
      </c>
      <c r="L38" s="32">
        <f t="shared" ca="1" si="15"/>
        <v>51.240425455195428</v>
      </c>
    </row>
    <row r="39" spans="1:12" hidden="1" outlineLevel="1" x14ac:dyDescent="0.25">
      <c r="A39">
        <v>2009</v>
      </c>
      <c r="B39" s="10">
        <f t="shared" ca="1" si="9"/>
        <v>80.797404846191412</v>
      </c>
      <c r="C39" s="10">
        <f t="shared" ca="1" si="8"/>
        <v>268.36878812789917</v>
      </c>
      <c r="D39" s="10">
        <f t="shared" ca="1" si="8"/>
        <v>330.32760309958456</v>
      </c>
      <c r="E39" s="10">
        <f t="shared" ca="1" si="8"/>
        <v>23.917173186779021</v>
      </c>
      <c r="F39" s="10">
        <f t="shared" ca="1" si="8"/>
        <v>77.270084205627441</v>
      </c>
      <c r="G39" s="31">
        <f t="shared" ca="1" si="10"/>
        <v>780.68105346608161</v>
      </c>
      <c r="H39" s="32">
        <f t="shared" ca="1" si="11"/>
        <v>354.24477628636356</v>
      </c>
      <c r="I39" s="32">
        <f t="shared" ca="1" si="12"/>
        <v>349.16619297409056</v>
      </c>
      <c r="J39" s="32">
        <f t="shared" ca="1" si="13"/>
        <v>9.8977788512430713</v>
      </c>
      <c r="K39" s="32">
        <f t="shared" ca="1" si="14"/>
        <v>45.376376781988156</v>
      </c>
      <c r="L39" s="32">
        <f t="shared" ca="1" si="15"/>
        <v>44.725844366768776</v>
      </c>
    </row>
    <row r="40" spans="1:12" hidden="1" outlineLevel="1" x14ac:dyDescent="0.25">
      <c r="A40">
        <v>2010</v>
      </c>
      <c r="B40" s="10">
        <f t="shared" ca="1" si="9"/>
        <v>59.93408654308319</v>
      </c>
      <c r="C40" s="10">
        <f t="shared" ca="1" si="8"/>
        <v>225.59908920288086</v>
      </c>
      <c r="D40" s="10">
        <f t="shared" ca="1" si="8"/>
        <v>43.334675091266632</v>
      </c>
      <c r="E40" s="10">
        <f t="shared" ca="1" si="8"/>
        <v>24.162224084377289</v>
      </c>
      <c r="F40" s="10">
        <f t="shared" ca="1" si="8"/>
        <v>33.819295711517334</v>
      </c>
      <c r="G40" s="31">
        <f t="shared" ca="1" si="10"/>
        <v>386.84937063312526</v>
      </c>
      <c r="H40" s="32">
        <f t="shared" ca="1" si="11"/>
        <v>67.496899175643918</v>
      </c>
      <c r="I40" s="32">
        <f t="shared" ca="1" si="12"/>
        <v>285.53317574596406</v>
      </c>
      <c r="J40" s="32">
        <f t="shared" ca="1" si="13"/>
        <v>8.7422387830612234</v>
      </c>
      <c r="K40" s="32">
        <f t="shared" ca="1" si="14"/>
        <v>17.447850326130084</v>
      </c>
      <c r="L40" s="32">
        <f t="shared" ca="1" si="15"/>
        <v>73.809910890808709</v>
      </c>
    </row>
    <row r="41" spans="1:12" hidden="1" outlineLevel="1" x14ac:dyDescent="0.25">
      <c r="A41">
        <v>2011</v>
      </c>
      <c r="B41" s="10">
        <f t="shared" ca="1" si="9"/>
        <v>0</v>
      </c>
      <c r="C41" s="10">
        <f t="shared" ca="1" si="8"/>
        <v>0</v>
      </c>
      <c r="D41" s="10">
        <f t="shared" ca="1" si="8"/>
        <v>0</v>
      </c>
      <c r="E41" s="10">
        <f t="shared" ca="1" si="8"/>
        <v>0</v>
      </c>
      <c r="F41" s="10">
        <f t="shared" ca="1" si="8"/>
        <v>0</v>
      </c>
      <c r="G41" s="31">
        <f t="shared" ca="1" si="10"/>
        <v>0</v>
      </c>
      <c r="H41" s="32"/>
      <c r="I41" s="32">
        <f ca="1">SUM(B41:D41)</f>
        <v>0</v>
      </c>
      <c r="J41" s="32" t="e">
        <f ca="1">(I41/$G41)*100</f>
        <v>#DIV/0!</v>
      </c>
      <c r="K41" s="32"/>
      <c r="L41" s="32" t="e">
        <f ca="1">(F41/$G41)*100</f>
        <v>#DIV/0!</v>
      </c>
    </row>
    <row r="42" spans="1:12" hidden="1" outlineLevel="1" x14ac:dyDescent="0.25">
      <c r="A42">
        <v>2012</v>
      </c>
      <c r="B42" s="10">
        <f t="shared" ca="1" si="9"/>
        <v>0</v>
      </c>
      <c r="C42" s="10">
        <f t="shared" ca="1" si="8"/>
        <v>0</v>
      </c>
      <c r="D42" s="10">
        <f t="shared" ca="1" si="8"/>
        <v>0</v>
      </c>
      <c r="E42" s="10">
        <f t="shared" ca="1" si="8"/>
        <v>0</v>
      </c>
      <c r="F42" s="10">
        <f t="shared" ca="1" si="8"/>
        <v>0</v>
      </c>
      <c r="G42" s="31">
        <f t="shared" ca="1" si="10"/>
        <v>0</v>
      </c>
      <c r="H42" s="32"/>
      <c r="I42" s="32">
        <f ca="1">SUM(B42:D42)</f>
        <v>0</v>
      </c>
      <c r="J42" s="32" t="e">
        <f ca="1">(I42/$G42)*100</f>
        <v>#DIV/0!</v>
      </c>
      <c r="K42" s="32"/>
      <c r="L42" s="32" t="e">
        <f ca="1">(F42/$G42)*100</f>
        <v>#DIV/0!</v>
      </c>
    </row>
    <row r="43" spans="1:12" hidden="1" outlineLevel="1" x14ac:dyDescent="0.25">
      <c r="A43" t="s">
        <v>287</v>
      </c>
      <c r="B43" s="2">
        <f ca="1">(B42-B25)/B25</f>
        <v>-1</v>
      </c>
      <c r="C43" s="2">
        <f ca="1">(C42-C25)/C25</f>
        <v>-1</v>
      </c>
      <c r="D43" s="2">
        <f ca="1">(D42-D25)/D25</f>
        <v>-1</v>
      </c>
      <c r="E43" s="2"/>
      <c r="F43" s="2">
        <f ca="1">(F42-F25)/F25</f>
        <v>-1</v>
      </c>
      <c r="G43" s="2"/>
      <c r="H43" s="2"/>
      <c r="I43" s="2"/>
      <c r="J43" s="2"/>
      <c r="K43" s="2"/>
      <c r="L43" s="2"/>
    </row>
    <row r="44" spans="1:12" hidden="1" outlineLevel="1" x14ac:dyDescent="0.25"/>
    <row r="45" spans="1:12" hidden="1" outlineLevel="1" x14ac:dyDescent="0.25">
      <c r="A45" t="s">
        <v>21</v>
      </c>
      <c r="B45" s="44" t="s">
        <v>27</v>
      </c>
      <c r="C45" s="44"/>
      <c r="D45" s="44"/>
      <c r="E45" s="44"/>
      <c r="F45" s="44"/>
      <c r="G45" s="33"/>
      <c r="H45" s="42"/>
      <c r="I45" s="33"/>
      <c r="J45" s="33"/>
      <c r="K45" s="42"/>
      <c r="L45" s="33"/>
    </row>
    <row r="46" spans="1:12" hidden="1" outlineLevel="1" x14ac:dyDescent="0.25">
      <c r="B46" t="s">
        <v>8</v>
      </c>
      <c r="C46" t="s">
        <v>6</v>
      </c>
      <c r="D46" t="s">
        <v>3</v>
      </c>
      <c r="F46" t="s">
        <v>7</v>
      </c>
      <c r="G46" s="29" t="s">
        <v>288</v>
      </c>
      <c r="H46" s="30"/>
      <c r="I46" s="30" t="s">
        <v>20</v>
      </c>
      <c r="J46" s="30" t="s">
        <v>20</v>
      </c>
      <c r="K46" s="30"/>
      <c r="L46" s="30" t="s">
        <v>289</v>
      </c>
    </row>
    <row r="47" spans="1:12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69.152313232421875</v>
      </c>
      <c r="C47" s="10">
        <f ca="1">INDEX(INDIRECT($A$45&amp;"!$A$1:$N$55"),MATCH($A47,INDIRECT($A$45&amp;"!$A$1:$A$55"),0),MATCH(C$46,INDIRECT($A$45&amp;"!$A$1:$N$1"),0))</f>
        <v>55.690617628644013</v>
      </c>
      <c r="D47" s="10">
        <f ca="1">INDEX(INDIRECT($A$45&amp;"!$A$1:$N$55"),MATCH($A47,INDIRECT($A$45&amp;"!$A$1:$A$55"),0),MATCH(D$46,INDIRECT($A$45&amp;"!$A$1:$N$1"),0))</f>
        <v>90.042220000000043</v>
      </c>
      <c r="E47" s="10"/>
      <c r="F47" s="10">
        <f ca="1">INDEX(INDIRECT($A$45&amp;"!$A$1:$N$55"),MATCH($A47,INDIRECT($A$45&amp;"!$A$1:$A$55"),0),MATCH(F$46,INDIRECT($A$45&amp;"!$A$1:$N$1"),0))</f>
        <v>1038.6418412959576</v>
      </c>
      <c r="G47" s="31">
        <f ca="1">SUM(B47:F47)</f>
        <v>1253.5269921570236</v>
      </c>
      <c r="H47" s="32"/>
      <c r="I47" s="32">
        <f ca="1">SUM(B47:D47)</f>
        <v>214.88515086106594</v>
      </c>
      <c r="J47" s="32">
        <f ca="1">(I47/$G47)*100</f>
        <v>17.142443059107919</v>
      </c>
      <c r="K47" s="32"/>
      <c r="L47" s="32">
        <f ca="1">(F47/$G47)*100</f>
        <v>82.857556940892067</v>
      </c>
    </row>
    <row r="48" spans="1:12" hidden="1" outlineLevel="1" x14ac:dyDescent="0.25">
      <c r="A48">
        <v>1996</v>
      </c>
      <c r="B48" s="10">
        <f t="shared" ref="B48:F63" ca="1" si="16">INDEX(INDIRECT($A$45&amp;"!$A$1:$N$55"),MATCH($A48,INDIRECT($A$45&amp;"!$A$1:$A$55"),0),MATCH(B$46,INDIRECT($A$45&amp;"!$A$1:$N$1"),0))</f>
        <v>60.138168334960938</v>
      </c>
      <c r="C48" s="10">
        <f t="shared" ca="1" si="16"/>
        <v>59.310308654125691</v>
      </c>
      <c r="D48" s="10">
        <f t="shared" ca="1" si="16"/>
        <v>121.46092000000004</v>
      </c>
      <c r="E48" s="10"/>
      <c r="F48" s="10">
        <f t="shared" ca="1" si="16"/>
        <v>1069.8730814816952</v>
      </c>
      <c r="G48" s="31">
        <f t="shared" ref="G48:G64" ca="1" si="17">SUM(B48:F48)</f>
        <v>1310.7824784707818</v>
      </c>
      <c r="H48" s="32"/>
      <c r="I48" s="32">
        <f t="shared" ref="I48:I64" ca="1" si="18">SUM(B48:D48)</f>
        <v>240.90939698908667</v>
      </c>
      <c r="J48" s="32">
        <f t="shared" ref="J48:J64" ca="1" si="19">(I48/$G48)*100</f>
        <v>18.379052279531724</v>
      </c>
      <c r="K48" s="32"/>
      <c r="L48" s="32">
        <f t="shared" ref="L48:L64" ca="1" si="20">(F48/$G48)*100</f>
        <v>81.62094772046828</v>
      </c>
    </row>
    <row r="49" spans="1:12" hidden="1" outlineLevel="1" x14ac:dyDescent="0.25">
      <c r="A49">
        <v>1997</v>
      </c>
      <c r="B49" s="10">
        <f t="shared" ca="1" si="16"/>
        <v>65.502479553222656</v>
      </c>
      <c r="C49" s="10">
        <f t="shared" ca="1" si="16"/>
        <v>70.11938065406639</v>
      </c>
      <c r="D49" s="10">
        <f t="shared" ca="1" si="16"/>
        <v>130.33670000000006</v>
      </c>
      <c r="E49" s="10"/>
      <c r="F49" s="10">
        <f t="shared" ca="1" si="16"/>
        <v>1080.9587254729747</v>
      </c>
      <c r="G49" s="31">
        <f t="shared" ca="1" si="17"/>
        <v>1346.9172856802638</v>
      </c>
      <c r="H49" s="32"/>
      <c r="I49" s="32">
        <f t="shared" ca="1" si="18"/>
        <v>265.95856020728911</v>
      </c>
      <c r="J49" s="32">
        <f t="shared" ca="1" si="19"/>
        <v>19.745723292352441</v>
      </c>
      <c r="K49" s="32"/>
      <c r="L49" s="32">
        <f t="shared" ca="1" si="20"/>
        <v>80.254276707647563</v>
      </c>
    </row>
    <row r="50" spans="1:12" hidden="1" outlineLevel="1" x14ac:dyDescent="0.25">
      <c r="A50">
        <v>1998</v>
      </c>
      <c r="B50" s="10">
        <f t="shared" ca="1" si="16"/>
        <v>78.259727478027344</v>
      </c>
      <c r="C50" s="10">
        <f t="shared" ca="1" si="16"/>
        <v>72.462269926257889</v>
      </c>
      <c r="D50" s="10">
        <f t="shared" ca="1" si="16"/>
        <v>113.58637000000004</v>
      </c>
      <c r="E50" s="10"/>
      <c r="F50" s="10">
        <f t="shared" ca="1" si="16"/>
        <v>1011.586270956564</v>
      </c>
      <c r="G50" s="31">
        <f t="shared" ca="1" si="17"/>
        <v>1275.8946383608493</v>
      </c>
      <c r="H50" s="32"/>
      <c r="I50" s="32">
        <f t="shared" ca="1" si="18"/>
        <v>264.30836740428526</v>
      </c>
      <c r="J50" s="32">
        <f t="shared" ca="1" si="19"/>
        <v>20.715532416049971</v>
      </c>
      <c r="K50" s="32"/>
      <c r="L50" s="32">
        <f t="shared" ca="1" si="20"/>
        <v>79.284467583950033</v>
      </c>
    </row>
    <row r="51" spans="1:12" hidden="1" outlineLevel="1" x14ac:dyDescent="0.25">
      <c r="A51">
        <v>1999</v>
      </c>
      <c r="B51" s="10">
        <f t="shared" ca="1" si="16"/>
        <v>80.810783386230469</v>
      </c>
      <c r="C51" s="10">
        <f t="shared" ca="1" si="16"/>
        <v>75.937634641917285</v>
      </c>
      <c r="D51" s="10">
        <f t="shared" ca="1" si="16"/>
        <v>121.97898999999998</v>
      </c>
      <c r="E51" s="10"/>
      <c r="F51" s="10">
        <f t="shared" ca="1" si="16"/>
        <v>1012.6573411978561</v>
      </c>
      <c r="G51" s="31">
        <f t="shared" ca="1" si="17"/>
        <v>1291.3847492260038</v>
      </c>
      <c r="H51" s="32"/>
      <c r="I51" s="32">
        <f t="shared" ca="1" si="18"/>
        <v>278.72740802814769</v>
      </c>
      <c r="J51" s="32">
        <f t="shared" ca="1" si="19"/>
        <v>21.583606914608833</v>
      </c>
      <c r="K51" s="32"/>
      <c r="L51" s="32">
        <f t="shared" ca="1" si="20"/>
        <v>78.416393085391164</v>
      </c>
    </row>
    <row r="52" spans="1:12" hidden="1" outlineLevel="1" x14ac:dyDescent="0.25">
      <c r="A52">
        <v>2000</v>
      </c>
      <c r="B52" s="10">
        <f t="shared" ca="1" si="16"/>
        <v>53.243659973144531</v>
      </c>
      <c r="C52" s="10">
        <f t="shared" ca="1" si="16"/>
        <v>84.094398712441077</v>
      </c>
      <c r="D52" s="10">
        <f t="shared" ca="1" si="16"/>
        <v>80.561659999999975</v>
      </c>
      <c r="E52" s="10"/>
      <c r="F52" s="10">
        <f t="shared" ca="1" si="16"/>
        <v>1050.3084452755711</v>
      </c>
      <c r="G52" s="31">
        <f t="shared" ca="1" si="17"/>
        <v>1268.2081639611567</v>
      </c>
      <c r="H52" s="32"/>
      <c r="I52" s="32">
        <f t="shared" ca="1" si="18"/>
        <v>217.89971868558558</v>
      </c>
      <c r="J52" s="32">
        <f t="shared" ca="1" si="19"/>
        <v>17.181699730191891</v>
      </c>
      <c r="K52" s="32"/>
      <c r="L52" s="32">
        <f t="shared" ca="1" si="20"/>
        <v>82.818300269808105</v>
      </c>
    </row>
    <row r="53" spans="1:12" hidden="1" outlineLevel="1" x14ac:dyDescent="0.25">
      <c r="A53">
        <v>2001</v>
      </c>
      <c r="B53" s="10">
        <f t="shared" ca="1" si="16"/>
        <v>59.076519012451172</v>
      </c>
      <c r="C53" s="10">
        <f t="shared" ca="1" si="16"/>
        <v>93.303365048490193</v>
      </c>
      <c r="D53" s="10">
        <f t="shared" ca="1" si="16"/>
        <v>54.482780000000027</v>
      </c>
      <c r="E53" s="10"/>
      <c r="F53" s="10">
        <f t="shared" ca="1" si="16"/>
        <v>1046.5473092520942</v>
      </c>
      <c r="G53" s="31">
        <f t="shared" ca="1" si="17"/>
        <v>1253.4099733130356</v>
      </c>
      <c r="H53" s="32"/>
      <c r="I53" s="32">
        <f t="shared" ca="1" si="18"/>
        <v>206.8626640609414</v>
      </c>
      <c r="J53" s="32">
        <f t="shared" ca="1" si="19"/>
        <v>16.503990590896471</v>
      </c>
      <c r="K53" s="32"/>
      <c r="L53" s="32">
        <f t="shared" ca="1" si="20"/>
        <v>83.496009409103536</v>
      </c>
    </row>
    <row r="54" spans="1:12" hidden="1" outlineLevel="1" x14ac:dyDescent="0.25">
      <c r="A54">
        <v>2002</v>
      </c>
      <c r="B54" s="10">
        <f t="shared" ca="1" si="16"/>
        <v>61.673999786376953</v>
      </c>
      <c r="C54" s="10">
        <f t="shared" ca="1" si="16"/>
        <v>112.07870940875351</v>
      </c>
      <c r="D54" s="10">
        <f t="shared" ca="1" si="16"/>
        <v>8.0296400000000006</v>
      </c>
      <c r="E54" s="10"/>
      <c r="F54" s="10">
        <f t="shared" ca="1" si="16"/>
        <v>1100.6199836180576</v>
      </c>
      <c r="G54" s="31">
        <f t="shared" ca="1" si="17"/>
        <v>1282.4023328131882</v>
      </c>
      <c r="H54" s="32"/>
      <c r="I54" s="32">
        <f t="shared" ca="1" si="18"/>
        <v>181.78234919513048</v>
      </c>
      <c r="J54" s="32">
        <f t="shared" ca="1" si="19"/>
        <v>14.175141805641999</v>
      </c>
      <c r="K54" s="32"/>
      <c r="L54" s="32">
        <f t="shared" ca="1" si="20"/>
        <v>85.824858194357986</v>
      </c>
    </row>
    <row r="55" spans="1:12" hidden="1" outlineLevel="1" x14ac:dyDescent="0.25">
      <c r="A55">
        <v>2003</v>
      </c>
      <c r="B55" s="10">
        <f t="shared" ca="1" si="16"/>
        <v>65.037712097167969</v>
      </c>
      <c r="C55" s="10">
        <f t="shared" ca="1" si="16"/>
        <v>139.01692067968906</v>
      </c>
      <c r="D55" s="10">
        <f t="shared" ca="1" si="16"/>
        <v>47.181110000000011</v>
      </c>
      <c r="E55" s="10"/>
      <c r="F55" s="10">
        <f t="shared" ca="1" si="16"/>
        <v>1244.8536531496547</v>
      </c>
      <c r="G55" s="31">
        <f t="shared" ca="1" si="17"/>
        <v>1496.0893959265118</v>
      </c>
      <c r="H55" s="32"/>
      <c r="I55" s="32">
        <f t="shared" ca="1" si="18"/>
        <v>251.23574277685705</v>
      </c>
      <c r="J55" s="32">
        <f t="shared" ca="1" si="19"/>
        <v>16.792829590324683</v>
      </c>
      <c r="K55" s="32"/>
      <c r="L55" s="32">
        <f t="shared" ca="1" si="20"/>
        <v>83.207170409675328</v>
      </c>
    </row>
    <row r="56" spans="1:12" hidden="1" outlineLevel="1" x14ac:dyDescent="0.25">
      <c r="A56">
        <v>2004</v>
      </c>
      <c r="B56" s="10">
        <f t="shared" ca="1" si="16"/>
        <v>73.580787658691406</v>
      </c>
      <c r="C56" s="10">
        <f t="shared" ca="1" si="16"/>
        <v>159.31991224258627</v>
      </c>
      <c r="D56" s="10">
        <f t="shared" ca="1" si="16"/>
        <v>82.038200000000018</v>
      </c>
      <c r="E56" s="10"/>
      <c r="F56" s="10">
        <f t="shared" ca="1" si="16"/>
        <v>1433.2008114558696</v>
      </c>
      <c r="G56" s="31">
        <f t="shared" ca="1" si="17"/>
        <v>1748.1397113571472</v>
      </c>
      <c r="H56" s="32"/>
      <c r="I56" s="32">
        <f t="shared" ca="1" si="18"/>
        <v>314.93889990127769</v>
      </c>
      <c r="J56" s="32">
        <f t="shared" ca="1" si="19"/>
        <v>18.015659609767614</v>
      </c>
      <c r="K56" s="32"/>
      <c r="L56" s="32">
        <f t="shared" ca="1" si="20"/>
        <v>81.98434039023239</v>
      </c>
    </row>
    <row r="57" spans="1:12" hidden="1" outlineLevel="1" x14ac:dyDescent="0.25">
      <c r="A57">
        <v>2005</v>
      </c>
      <c r="B57" s="10">
        <f t="shared" ca="1" si="16"/>
        <v>108.67640686035156</v>
      </c>
      <c r="C57" s="10">
        <f t="shared" ca="1" si="16"/>
        <v>179.76930041744345</v>
      </c>
      <c r="D57" s="10">
        <f ca="1">INDEX(INDIRECT($A$45&amp;"!$A$1:$N$55"),MATCH($A57,INDIRECT($A$45&amp;"!$A$1:$A$55"),0),MATCH(D$46,INDIRECT($A$45&amp;"!$A$1:$N$1"),0))</f>
        <v>178.56676000000002</v>
      </c>
      <c r="E57" s="10"/>
      <c r="F57" s="10">
        <f t="shared" ca="1" si="16"/>
        <v>1684.5499852783651</v>
      </c>
      <c r="G57" s="31">
        <f t="shared" ca="1" si="17"/>
        <v>2151.5624525561602</v>
      </c>
      <c r="H57" s="32"/>
      <c r="I57" s="32">
        <f t="shared" ca="1" si="18"/>
        <v>467.01246727779505</v>
      </c>
      <c r="J57" s="32">
        <f t="shared" ca="1" si="19"/>
        <v>21.705736067431445</v>
      </c>
      <c r="K57" s="32"/>
      <c r="L57" s="32">
        <f t="shared" ca="1" si="20"/>
        <v>78.294263932568555</v>
      </c>
    </row>
    <row r="58" spans="1:12" hidden="1" outlineLevel="1" x14ac:dyDescent="0.25">
      <c r="A58">
        <v>2006</v>
      </c>
      <c r="B58" s="10">
        <f t="shared" ca="1" si="16"/>
        <v>96.3634033203125</v>
      </c>
      <c r="C58" s="10">
        <f t="shared" ca="1" si="16"/>
        <v>211.46011275616993</v>
      </c>
      <c r="D58" s="10">
        <f t="shared" ca="1" si="16"/>
        <v>196.40369999999996</v>
      </c>
      <c r="E58" s="10"/>
      <c r="F58" s="10">
        <f t="shared" ca="1" si="16"/>
        <v>1945.5824596379705</v>
      </c>
      <c r="G58" s="31">
        <f t="shared" ca="1" si="17"/>
        <v>2449.8096757144531</v>
      </c>
      <c r="H58" s="32"/>
      <c r="I58" s="32">
        <f t="shared" ca="1" si="18"/>
        <v>504.22721607648236</v>
      </c>
      <c r="J58" s="32">
        <f t="shared" ca="1" si="19"/>
        <v>20.582301599793933</v>
      </c>
      <c r="K58" s="32"/>
      <c r="L58" s="32">
        <f t="shared" ca="1" si="20"/>
        <v>79.417698400206064</v>
      </c>
    </row>
    <row r="59" spans="1:12" hidden="1" outlineLevel="1" x14ac:dyDescent="0.25">
      <c r="A59">
        <v>2007</v>
      </c>
      <c r="B59" s="10">
        <f t="shared" ca="1" si="16"/>
        <v>117.21830749511719</v>
      </c>
      <c r="C59" s="10">
        <f t="shared" ca="1" si="16"/>
        <v>255.45058276852043</v>
      </c>
      <c r="D59" s="10">
        <f t="shared" ca="1" si="16"/>
        <v>324.73050000000006</v>
      </c>
      <c r="E59" s="10"/>
      <c r="F59" s="10">
        <f t="shared" ca="1" si="16"/>
        <v>2307.2257673335148</v>
      </c>
      <c r="G59" s="31">
        <f t="shared" ca="1" si="17"/>
        <v>3004.6251575971528</v>
      </c>
      <c r="H59" s="32"/>
      <c r="I59" s="32">
        <f t="shared" ca="1" si="18"/>
        <v>697.39939026363777</v>
      </c>
      <c r="J59" s="32">
        <f t="shared" ca="1" si="19"/>
        <v>23.210861710994902</v>
      </c>
      <c r="K59" s="32"/>
      <c r="L59" s="32">
        <f t="shared" ca="1" si="20"/>
        <v>76.789138289005081</v>
      </c>
    </row>
    <row r="60" spans="1:12" hidden="1" outlineLevel="1" x14ac:dyDescent="0.25">
      <c r="A60">
        <v>2008</v>
      </c>
      <c r="B60" s="10">
        <f t="shared" ca="1" si="16"/>
        <v>148.15794372558594</v>
      </c>
      <c r="C60" s="10">
        <f t="shared" ca="1" si="16"/>
        <v>295.79808035922645</v>
      </c>
      <c r="D60" s="10">
        <f t="shared" ca="1" si="16"/>
        <v>135.76366999999999</v>
      </c>
      <c r="E60" s="10"/>
      <c r="F60" s="10">
        <f t="shared" ca="1" si="16"/>
        <v>2618.715584361717</v>
      </c>
      <c r="G60" s="31">
        <f t="shared" ca="1" si="17"/>
        <v>3198.4352784465291</v>
      </c>
      <c r="H60" s="32"/>
      <c r="I60" s="32">
        <f t="shared" ca="1" si="18"/>
        <v>579.71969408481232</v>
      </c>
      <c r="J60" s="32">
        <f t="shared" ca="1" si="19"/>
        <v>18.125103171272563</v>
      </c>
      <c r="K60" s="32"/>
      <c r="L60" s="32">
        <f t="shared" ca="1" si="20"/>
        <v>81.874896828727444</v>
      </c>
    </row>
    <row r="61" spans="1:12" hidden="1" outlineLevel="1" x14ac:dyDescent="0.25">
      <c r="A61">
        <v>2009</v>
      </c>
      <c r="B61" s="10">
        <f t="shared" ca="1" si="16"/>
        <v>171.33505249023437</v>
      </c>
      <c r="C61" s="10">
        <f t="shared" ca="1" si="16"/>
        <v>284.87384399794223</v>
      </c>
      <c r="D61" s="10">
        <f t="shared" ca="1" si="16"/>
        <v>162.46545</v>
      </c>
      <c r="E61" s="10"/>
      <c r="F61" s="10">
        <f t="shared" ca="1" si="16"/>
        <v>2565.4730119958372</v>
      </c>
      <c r="G61" s="31">
        <f t="shared" ca="1" si="17"/>
        <v>3184.1473584840137</v>
      </c>
      <c r="H61" s="32"/>
      <c r="I61" s="32">
        <f t="shared" ca="1" si="18"/>
        <v>618.67434648817664</v>
      </c>
      <c r="J61" s="32">
        <f t="shared" ca="1" si="19"/>
        <v>19.429827732053521</v>
      </c>
      <c r="K61" s="32"/>
      <c r="L61" s="32">
        <f t="shared" ca="1" si="20"/>
        <v>80.570172267946489</v>
      </c>
    </row>
    <row r="62" spans="1:12" hidden="1" outlineLevel="1" x14ac:dyDescent="0.25">
      <c r="A62">
        <v>2010</v>
      </c>
      <c r="B62" s="10">
        <f t="shared" ca="1" si="16"/>
        <v>173.50819396972656</v>
      </c>
      <c r="C62" s="10">
        <f t="shared" ca="1" si="16"/>
        <v>317.28273101282235</v>
      </c>
      <c r="D62" s="10">
        <f t="shared" ca="1" si="16"/>
        <v>351.11836999999997</v>
      </c>
      <c r="E62" s="10"/>
      <c r="F62" s="10">
        <f t="shared" ca="1" si="16"/>
        <v>2998.1815993017403</v>
      </c>
      <c r="G62" s="31">
        <f t="shared" ca="1" si="17"/>
        <v>3840.0908942842893</v>
      </c>
      <c r="H62" s="32"/>
      <c r="I62" s="32">
        <f t="shared" ca="1" si="18"/>
        <v>841.90929498254889</v>
      </c>
      <c r="J62" s="32">
        <f t="shared" ca="1" si="19"/>
        <v>21.924202269161725</v>
      </c>
      <c r="K62" s="32"/>
      <c r="L62" s="32">
        <f t="shared" ca="1" si="20"/>
        <v>78.075797730838275</v>
      </c>
    </row>
    <row r="63" spans="1:12" hidden="1" outlineLevel="1" x14ac:dyDescent="0.25">
      <c r="A63">
        <v>2011</v>
      </c>
      <c r="B63" s="10">
        <f t="shared" ca="1" si="16"/>
        <v>164.79652404785156</v>
      </c>
      <c r="C63" s="10">
        <f t="shared" ca="1" si="16"/>
        <v>353.8195752876735</v>
      </c>
      <c r="D63" s="10">
        <f t="shared" ca="1" si="16"/>
        <v>336.58514999999994</v>
      </c>
      <c r="E63" s="10"/>
      <c r="F63" s="10">
        <f t="shared" ca="1" si="16"/>
        <v>3449.478850691125</v>
      </c>
      <c r="G63" s="31">
        <f t="shared" ca="1" si="17"/>
        <v>4304.6801000266496</v>
      </c>
      <c r="H63" s="32"/>
      <c r="I63" s="32">
        <f t="shared" ca="1" si="18"/>
        <v>855.20124933552506</v>
      </c>
      <c r="J63" s="32">
        <f t="shared" ca="1" si="19"/>
        <v>19.866778238183848</v>
      </c>
      <c r="K63" s="32"/>
      <c r="L63" s="32">
        <f t="shared" ca="1" si="20"/>
        <v>80.133221761816159</v>
      </c>
    </row>
    <row r="64" spans="1:12" hidden="1" outlineLevel="1" x14ac:dyDescent="0.25">
      <c r="A64">
        <v>2012</v>
      </c>
      <c r="B64" s="10">
        <f ca="1">INDEX(INDIRECT($A$45&amp;"!$A$1:$N$55"),MATCH($A64,INDIRECT($A$45&amp;"!$A$1:$A$55"),0),MATCH(B$46,INDIRECT($A$45&amp;"!$A$1:$N$1"),0))</f>
        <v>164.10319519042969</v>
      </c>
      <c r="C64" s="10">
        <f ca="1">INDEX(INDIRECT($A$45&amp;"!$A$1:$N$55"),MATCH($A64,INDIRECT($A$45&amp;"!$A$1:$A$55"),0),MATCH(C$46,INDIRECT($A$45&amp;"!$A$1:$N$1"),0))</f>
        <v>363.54836243513682</v>
      </c>
      <c r="D64" s="10">
        <f ca="1">INDEX(INDIRECT($A$45&amp;"!$A$1:$N$55"),MATCH($A64,INDIRECT($A$45&amp;"!$A$1:$A$55"),0),MATCH(D$46,INDIRECT($A$45&amp;"!$A$1:$N$1"),0))</f>
        <v>309.10931000000011</v>
      </c>
      <c r="E64" s="10"/>
      <c r="F64" s="10">
        <f ca="1">INDEX(INDIRECT($A$45&amp;"!$A$1:$N$55"),MATCH($A64,INDIRECT($A$45&amp;"!$A$1:$A$55"),0),MATCH(F$46,INDIRECT($A$45&amp;"!$A$1:$N$1"),0))</f>
        <v>3740.5659656123817</v>
      </c>
      <c r="G64" s="31">
        <f t="shared" ca="1" si="17"/>
        <v>4577.3268332379484</v>
      </c>
      <c r="H64" s="32"/>
      <c r="I64" s="32">
        <f t="shared" ca="1" si="18"/>
        <v>836.76086762556656</v>
      </c>
      <c r="J64" s="32">
        <f t="shared" ca="1" si="19"/>
        <v>18.280557585477275</v>
      </c>
      <c r="K64" s="32"/>
      <c r="L64" s="32">
        <f t="shared" ca="1" si="20"/>
        <v>81.719442414522717</v>
      </c>
    </row>
    <row r="65" spans="1:18" hidden="1" outlineLevel="1" x14ac:dyDescent="0.25">
      <c r="A65" t="s">
        <v>287</v>
      </c>
      <c r="B65" s="2">
        <f ca="1">(B64-B47)/B47</f>
        <v>1.3730687741258429</v>
      </c>
      <c r="C65" s="2">
        <f ca="1">(C64-C47)/C47</f>
        <v>5.5280001895354935</v>
      </c>
      <c r="D65" s="2">
        <f ca="1">(D64-D47)/D47</f>
        <v>2.4329374597827549</v>
      </c>
      <c r="E65" s="2"/>
      <c r="F65" s="2">
        <f ca="1">(F64-F47)/F47</f>
        <v>2.6014011922965845</v>
      </c>
      <c r="G65" s="2"/>
      <c r="H65" s="2"/>
      <c r="I65" s="2"/>
      <c r="J65" s="2"/>
      <c r="K65" s="2"/>
      <c r="L65" s="2"/>
    </row>
    <row r="66" spans="1:18" collapsed="1" x14ac:dyDescent="0.25"/>
    <row r="67" spans="1:18" ht="21" x14ac:dyDescent="0.35">
      <c r="O67" s="45" t="s">
        <v>349</v>
      </c>
      <c r="P67" s="45"/>
      <c r="Q67" s="6"/>
      <c r="R67" s="6"/>
    </row>
    <row r="68" spans="1:18" ht="20.25" customHeight="1" x14ac:dyDescent="0.25">
      <c r="O68" s="1" t="s">
        <v>290</v>
      </c>
      <c r="P68" s="1" t="s">
        <v>291</v>
      </c>
      <c r="Q68" s="1"/>
      <c r="R68" s="1"/>
    </row>
    <row r="69" spans="1:18" ht="200.25" customHeight="1" thickBot="1" x14ac:dyDescent="0.3">
      <c r="N69" s="3" t="s">
        <v>350</v>
      </c>
    </row>
    <row r="70" spans="1:18" ht="200.25" customHeight="1" thickTop="1" thickBot="1" x14ac:dyDescent="0.3">
      <c r="N70" s="3" t="s">
        <v>351</v>
      </c>
    </row>
    <row r="71" spans="1:18" ht="16.5" thickTop="1" x14ac:dyDescent="0.25">
      <c r="O71" s="8" t="s">
        <v>347</v>
      </c>
    </row>
    <row r="72" spans="1:18" x14ac:dyDescent="0.25">
      <c r="O72" s="43" t="s">
        <v>348</v>
      </c>
    </row>
    <row r="73" spans="1:18" x14ac:dyDescent="0.25">
      <c r="O73" s="46" t="s">
        <v>352</v>
      </c>
    </row>
    <row r="74" spans="1:18" ht="15.75" customHeight="1" x14ac:dyDescent="0.25">
      <c r="O74" s="47" t="s">
        <v>353</v>
      </c>
    </row>
  </sheetData>
  <mergeCells count="4">
    <mergeCell ref="B1:F1"/>
    <mergeCell ref="B23:F23"/>
    <mergeCell ref="B45:F45"/>
    <mergeCell ref="O67:P67"/>
  </mergeCells>
  <pageMargins left="0.7" right="0.7" top="0.75" bottom="0.75" header="0.3" footer="0.3"/>
  <pageSetup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74"/>
  <sheetViews>
    <sheetView showGridLines="0" topLeftCell="J66" zoomScale="80" zoomScaleNormal="80" workbookViewId="0">
      <selection activeCell="N69" sqref="N69"/>
    </sheetView>
  </sheetViews>
  <sheetFormatPr defaultColWidth="9" defaultRowHeight="15.75" customHeight="1" zeroHeight="1" outlineLevelRow="1" outlineLevelCol="1" x14ac:dyDescent="0.25"/>
  <cols>
    <col min="1" max="9" width="9" hidden="1" customWidth="1" outlineLevel="1"/>
    <col min="10" max="10" width="4.25" customWidth="1" collapsed="1"/>
    <col min="11" max="11" width="6.375" customWidth="1"/>
    <col min="12" max="15" width="32.875" customWidth="1"/>
    <col min="16" max="16" width="9" customWidth="1"/>
  </cols>
  <sheetData>
    <row r="1" spans="1:12" hidden="1" outlineLevel="1" x14ac:dyDescent="0.25">
      <c r="A1" t="s">
        <v>29</v>
      </c>
      <c r="B1" s="44" t="s">
        <v>17</v>
      </c>
      <c r="C1" s="44"/>
      <c r="D1" s="44"/>
      <c r="E1" s="44"/>
      <c r="F1" s="28"/>
      <c r="G1" s="28"/>
      <c r="H1" s="28"/>
      <c r="I1" s="28"/>
    </row>
    <row r="2" spans="1:12" hidden="1" outlineLevel="1" x14ac:dyDescent="0.25">
      <c r="B2" t="s">
        <v>268</v>
      </c>
      <c r="C2" t="s">
        <v>25</v>
      </c>
      <c r="D2" t="s">
        <v>24</v>
      </c>
      <c r="E2" t="s">
        <v>7</v>
      </c>
      <c r="F2" s="29" t="s">
        <v>288</v>
      </c>
      <c r="G2" s="30" t="s">
        <v>20</v>
      </c>
      <c r="H2" s="30" t="s">
        <v>20</v>
      </c>
      <c r="I2" s="30" t="s">
        <v>289</v>
      </c>
    </row>
    <row r="3" spans="1:12" hidden="1" outlineLevel="1" x14ac:dyDescent="0.25">
      <c r="A3">
        <v>1995</v>
      </c>
      <c r="B3" s="10">
        <f t="shared" ref="B3:B8" ca="1" si="0">INDEX(INDIRECT($A$1&amp;"!$A$1:$N$55"),MATCH($A3,INDIRECT($A$1&amp;"!$A$1:$A$55"),0),MATCH(B$2,INDIRECT($A$1&amp;"!$A$1:$N$1"),0))</f>
        <v>8.4705591201782227</v>
      </c>
      <c r="C3" s="10">
        <f t="shared" ref="C3:E20" ca="1" si="1">INDEX(INDIRECT($A$1&amp;"!$A$1:$N$55"),MATCH($A3,INDIRECT($A$1&amp;"!$A$1:$A$55"),0),MATCH(C$2,INDIRECT($A$1&amp;"!$A$1:$N$1"),0))</f>
        <v>3.489663273628</v>
      </c>
      <c r="D3" s="10">
        <f t="shared" ca="1" si="1"/>
        <v>-0.29993000000000009</v>
      </c>
      <c r="E3" s="10">
        <f t="shared" ca="1" si="1"/>
        <v>10.676650730133057</v>
      </c>
      <c r="F3" s="31">
        <f t="shared" ref="F3:F8" ca="1" si="2">SUM(B3:E3)</f>
        <v>22.336943123939278</v>
      </c>
      <c r="G3" s="32">
        <f t="shared" ref="G3:G8" ca="1" si="3">SUM(B3:D3)</f>
        <v>11.660292393806223</v>
      </c>
      <c r="H3" s="32">
        <f t="shared" ref="H3:H8" ca="1" si="4">(G3/$F3)*100</f>
        <v>52.201826942512483</v>
      </c>
      <c r="I3" s="32">
        <f t="shared" ref="I3:I8" ca="1" si="5">(E3/$F3)*100</f>
        <v>47.798173057487524</v>
      </c>
      <c r="L3" s="9"/>
    </row>
    <row r="4" spans="1:12" hidden="1" outlineLevel="1" x14ac:dyDescent="0.25">
      <c r="A4">
        <v>1996</v>
      </c>
      <c r="B4" s="10">
        <f t="shared" ca="1" si="0"/>
        <v>7.7542400360107422</v>
      </c>
      <c r="C4" s="10">
        <f t="shared" ca="1" si="1"/>
        <v>3.6032751997436847</v>
      </c>
      <c r="D4" s="10">
        <f t="shared" ca="1" si="1"/>
        <v>0.27382000000000001</v>
      </c>
      <c r="E4" s="10">
        <f t="shared" ca="1" si="1"/>
        <v>12.021529830932618</v>
      </c>
      <c r="F4" s="31">
        <f t="shared" ca="1" si="2"/>
        <v>23.652865066687045</v>
      </c>
      <c r="G4" s="32">
        <f t="shared" ca="1" si="3"/>
        <v>11.631335235754428</v>
      </c>
      <c r="H4" s="32">
        <f t="shared" ca="1" si="4"/>
        <v>49.175164205101424</v>
      </c>
      <c r="I4" s="32">
        <f t="shared" ca="1" si="5"/>
        <v>50.824835794898569</v>
      </c>
      <c r="L4" s="9"/>
    </row>
    <row r="5" spans="1:12" hidden="1" outlineLevel="1" x14ac:dyDescent="0.25">
      <c r="A5">
        <v>1997</v>
      </c>
      <c r="B5" s="10">
        <f t="shared" ca="1" si="0"/>
        <v>7.1366400718688965</v>
      </c>
      <c r="C5" s="10">
        <f t="shared" ca="1" si="1"/>
        <v>3.9560856333662677</v>
      </c>
      <c r="D5" s="10">
        <f t="shared" ca="1" si="1"/>
        <v>0.38356999999999991</v>
      </c>
      <c r="E5" s="10">
        <f t="shared" ca="1" si="1"/>
        <v>15.013158004760742</v>
      </c>
      <c r="F5" s="31">
        <f t="shared" ca="1" si="2"/>
        <v>26.489453709995907</v>
      </c>
      <c r="G5" s="32">
        <f t="shared" ca="1" si="3"/>
        <v>11.476295705235165</v>
      </c>
      <c r="H5" s="32">
        <f t="shared" ca="1" si="4"/>
        <v>43.32401804460217</v>
      </c>
      <c r="I5" s="32">
        <f t="shared" ca="1" si="5"/>
        <v>56.675981955397837</v>
      </c>
      <c r="L5" s="9"/>
    </row>
    <row r="6" spans="1:12" hidden="1" outlineLevel="1" x14ac:dyDescent="0.25">
      <c r="A6">
        <v>1998</v>
      </c>
      <c r="B6" s="10">
        <f t="shared" ca="1" si="0"/>
        <v>7.6703400611877441</v>
      </c>
      <c r="C6" s="10">
        <f t="shared" ca="1" si="1"/>
        <v>4.4470810902854536</v>
      </c>
      <c r="D6" s="10">
        <f t="shared" ca="1" si="1"/>
        <v>0.37698000000000009</v>
      </c>
      <c r="E6" s="10">
        <f t="shared" ca="1" si="1"/>
        <v>16.224282836914064</v>
      </c>
      <c r="F6" s="31">
        <f t="shared" ca="1" si="2"/>
        <v>28.718683988387262</v>
      </c>
      <c r="G6" s="32">
        <f t="shared" ca="1" si="3"/>
        <v>12.494401151473198</v>
      </c>
      <c r="H6" s="32">
        <f t="shared" ca="1" si="4"/>
        <v>43.50617582799218</v>
      </c>
      <c r="I6" s="32">
        <f t="shared" ca="1" si="5"/>
        <v>56.49382417200782</v>
      </c>
      <c r="L6" s="9"/>
    </row>
    <row r="7" spans="1:12" hidden="1" outlineLevel="1" x14ac:dyDescent="0.25">
      <c r="A7">
        <v>1999</v>
      </c>
      <c r="B7" s="10">
        <f t="shared" ca="1" si="0"/>
        <v>7.4011297225952148</v>
      </c>
      <c r="C7" s="10">
        <f t="shared" ca="1" si="1"/>
        <v>4.5791686852319371</v>
      </c>
      <c r="D7" s="10">
        <f t="shared" ca="1" si="1"/>
        <v>0.66382000000000008</v>
      </c>
      <c r="E7" s="10">
        <f t="shared" ca="1" si="1"/>
        <v>17.055746143341064</v>
      </c>
      <c r="F7" s="31">
        <f t="shared" ca="1" si="2"/>
        <v>29.699864551168218</v>
      </c>
      <c r="G7" s="32">
        <f t="shared" ca="1" si="3"/>
        <v>12.644118407827152</v>
      </c>
      <c r="H7" s="32">
        <f t="shared" ca="1" si="4"/>
        <v>42.572983408874862</v>
      </c>
      <c r="I7" s="32">
        <f t="shared" ca="1" si="5"/>
        <v>57.427016591125138</v>
      </c>
      <c r="L7" s="9"/>
    </row>
    <row r="8" spans="1:12" hidden="1" outlineLevel="1" x14ac:dyDescent="0.25">
      <c r="A8">
        <v>2000</v>
      </c>
      <c r="B8" s="10">
        <f t="shared" ca="1" si="0"/>
        <v>7.436729907989502</v>
      </c>
      <c r="C8" s="10">
        <f t="shared" ca="1" si="1"/>
        <v>5.0059243494144221</v>
      </c>
      <c r="D8" s="10">
        <f t="shared" ca="1" si="1"/>
        <v>0.54117000000000004</v>
      </c>
      <c r="E8" s="10">
        <f t="shared" ca="1" si="1"/>
        <v>19.263639919281005</v>
      </c>
      <c r="F8" s="31">
        <f t="shared" ca="1" si="2"/>
        <v>32.247464176684929</v>
      </c>
      <c r="G8" s="32">
        <f t="shared" ca="1" si="3"/>
        <v>12.983824257403922</v>
      </c>
      <c r="H8" s="32">
        <f t="shared" ca="1" si="4"/>
        <v>40.263086071714405</v>
      </c>
      <c r="I8" s="32">
        <f t="shared" ca="1" si="5"/>
        <v>59.736913928285581</v>
      </c>
      <c r="L8" s="9"/>
    </row>
    <row r="9" spans="1:12" hidden="1" outlineLevel="1" x14ac:dyDescent="0.25">
      <c r="A9">
        <v>2001</v>
      </c>
      <c r="B9" s="10">
        <f t="shared" ref="B9:B20" ca="1" si="6">INDEX(INDIRECT($A$1&amp;"!$A$1:$N$55"),MATCH($A9,INDIRECT($A$1&amp;"!$A$1:$A$55"),0),MATCH(B$2,INDIRECT($A$1&amp;"!$A$1:$N$1"),0))</f>
        <v>8.0485935211181641</v>
      </c>
      <c r="C9" s="10">
        <f t="shared" ca="1" si="1"/>
        <v>5.2446046489495064</v>
      </c>
      <c r="D9" s="10">
        <f t="shared" ca="1" si="1"/>
        <v>-0.24887999999999999</v>
      </c>
      <c r="E9" s="10">
        <f t="shared" ca="1" si="1"/>
        <v>19.915162792205809</v>
      </c>
      <c r="F9" s="31">
        <f t="shared" ref="F9:F20" ca="1" si="7">SUM(B9:E9)</f>
        <v>32.959480962273481</v>
      </c>
      <c r="G9" s="32">
        <f t="shared" ref="G9:G20" ca="1" si="8">SUM(B9:D9)</f>
        <v>13.044318170067671</v>
      </c>
      <c r="H9" s="32">
        <f t="shared" ref="H9:H20" ca="1" si="9">(G9/$F9)*100</f>
        <v>39.576831276556298</v>
      </c>
      <c r="I9" s="32">
        <f t="shared" ref="I9:I20" ca="1" si="10">(E9/$F9)*100</f>
        <v>60.423168723443702</v>
      </c>
    </row>
    <row r="10" spans="1:12" hidden="1" outlineLevel="1" x14ac:dyDescent="0.25">
      <c r="A10">
        <v>2002</v>
      </c>
      <c r="B10" s="10">
        <f t="shared" ca="1" si="6"/>
        <v>9.0300865173339844</v>
      </c>
      <c r="C10" s="10">
        <f t="shared" ca="1" si="1"/>
        <v>6.7429823937447901</v>
      </c>
      <c r="D10" s="10">
        <f t="shared" ca="1" si="1"/>
        <v>-0.55196999999999996</v>
      </c>
      <c r="E10" s="10">
        <f t="shared" ca="1" si="1"/>
        <v>25.671448627471925</v>
      </c>
      <c r="F10" s="31">
        <f t="shared" ca="1" si="7"/>
        <v>40.892547538550701</v>
      </c>
      <c r="G10" s="32">
        <f t="shared" ca="1" si="8"/>
        <v>15.221098911078773</v>
      </c>
      <c r="H10" s="32">
        <f t="shared" ca="1" si="9"/>
        <v>37.222183080497395</v>
      </c>
      <c r="I10" s="32">
        <f t="shared" ca="1" si="10"/>
        <v>62.777816919502591</v>
      </c>
      <c r="L10" s="9"/>
    </row>
    <row r="11" spans="1:12" hidden="1" outlineLevel="1" x14ac:dyDescent="0.25">
      <c r="A11">
        <v>2003</v>
      </c>
      <c r="B11" s="10">
        <f t="shared" ca="1" si="6"/>
        <v>10.24113941192627</v>
      </c>
      <c r="C11" s="10">
        <f t="shared" ca="1" si="1"/>
        <v>7.6720806975904319</v>
      </c>
      <c r="D11" s="10">
        <f t="shared" ca="1" si="1"/>
        <v>-0.38913000000000009</v>
      </c>
      <c r="E11" s="10">
        <f t="shared" ca="1" si="1"/>
        <v>37.747985767364504</v>
      </c>
      <c r="F11" s="31">
        <f t="shared" ca="1" si="7"/>
        <v>55.272075876881203</v>
      </c>
      <c r="G11" s="32">
        <f t="shared" ca="1" si="8"/>
        <v>17.524090109516699</v>
      </c>
      <c r="H11" s="32">
        <f t="shared" ca="1" si="9"/>
        <v>31.705141939216631</v>
      </c>
      <c r="I11" s="32">
        <f t="shared" ca="1" si="10"/>
        <v>68.294858060783369</v>
      </c>
    </row>
    <row r="12" spans="1:12" hidden="1" outlineLevel="1" x14ac:dyDescent="0.25">
      <c r="A12">
        <v>2004</v>
      </c>
      <c r="B12" s="10">
        <f t="shared" ca="1" si="6"/>
        <v>11.530889511108398</v>
      </c>
      <c r="C12" s="10">
        <f t="shared" ca="1" si="1"/>
        <v>8.5139526115965776</v>
      </c>
      <c r="D12" s="10">
        <f t="shared" ca="1" si="1"/>
        <v>-0.15616000000000008</v>
      </c>
      <c r="E12" s="10">
        <f t="shared" ca="1" si="1"/>
        <v>62.630924182891846</v>
      </c>
      <c r="F12" s="31">
        <f t="shared" ca="1" si="7"/>
        <v>82.519606305596824</v>
      </c>
      <c r="G12" s="32">
        <f t="shared" ca="1" si="8"/>
        <v>19.888682122704978</v>
      </c>
      <c r="H12" s="32">
        <f t="shared" ca="1" si="9"/>
        <v>24.10176564470115</v>
      </c>
      <c r="I12" s="32">
        <f t="shared" ca="1" si="10"/>
        <v>75.898234355298854</v>
      </c>
    </row>
    <row r="13" spans="1:12" hidden="1" outlineLevel="1" x14ac:dyDescent="0.25">
      <c r="A13">
        <v>2005</v>
      </c>
      <c r="B13" s="10">
        <f t="shared" ca="1" si="6"/>
        <v>12.375080108642578</v>
      </c>
      <c r="C13" s="10">
        <f t="shared" ca="1" si="1"/>
        <v>9.3593887340452078</v>
      </c>
      <c r="D13" s="10">
        <f t="shared" ca="1" si="1"/>
        <v>0.44853999999999994</v>
      </c>
      <c r="E13" s="10">
        <f t="shared" ca="1" si="1"/>
        <v>94.459444057464594</v>
      </c>
      <c r="F13" s="31">
        <f t="shared" ca="1" si="7"/>
        <v>116.64245290015238</v>
      </c>
      <c r="G13" s="32">
        <f t="shared" ca="1" si="8"/>
        <v>22.183008842687787</v>
      </c>
      <c r="H13" s="32">
        <f t="shared" ca="1" si="9"/>
        <v>19.017954690713477</v>
      </c>
      <c r="I13" s="32">
        <f t="shared" ca="1" si="10"/>
        <v>80.982045309286519</v>
      </c>
    </row>
    <row r="14" spans="1:12" hidden="1" outlineLevel="1" x14ac:dyDescent="0.25">
      <c r="A14">
        <v>2006</v>
      </c>
      <c r="B14" s="10">
        <f t="shared" ca="1" si="6"/>
        <v>13.752200126647949</v>
      </c>
      <c r="C14" s="10">
        <f t="shared" ca="1" si="1"/>
        <v>10.847670377850543</v>
      </c>
      <c r="D14" s="10">
        <f t="shared" ca="1" si="1"/>
        <v>1.4081800000000002</v>
      </c>
      <c r="E14" s="10">
        <f t="shared" ca="1" si="1"/>
        <v>126.69214668655395</v>
      </c>
      <c r="F14" s="31">
        <f t="shared" ca="1" si="7"/>
        <v>152.70019719105244</v>
      </c>
      <c r="G14" s="32">
        <f t="shared" ca="1" si="8"/>
        <v>26.008050504498492</v>
      </c>
      <c r="H14" s="32">
        <f t="shared" ca="1" si="9"/>
        <v>17.032100143235734</v>
      </c>
      <c r="I14" s="32">
        <f t="shared" ca="1" si="10"/>
        <v>82.967899856764276</v>
      </c>
    </row>
    <row r="15" spans="1:12" hidden="1" outlineLevel="1" x14ac:dyDescent="0.25">
      <c r="A15">
        <v>2007</v>
      </c>
      <c r="B15" s="10">
        <f t="shared" ca="1" si="6"/>
        <v>16.278554916381836</v>
      </c>
      <c r="C15" s="10">
        <f t="shared" ca="1" si="1"/>
        <v>13.338942401333593</v>
      </c>
      <c r="D15" s="10">
        <f t="shared" ca="1" si="1"/>
        <v>0.44612999999999992</v>
      </c>
      <c r="E15" s="10">
        <f t="shared" ca="1" si="1"/>
        <v>159.76346621322631</v>
      </c>
      <c r="F15" s="31">
        <f t="shared" ca="1" si="7"/>
        <v>189.82709353094174</v>
      </c>
      <c r="G15" s="32">
        <f t="shared" ca="1" si="8"/>
        <v>30.063627317715429</v>
      </c>
      <c r="H15" s="32">
        <f t="shared" ca="1" si="9"/>
        <v>15.837374296001149</v>
      </c>
      <c r="I15" s="32">
        <f t="shared" ca="1" si="10"/>
        <v>84.162625703998856</v>
      </c>
    </row>
    <row r="16" spans="1:12" hidden="1" outlineLevel="1" x14ac:dyDescent="0.25">
      <c r="A16">
        <v>2008</v>
      </c>
      <c r="B16" s="10">
        <f t="shared" ca="1" si="6"/>
        <v>19.786073684692383</v>
      </c>
      <c r="C16" s="10">
        <f t="shared" ca="1" si="1"/>
        <v>16.936253938253653</v>
      </c>
      <c r="D16" s="10">
        <f t="shared" ca="1" si="1"/>
        <v>1.9305100000000002</v>
      </c>
      <c r="E16" s="10">
        <f t="shared" ca="1" si="1"/>
        <v>193.97778580093384</v>
      </c>
      <c r="F16" s="31">
        <f t="shared" ca="1" si="7"/>
        <v>232.63062342387988</v>
      </c>
      <c r="G16" s="32">
        <f t="shared" ca="1" si="8"/>
        <v>38.652837622946038</v>
      </c>
      <c r="H16" s="32">
        <f t="shared" ca="1" si="9"/>
        <v>16.615541433904898</v>
      </c>
      <c r="I16" s="32">
        <f t="shared" ca="1" si="10"/>
        <v>83.384458566095105</v>
      </c>
    </row>
    <row r="17" spans="1:9" hidden="1" outlineLevel="1" x14ac:dyDescent="0.25">
      <c r="A17">
        <v>2009</v>
      </c>
      <c r="B17" s="10">
        <f t="shared" ca="1" si="6"/>
        <v>20.10099983215332</v>
      </c>
      <c r="C17" s="10">
        <f t="shared" ca="1" si="1"/>
        <v>18.041718589017897</v>
      </c>
      <c r="D17" s="10">
        <f t="shared" ca="1" si="1"/>
        <v>1.6921600000000001</v>
      </c>
      <c r="E17" s="10">
        <f t="shared" ca="1" si="1"/>
        <v>226.87303437042237</v>
      </c>
      <c r="F17" s="31">
        <f t="shared" ca="1" si="7"/>
        <v>266.70791279159357</v>
      </c>
      <c r="G17" s="32">
        <f t="shared" ca="1" si="8"/>
        <v>39.834878421171219</v>
      </c>
      <c r="H17" s="32">
        <f t="shared" ca="1" si="9"/>
        <v>14.935769248173122</v>
      </c>
      <c r="I17" s="32">
        <f t="shared" ca="1" si="10"/>
        <v>85.064230751826884</v>
      </c>
    </row>
    <row r="18" spans="1:9" hidden="1" outlineLevel="1" x14ac:dyDescent="0.25">
      <c r="A18">
        <v>2010</v>
      </c>
      <c r="B18" s="10">
        <f t="shared" ca="1" si="6"/>
        <v>19.892250061035156</v>
      </c>
      <c r="C18" s="10">
        <f t="shared" ca="1" si="1"/>
        <v>19.458745818620876</v>
      </c>
      <c r="D18" s="10">
        <f t="shared" ca="1" si="1"/>
        <v>0.57840000000000014</v>
      </c>
      <c r="E18" s="10">
        <f t="shared" ca="1" si="1"/>
        <v>261.74589331054688</v>
      </c>
      <c r="F18" s="31">
        <f t="shared" ca="1" si="7"/>
        <v>301.67528919020293</v>
      </c>
      <c r="G18" s="32">
        <f t="shared" ca="1" si="8"/>
        <v>39.929395879656035</v>
      </c>
      <c r="H18" s="32">
        <f t="shared" ca="1" si="9"/>
        <v>13.235885506844081</v>
      </c>
      <c r="I18" s="32">
        <f t="shared" ca="1" si="10"/>
        <v>86.764114493155915</v>
      </c>
    </row>
    <row r="19" spans="1:9" hidden="1" outlineLevel="1" x14ac:dyDescent="0.25">
      <c r="A19">
        <v>2011</v>
      </c>
      <c r="B19" s="10">
        <f t="shared" ca="1" si="6"/>
        <v>18.570110321044922</v>
      </c>
      <c r="C19" s="10">
        <f t="shared" ca="1" si="1"/>
        <v>21.641664401681936</v>
      </c>
      <c r="D19" s="10">
        <f t="shared" ca="1" si="1"/>
        <v>1.35439</v>
      </c>
      <c r="E19" s="10">
        <f t="shared" ca="1" si="1"/>
        <v>297.21517811584471</v>
      </c>
      <c r="F19" s="31">
        <f t="shared" ca="1" si="7"/>
        <v>338.78134283857156</v>
      </c>
      <c r="G19" s="32">
        <f t="shared" ca="1" si="8"/>
        <v>41.56616472272686</v>
      </c>
      <c r="H19" s="32">
        <f t="shared" ca="1" si="9"/>
        <v>12.269319312112483</v>
      </c>
      <c r="I19" s="32">
        <f t="shared" ca="1" si="10"/>
        <v>87.730680687887514</v>
      </c>
    </row>
    <row r="20" spans="1:9" hidden="1" outlineLevel="1" x14ac:dyDescent="0.25">
      <c r="A20">
        <v>2012</v>
      </c>
      <c r="B20" s="10">
        <f t="shared" ca="1" si="6"/>
        <v>19.961551666259766</v>
      </c>
      <c r="C20" s="10">
        <f t="shared" ca="1" si="1"/>
        <v>25.616668114082977</v>
      </c>
      <c r="D20" s="10">
        <f t="shared" ca="1" si="1"/>
        <v>1.8125000000000002</v>
      </c>
      <c r="E20" s="10">
        <f t="shared" ca="1" si="1"/>
        <v>332.48864085388186</v>
      </c>
      <c r="F20" s="31">
        <f t="shared" ca="1" si="7"/>
        <v>379.87936063422461</v>
      </c>
      <c r="G20" s="32">
        <f t="shared" ca="1" si="8"/>
        <v>47.390719780342742</v>
      </c>
      <c r="H20" s="32">
        <f t="shared" ca="1" si="9"/>
        <v>12.475202575160161</v>
      </c>
      <c r="I20" s="32">
        <f t="shared" ca="1" si="10"/>
        <v>87.524797424839846</v>
      </c>
    </row>
    <row r="21" spans="1:9" hidden="1" outlineLevel="1" x14ac:dyDescent="0.25">
      <c r="A21" t="s">
        <v>287</v>
      </c>
      <c r="B21" s="2">
        <f ca="1">(B20-B3)/B3</f>
        <v>1.3565801717513744</v>
      </c>
      <c r="C21" s="2">
        <f ca="1">(C20-C3)/C3</f>
        <v>6.3407277738435823</v>
      </c>
      <c r="D21" s="2">
        <f ca="1">(D20-D3)/D3</f>
        <v>-7.043076717900842</v>
      </c>
      <c r="E21" s="2">
        <f ca="1">(E20-E3)/E3</f>
        <v>30.141661299782751</v>
      </c>
      <c r="F21" s="2"/>
      <c r="G21" s="10"/>
      <c r="H21" s="10"/>
      <c r="I21" s="10"/>
    </row>
    <row r="22" spans="1:9" hidden="1" outlineLevel="1" x14ac:dyDescent="0.25"/>
    <row r="23" spans="1:9" hidden="1" outlineLevel="1" x14ac:dyDescent="0.25">
      <c r="A23" t="s">
        <v>30</v>
      </c>
      <c r="B23" s="44" t="s">
        <v>19</v>
      </c>
      <c r="C23" s="44"/>
      <c r="D23" s="44"/>
      <c r="E23" s="44"/>
      <c r="F23" s="28"/>
      <c r="G23" s="28"/>
      <c r="H23" s="28"/>
      <c r="I23" s="28"/>
    </row>
    <row r="24" spans="1:9" hidden="1" outlineLevel="1" x14ac:dyDescent="0.25">
      <c r="B24" t="s">
        <v>268</v>
      </c>
      <c r="C24" t="s">
        <v>25</v>
      </c>
      <c r="D24" t="s">
        <v>24</v>
      </c>
      <c r="E24" t="s">
        <v>7</v>
      </c>
      <c r="F24" s="29" t="s">
        <v>288</v>
      </c>
      <c r="G24" s="30" t="s">
        <v>20</v>
      </c>
      <c r="H24" s="30" t="s">
        <v>20</v>
      </c>
      <c r="I24" s="30" t="s">
        <v>289</v>
      </c>
    </row>
    <row r="25" spans="1:9" hidden="1" outlineLevel="1" x14ac:dyDescent="0.25">
      <c r="A25">
        <v>1995</v>
      </c>
      <c r="B25" s="10">
        <f t="shared" ref="B25:B30" ca="1" si="11">INDEX(INDIRECT($A$23&amp;"!$A$1:$N$55"),MATCH($A25,INDIRECT($A$23&amp;"!$A$1:$A$55"),0),MATCH(B$24,INDIRECT($A$23&amp;"!$A$1:$N$1"),0))</f>
        <v>33.586513519287109</v>
      </c>
      <c r="C25" s="10">
        <f t="shared" ref="C25:E42" ca="1" si="12">INDEX(INDIRECT($A$23&amp;"!$A$1:$N$55"),MATCH($A25,INDIRECT($A$23&amp;"!$A$1:$A$55"),0),MATCH(C$24,INDIRECT($A$23&amp;"!$A$1:$N$1"),0))</f>
        <v>43.718763054289091</v>
      </c>
      <c r="D25" s="10">
        <f t="shared" ca="1" si="12"/>
        <v>55.166489999999996</v>
      </c>
      <c r="E25" s="10">
        <f t="shared" ca="1" si="12"/>
        <v>676.14446983456617</v>
      </c>
      <c r="F25" s="31">
        <f t="shared" ref="F25:F30" ca="1" si="13">SUM(B25:E25)</f>
        <v>808.61623640814241</v>
      </c>
      <c r="G25" s="32">
        <f t="shared" ref="G25:G30" ca="1" si="14">SUM(B25:D25)</f>
        <v>132.47176657357619</v>
      </c>
      <c r="H25" s="32">
        <f t="shared" ref="H25:H30" ca="1" si="15">(G25/$F25)*100</f>
        <v>16.382526173604081</v>
      </c>
      <c r="I25" s="32">
        <f t="shared" ref="I25:I30" ca="1" si="16">(E25/$F25)*100</f>
        <v>83.617473826395923</v>
      </c>
    </row>
    <row r="26" spans="1:9" hidden="1" outlineLevel="1" x14ac:dyDescent="0.25">
      <c r="A26">
        <v>1996</v>
      </c>
      <c r="B26" s="10">
        <f t="shared" ca="1" si="11"/>
        <v>27.519079208374023</v>
      </c>
      <c r="C26" s="10">
        <f t="shared" ca="1" si="12"/>
        <v>47.702023747898188</v>
      </c>
      <c r="D26" s="10">
        <f t="shared" ca="1" si="12"/>
        <v>71.63336000000001</v>
      </c>
      <c r="E26" s="10">
        <f t="shared" ca="1" si="12"/>
        <v>680.79730108563115</v>
      </c>
      <c r="F26" s="31">
        <f t="shared" ca="1" si="13"/>
        <v>827.65176404190333</v>
      </c>
      <c r="G26" s="32">
        <f t="shared" ca="1" si="14"/>
        <v>146.85446295627222</v>
      </c>
      <c r="H26" s="32">
        <f t="shared" ca="1" si="15"/>
        <v>17.74350872389817</v>
      </c>
      <c r="I26" s="32">
        <f t="shared" ca="1" si="16"/>
        <v>82.256491276101826</v>
      </c>
    </row>
    <row r="27" spans="1:9" hidden="1" outlineLevel="1" x14ac:dyDescent="0.25">
      <c r="A27">
        <v>1997</v>
      </c>
      <c r="B27" s="10">
        <f t="shared" ca="1" si="11"/>
        <v>29.314720153808594</v>
      </c>
      <c r="C27" s="10">
        <f t="shared" ca="1" si="12"/>
        <v>57.33178700882641</v>
      </c>
      <c r="D27" s="10">
        <f t="shared" ca="1" si="12"/>
        <v>92.631109999999978</v>
      </c>
      <c r="E27" s="10">
        <f t="shared" ca="1" si="12"/>
        <v>690.90481892193156</v>
      </c>
      <c r="F27" s="31">
        <f t="shared" ca="1" si="13"/>
        <v>870.18243608456658</v>
      </c>
      <c r="G27" s="32">
        <f t="shared" ca="1" si="14"/>
        <v>179.27761716263498</v>
      </c>
      <c r="H27" s="32">
        <f t="shared" ca="1" si="15"/>
        <v>20.602302428592377</v>
      </c>
      <c r="I27" s="32">
        <f t="shared" ca="1" si="16"/>
        <v>79.397697571407619</v>
      </c>
    </row>
    <row r="28" spans="1:9" hidden="1" outlineLevel="1" x14ac:dyDescent="0.25">
      <c r="A28">
        <v>1998</v>
      </c>
      <c r="B28" s="10">
        <f t="shared" ca="1" si="11"/>
        <v>38.925949096679688</v>
      </c>
      <c r="C28" s="10">
        <f t="shared" ca="1" si="12"/>
        <v>54.574124725619704</v>
      </c>
      <c r="D28" s="10">
        <f t="shared" ca="1" si="12"/>
        <v>66.888960000000012</v>
      </c>
      <c r="E28" s="10">
        <f t="shared" ca="1" si="12"/>
        <v>648.05679142742167</v>
      </c>
      <c r="F28" s="31">
        <f t="shared" ca="1" si="13"/>
        <v>808.44582524972111</v>
      </c>
      <c r="G28" s="32">
        <f t="shared" ca="1" si="14"/>
        <v>160.38903382229938</v>
      </c>
      <c r="H28" s="32">
        <f t="shared" ca="1" si="15"/>
        <v>19.839181403745485</v>
      </c>
      <c r="I28" s="32">
        <f t="shared" ca="1" si="16"/>
        <v>80.160818596254515</v>
      </c>
    </row>
    <row r="29" spans="1:9" hidden="1" outlineLevel="1" x14ac:dyDescent="0.25">
      <c r="A29">
        <v>1999</v>
      </c>
      <c r="B29" s="10">
        <f t="shared" ca="1" si="11"/>
        <v>41.012641906738281</v>
      </c>
      <c r="C29" s="10">
        <f t="shared" ca="1" si="12"/>
        <v>59.178426988882308</v>
      </c>
      <c r="D29" s="10">
        <f t="shared" ca="1" si="12"/>
        <v>88.153450000000007</v>
      </c>
      <c r="E29" s="10">
        <f t="shared" ca="1" si="12"/>
        <v>630.59127056794171</v>
      </c>
      <c r="F29" s="31">
        <f t="shared" ca="1" si="13"/>
        <v>818.93578946356229</v>
      </c>
      <c r="G29" s="32">
        <f t="shared" ca="1" si="14"/>
        <v>188.34451889562058</v>
      </c>
      <c r="H29" s="32">
        <f t="shared" ca="1" si="15"/>
        <v>22.998691877783756</v>
      </c>
      <c r="I29" s="32">
        <f t="shared" ca="1" si="16"/>
        <v>77.001308122216244</v>
      </c>
    </row>
    <row r="30" spans="1:9" hidden="1" outlineLevel="1" x14ac:dyDescent="0.25">
      <c r="A30">
        <v>2000</v>
      </c>
      <c r="B30" s="10">
        <f t="shared" ca="1" si="11"/>
        <v>20.614349365234375</v>
      </c>
      <c r="C30" s="10">
        <f t="shared" ca="1" si="12"/>
        <v>65.567666204213992</v>
      </c>
      <c r="D30" s="10">
        <f t="shared" ca="1" si="12"/>
        <v>43.496870000000001</v>
      </c>
      <c r="E30" s="10">
        <f t="shared" ca="1" si="12"/>
        <v>647.83998024290941</v>
      </c>
      <c r="F30" s="31">
        <f t="shared" ca="1" si="13"/>
        <v>777.51886581235772</v>
      </c>
      <c r="G30" s="32">
        <f t="shared" ca="1" si="14"/>
        <v>129.67888556944837</v>
      </c>
      <c r="H30" s="32">
        <f t="shared" ca="1" si="15"/>
        <v>16.678551643111433</v>
      </c>
      <c r="I30" s="32">
        <f t="shared" ca="1" si="16"/>
        <v>83.321448356888567</v>
      </c>
    </row>
    <row r="31" spans="1:9" hidden="1" outlineLevel="1" x14ac:dyDescent="0.25">
      <c r="A31">
        <v>2001</v>
      </c>
      <c r="B31" s="10">
        <f t="shared" ref="B31:B42" ca="1" si="17">INDEX(INDIRECT($A$23&amp;"!$A$1:$N$55"),MATCH($A31,INDIRECT($A$23&amp;"!$A$1:$A$55"),0),MATCH(B$24,INDIRECT($A$23&amp;"!$A$1:$N$1"),0))</f>
        <v>25.692829132080078</v>
      </c>
      <c r="C31" s="10">
        <f t="shared" ca="1" si="12"/>
        <v>74.235607526737979</v>
      </c>
      <c r="D31" s="10">
        <f t="shared" ca="1" si="12"/>
        <v>23.192219999999995</v>
      </c>
      <c r="E31" s="10">
        <f t="shared" ca="1" si="12"/>
        <v>645.81111937573155</v>
      </c>
      <c r="F31" s="31">
        <f t="shared" ref="F31:F42" ca="1" si="18">SUM(B31:E31)</f>
        <v>768.93177603454956</v>
      </c>
      <c r="G31" s="32">
        <f t="shared" ref="G31:G42" ca="1" si="19">SUM(B31:D31)</f>
        <v>123.12065665881805</v>
      </c>
      <c r="H31" s="32">
        <f t="shared" ref="H31:H42" ca="1" si="20">(G31/$F31)*100</f>
        <v>16.01190905307131</v>
      </c>
      <c r="I31" s="32">
        <f t="shared" ref="I31:I42" ca="1" si="21">(E31/$F31)*100</f>
        <v>83.988090946928693</v>
      </c>
    </row>
    <row r="32" spans="1:9" hidden="1" outlineLevel="1" x14ac:dyDescent="0.25">
      <c r="A32">
        <v>2002</v>
      </c>
      <c r="B32" s="10">
        <f t="shared" ca="1" si="17"/>
        <v>17.701400756835938</v>
      </c>
      <c r="C32" s="10">
        <f t="shared" ca="1" si="12"/>
        <v>85.841372091457956</v>
      </c>
      <c r="D32" s="10">
        <f t="shared" ca="1" si="12"/>
        <v>8.242799999999999</v>
      </c>
      <c r="E32" s="10">
        <f t="shared" ca="1" si="12"/>
        <v>701.57978062616951</v>
      </c>
      <c r="F32" s="31">
        <f t="shared" ca="1" si="18"/>
        <v>813.3653534744634</v>
      </c>
      <c r="G32" s="32">
        <f t="shared" ca="1" si="19"/>
        <v>111.7855728482939</v>
      </c>
      <c r="H32" s="32">
        <f t="shared" ca="1" si="20"/>
        <v>13.743586737593139</v>
      </c>
      <c r="I32" s="32">
        <f t="shared" ca="1" si="21"/>
        <v>86.256413262406866</v>
      </c>
    </row>
    <row r="33" spans="1:9" hidden="1" outlineLevel="1" x14ac:dyDescent="0.25">
      <c r="A33">
        <v>2003</v>
      </c>
      <c r="B33" s="10">
        <f t="shared" ca="1" si="17"/>
        <v>7.7693800926208496</v>
      </c>
      <c r="C33" s="10">
        <f t="shared" ca="1" si="12"/>
        <v>105.7966763117128</v>
      </c>
      <c r="D33" s="10">
        <f t="shared" ca="1" si="12"/>
        <v>25.215209999999999</v>
      </c>
      <c r="E33" s="10">
        <f t="shared" ca="1" si="12"/>
        <v>808.80233308220443</v>
      </c>
      <c r="F33" s="31">
        <f t="shared" ca="1" si="18"/>
        <v>947.58359948653811</v>
      </c>
      <c r="G33" s="32">
        <f t="shared" ca="1" si="19"/>
        <v>138.78126640433365</v>
      </c>
      <c r="H33" s="32">
        <f t="shared" ca="1" si="20"/>
        <v>14.645807132957374</v>
      </c>
      <c r="I33" s="32">
        <f t="shared" ca="1" si="21"/>
        <v>85.354192867042627</v>
      </c>
    </row>
    <row r="34" spans="1:9" hidden="1" outlineLevel="1" x14ac:dyDescent="0.25">
      <c r="A34">
        <v>2004</v>
      </c>
      <c r="B34" s="10">
        <f t="shared" ca="1" si="17"/>
        <v>11.417630195617676</v>
      </c>
      <c r="C34" s="10">
        <f t="shared" ca="1" si="12"/>
        <v>120.57872896375459</v>
      </c>
      <c r="D34" s="10">
        <f t="shared" ca="1" si="12"/>
        <v>63.634679999999996</v>
      </c>
      <c r="E34" s="10">
        <f t="shared" ca="1" si="12"/>
        <v>946.23314471640106</v>
      </c>
      <c r="F34" s="31">
        <f t="shared" ca="1" si="18"/>
        <v>1141.8641838757733</v>
      </c>
      <c r="G34" s="32">
        <f t="shared" ca="1" si="19"/>
        <v>195.63103915937228</v>
      </c>
      <c r="H34" s="32">
        <f t="shared" ca="1" si="20"/>
        <v>17.132601400575634</v>
      </c>
      <c r="I34" s="32">
        <f t="shared" ca="1" si="21"/>
        <v>82.867398599424362</v>
      </c>
    </row>
    <row r="35" spans="1:9" hidden="1" outlineLevel="1" x14ac:dyDescent="0.25">
      <c r="A35">
        <v>2005</v>
      </c>
      <c r="B35" s="10">
        <f t="shared" ca="1" si="17"/>
        <v>26.598659515380859</v>
      </c>
      <c r="C35" s="10">
        <f t="shared" ca="1" si="12"/>
        <v>140.44172355478841</v>
      </c>
      <c r="D35" s="10">
        <f t="shared" ca="1" si="12"/>
        <v>135.53039999999999</v>
      </c>
      <c r="E35" s="10">
        <f t="shared" ca="1" si="12"/>
        <v>1115.640171114238</v>
      </c>
      <c r="F35" s="31">
        <f t="shared" ca="1" si="18"/>
        <v>1418.2109541844072</v>
      </c>
      <c r="G35" s="32">
        <f t="shared" ca="1" si="19"/>
        <v>302.57078307016923</v>
      </c>
      <c r="H35" s="32">
        <f t="shared" ca="1" si="20"/>
        <v>21.334681006195819</v>
      </c>
      <c r="I35" s="32">
        <f t="shared" ca="1" si="21"/>
        <v>78.665318993804178</v>
      </c>
    </row>
    <row r="36" spans="1:9" hidden="1" outlineLevel="1" x14ac:dyDescent="0.25">
      <c r="A36">
        <v>2006</v>
      </c>
      <c r="B36" s="10">
        <f t="shared" ca="1" si="17"/>
        <v>24.078369140625</v>
      </c>
      <c r="C36" s="10">
        <f t="shared" ca="1" si="12"/>
        <v>166.25355968314548</v>
      </c>
      <c r="D36" s="10">
        <f t="shared" ca="1" si="12"/>
        <v>135.78434999999996</v>
      </c>
      <c r="E36" s="10">
        <f ca="1">INDEX(INDIRECT($A$23&amp;"!$A$1:$N$55"),MATCH($A36,INDIRECT($A$23&amp;"!$A$1:$A$55"),0),MATCH(E$24,INDIRECT($A$23&amp;"!$A$1:$N$1"),0))</f>
        <v>1284.7438113426424</v>
      </c>
      <c r="F36" s="31">
        <f t="shared" ca="1" si="18"/>
        <v>1610.8600901664129</v>
      </c>
      <c r="G36" s="32">
        <f t="shared" ca="1" si="19"/>
        <v>326.11627882377047</v>
      </c>
      <c r="H36" s="32">
        <f t="shared" ca="1" si="20"/>
        <v>20.244854336795967</v>
      </c>
      <c r="I36" s="32">
        <f t="shared" ca="1" si="21"/>
        <v>79.755145663204033</v>
      </c>
    </row>
    <row r="37" spans="1:9" hidden="1" outlineLevel="1" x14ac:dyDescent="0.25">
      <c r="A37">
        <v>2007</v>
      </c>
      <c r="B37" s="10">
        <f t="shared" ca="1" si="17"/>
        <v>35.166328430175781</v>
      </c>
      <c r="C37" s="10">
        <f t="shared" ca="1" si="12"/>
        <v>195.62800603507557</v>
      </c>
      <c r="D37" s="10">
        <f t="shared" ca="1" si="12"/>
        <v>234.35905</v>
      </c>
      <c r="E37" s="10">
        <f t="shared" ca="1" si="12"/>
        <v>1536.159518113099</v>
      </c>
      <c r="F37" s="31">
        <f t="shared" ca="1" si="18"/>
        <v>2001.3129025783503</v>
      </c>
      <c r="G37" s="32">
        <f t="shared" ca="1" si="19"/>
        <v>465.15338446525135</v>
      </c>
      <c r="H37" s="32">
        <f t="shared" ca="1" si="20"/>
        <v>23.2424117121306</v>
      </c>
      <c r="I37" s="32">
        <f t="shared" ca="1" si="21"/>
        <v>76.75758828786941</v>
      </c>
    </row>
    <row r="38" spans="1:9" hidden="1" outlineLevel="1" x14ac:dyDescent="0.25">
      <c r="A38">
        <v>2008</v>
      </c>
      <c r="B38" s="10">
        <f t="shared" ca="1" si="17"/>
        <v>41.142990112304687</v>
      </c>
      <c r="C38" s="10">
        <f t="shared" ca="1" si="12"/>
        <v>223.28422767712902</v>
      </c>
      <c r="D38" s="10">
        <f ca="1">INDEX(INDIRECT($A$23&amp;"!$A$1:$N$55"),MATCH($A38,INDIRECT($A$23&amp;"!$A$1:$A$55"),0),MATCH(D$24,INDIRECT($A$23&amp;"!$A$1:$N$1"),0))</f>
        <v>131.19613999999999</v>
      </c>
      <c r="E38" s="10">
        <f t="shared" ca="1" si="12"/>
        <v>1757.2839541087151</v>
      </c>
      <c r="F38" s="31">
        <f t="shared" ca="1" si="18"/>
        <v>2152.9073118981487</v>
      </c>
      <c r="G38" s="32">
        <f t="shared" ca="1" si="19"/>
        <v>395.62335778943373</v>
      </c>
      <c r="H38" s="32">
        <f t="shared" ca="1" si="20"/>
        <v>18.376237360661172</v>
      </c>
      <c r="I38" s="32">
        <f t="shared" ca="1" si="21"/>
        <v>81.623762639338835</v>
      </c>
    </row>
    <row r="39" spans="1:9" hidden="1" outlineLevel="1" x14ac:dyDescent="0.25">
      <c r="A39">
        <v>2009</v>
      </c>
      <c r="B39" s="10">
        <f t="shared" ca="1" si="17"/>
        <v>61.239646911621094</v>
      </c>
      <c r="C39" s="10">
        <f t="shared" ca="1" si="12"/>
        <v>214.40573631166819</v>
      </c>
      <c r="D39" s="10">
        <f t="shared" ca="1" si="12"/>
        <v>104.39338000000001</v>
      </c>
      <c r="E39" s="10">
        <f t="shared" ca="1" si="12"/>
        <v>1767.4745976703166</v>
      </c>
      <c r="F39" s="31">
        <f t="shared" ca="1" si="18"/>
        <v>2147.5133608936057</v>
      </c>
      <c r="G39" s="32">
        <f t="shared" ca="1" si="19"/>
        <v>380.03876322328927</v>
      </c>
      <c r="H39" s="32">
        <f t="shared" ca="1" si="20"/>
        <v>17.696689116995788</v>
      </c>
      <c r="I39" s="32">
        <f t="shared" ca="1" si="21"/>
        <v>82.303310883004215</v>
      </c>
    </row>
    <row r="40" spans="1:9" hidden="1" outlineLevel="1" x14ac:dyDescent="0.25">
      <c r="A40">
        <v>2010</v>
      </c>
      <c r="B40" s="10">
        <f t="shared" ca="1" si="17"/>
        <v>65.838920593261719</v>
      </c>
      <c r="C40" s="10">
        <f t="shared" ca="1" si="12"/>
        <v>242.19539371901064</v>
      </c>
      <c r="D40" s="10">
        <f t="shared" ca="1" si="12"/>
        <v>175.38217</v>
      </c>
      <c r="E40" s="10">
        <f t="shared" ca="1" si="12"/>
        <v>2101.0700306835174</v>
      </c>
      <c r="F40" s="31">
        <f t="shared" ca="1" si="18"/>
        <v>2584.4865149957895</v>
      </c>
      <c r="G40" s="32">
        <f t="shared" ca="1" si="19"/>
        <v>483.41648431227236</v>
      </c>
      <c r="H40" s="32">
        <f t="shared" ca="1" si="20"/>
        <v>18.70454659010128</v>
      </c>
      <c r="I40" s="32">
        <f t="shared" ca="1" si="21"/>
        <v>81.295453409898727</v>
      </c>
    </row>
    <row r="41" spans="1:9" hidden="1" outlineLevel="1" x14ac:dyDescent="0.25">
      <c r="A41">
        <v>2011</v>
      </c>
      <c r="B41" s="10">
        <f t="shared" ca="1" si="17"/>
        <v>52.755161285400391</v>
      </c>
      <c r="C41" s="10">
        <f t="shared" ca="1" si="12"/>
        <v>272.62818936630606</v>
      </c>
      <c r="D41" s="10">
        <f t="shared" ca="1" si="12"/>
        <v>195.6325499999999</v>
      </c>
      <c r="E41" s="10">
        <f t="shared" ca="1" si="12"/>
        <v>2434.3095749866961</v>
      </c>
      <c r="F41" s="31">
        <f t="shared" ca="1" si="18"/>
        <v>2955.3254756384026</v>
      </c>
      <c r="G41" s="32">
        <f t="shared" ca="1" si="19"/>
        <v>521.01590065170637</v>
      </c>
      <c r="H41" s="32">
        <f t="shared" ca="1" si="20"/>
        <v>17.629729955180579</v>
      </c>
      <c r="I41" s="32">
        <f t="shared" ca="1" si="21"/>
        <v>82.370270044819421</v>
      </c>
    </row>
    <row r="42" spans="1:9" hidden="1" outlineLevel="1" x14ac:dyDescent="0.25">
      <c r="A42">
        <v>2012</v>
      </c>
      <c r="B42" s="10">
        <f t="shared" ca="1" si="17"/>
        <v>53.018970489501953</v>
      </c>
      <c r="C42" s="10">
        <f t="shared" ca="1" si="12"/>
        <v>288.11595347311334</v>
      </c>
      <c r="D42" s="10">
        <f t="shared" ca="1" si="12"/>
        <v>158.52157000000003</v>
      </c>
      <c r="E42" s="10">
        <f t="shared" ca="1" si="12"/>
        <v>2633.593593998432</v>
      </c>
      <c r="F42" s="31">
        <f t="shared" ca="1" si="18"/>
        <v>3133.250087961047</v>
      </c>
      <c r="G42" s="32">
        <f t="shared" ca="1" si="19"/>
        <v>499.65649396261529</v>
      </c>
      <c r="H42" s="32">
        <f t="shared" ca="1" si="20"/>
        <v>15.946907522079263</v>
      </c>
      <c r="I42" s="32">
        <f t="shared" ca="1" si="21"/>
        <v>84.053092477920742</v>
      </c>
    </row>
    <row r="43" spans="1:9" hidden="1" outlineLevel="1" x14ac:dyDescent="0.25">
      <c r="A43" t="s">
        <v>287</v>
      </c>
      <c r="B43" s="2">
        <f ca="1">(B42-B25)/B25</f>
        <v>0.57857916568374157</v>
      </c>
      <c r="C43" s="2">
        <f ca="1">(C42-C25)/C25</f>
        <v>5.5902128364276145</v>
      </c>
      <c r="D43" s="2">
        <f ca="1">(D42-D25)/D25</f>
        <v>1.8735119816395793</v>
      </c>
      <c r="E43" s="2">
        <f ca="1">(E42-E25)/E25</f>
        <v>2.8950160971408954</v>
      </c>
      <c r="F43" s="2"/>
      <c r="G43" s="2"/>
      <c r="H43" s="2"/>
      <c r="I43" s="2"/>
    </row>
    <row r="44" spans="1:9" hidden="1" outlineLevel="1" x14ac:dyDescent="0.25"/>
    <row r="45" spans="1:9" hidden="1" outlineLevel="1" x14ac:dyDescent="0.25">
      <c r="A45" t="s">
        <v>26</v>
      </c>
      <c r="B45" s="44" t="s">
        <v>27</v>
      </c>
      <c r="C45" s="44"/>
      <c r="D45" s="44"/>
      <c r="E45" s="44"/>
      <c r="F45" s="28"/>
      <c r="G45" s="28"/>
      <c r="H45" s="28"/>
      <c r="I45" s="28"/>
    </row>
    <row r="46" spans="1:9" hidden="1" outlineLevel="1" x14ac:dyDescent="0.25">
      <c r="B46" t="s">
        <v>268</v>
      </c>
      <c r="C46" t="s">
        <v>25</v>
      </c>
      <c r="D46" t="s">
        <v>24</v>
      </c>
      <c r="E46" t="s">
        <v>7</v>
      </c>
      <c r="F46" s="29" t="s">
        <v>288</v>
      </c>
      <c r="G46" s="30" t="s">
        <v>20</v>
      </c>
      <c r="H46" s="30" t="s">
        <v>20</v>
      </c>
      <c r="I46" s="30" t="s">
        <v>289</v>
      </c>
    </row>
    <row r="47" spans="1:9" hidden="1" outlineLevel="1" x14ac:dyDescent="0.25">
      <c r="A47">
        <v>1995</v>
      </c>
      <c r="B47" s="10">
        <f ca="1">INDEX(INDIRECT($A$45&amp;"!$A$1:$N$55"),MATCH($A47,INDIRECT($A$45&amp;"!$A$1:$A$55"),0),MATCH(B$46,INDIRECT($A$45&amp;"!$A$1:$N$1"),0))</f>
        <v>42.057071685791016</v>
      </c>
      <c r="C47" s="10">
        <f ca="1">INDEX(INDIRECT($A$45&amp;"!$A$1:$N$55"),MATCH($A47,INDIRECT($A$45&amp;"!$A$1:$A$55"),0),MATCH(C$46,INDIRECT($A$45&amp;"!$A$1:$N$1"),0))</f>
        <v>47.208426327917081</v>
      </c>
      <c r="D47" s="10">
        <f ca="1">INDEX(INDIRECT($A$45&amp;"!$A$1:$N$55"),MATCH($A47,INDIRECT($A$45&amp;"!$A$1:$A$55"),0),MATCH(D$46,INDIRECT($A$45&amp;"!$A$1:$N$1"),0))</f>
        <v>54.866560000000021</v>
      </c>
      <c r="E47" s="10">
        <f ca="1">INDEX(INDIRECT($A$45&amp;"!$A$1:$N$55"),MATCH($A47,INDIRECT($A$45&amp;"!$A$1:$A$55"),0),MATCH(E$46,INDIRECT($A$45&amp;"!$A$1:$N$1"),0))</f>
        <v>686.82112056469919</v>
      </c>
      <c r="F47" s="31">
        <f ca="1">SUM(B47:E47)</f>
        <v>830.95317857840723</v>
      </c>
      <c r="G47" s="32">
        <f ca="1">SUM(B47:D47)</f>
        <v>144.1320580137081</v>
      </c>
      <c r="H47" s="32">
        <f ca="1">(G47/$F47)*100</f>
        <v>17.345388612663939</v>
      </c>
      <c r="I47" s="32">
        <f ca="1">(E47/$F47)*100</f>
        <v>82.654611387336061</v>
      </c>
    </row>
    <row r="48" spans="1:9" hidden="1" outlineLevel="1" x14ac:dyDescent="0.25">
      <c r="A48">
        <v>1996</v>
      </c>
      <c r="B48" s="10">
        <f t="shared" ref="B48:E53" ca="1" si="22">INDEX(INDIRECT($A$45&amp;"!$A$1:$N$55"),MATCH($A48,INDIRECT($A$45&amp;"!$A$1:$A$55"),0),MATCH(B$46,INDIRECT($A$45&amp;"!$A$1:$N$1"),0))</f>
        <v>35.273319244384766</v>
      </c>
      <c r="C48" s="10">
        <f t="shared" ca="1" si="22"/>
        <v>51.305298947641873</v>
      </c>
      <c r="D48" s="10">
        <f t="shared" ca="1" si="22"/>
        <v>71.907180000000025</v>
      </c>
      <c r="E48" s="10">
        <f t="shared" ca="1" si="22"/>
        <v>692.8188309165638</v>
      </c>
      <c r="F48" s="31">
        <f t="shared" ref="F48:F53" ca="1" si="23">SUM(B48:E48)</f>
        <v>851.30462910859046</v>
      </c>
      <c r="G48" s="32">
        <f t="shared" ref="G48:G53" ca="1" si="24">SUM(B48:D48)</f>
        <v>158.48579819202666</v>
      </c>
      <c r="H48" s="32">
        <f t="shared" ref="H48:H53" ca="1" si="25">(G48/$F48)*100</f>
        <v>18.616813861094439</v>
      </c>
      <c r="I48" s="32">
        <f t="shared" ref="I48:I53" ca="1" si="26">(E48/$F48)*100</f>
        <v>81.383186138905558</v>
      </c>
    </row>
    <row r="49" spans="1:9" hidden="1" outlineLevel="1" x14ac:dyDescent="0.25">
      <c r="A49">
        <v>1997</v>
      </c>
      <c r="B49" s="10">
        <f t="shared" ca="1" si="22"/>
        <v>36.451358795166016</v>
      </c>
      <c r="C49" s="10">
        <f t="shared" ca="1" si="22"/>
        <v>61.287872642192681</v>
      </c>
      <c r="D49" s="10">
        <f t="shared" ca="1" si="22"/>
        <v>93.014679999999998</v>
      </c>
      <c r="E49" s="10">
        <f t="shared" ca="1" si="22"/>
        <v>705.91797692669229</v>
      </c>
      <c r="F49" s="31">
        <f t="shared" ca="1" si="23"/>
        <v>896.67188836405103</v>
      </c>
      <c r="G49" s="32">
        <f t="shared" ca="1" si="24"/>
        <v>190.75391143735868</v>
      </c>
      <c r="H49" s="32">
        <f t="shared" ca="1" si="25"/>
        <v>21.273546534996544</v>
      </c>
      <c r="I49" s="32">
        <f t="shared" ca="1" si="26"/>
        <v>78.726453465003445</v>
      </c>
    </row>
    <row r="50" spans="1:9" hidden="1" outlineLevel="1" x14ac:dyDescent="0.25">
      <c r="A50">
        <v>1998</v>
      </c>
      <c r="B50" s="10">
        <f t="shared" ca="1" si="22"/>
        <v>46.596290588378906</v>
      </c>
      <c r="C50" s="10">
        <f t="shared" ca="1" si="22"/>
        <v>59.021205815905148</v>
      </c>
      <c r="D50" s="10">
        <f t="shared" ca="1" si="22"/>
        <v>67.265939999999958</v>
      </c>
      <c r="E50" s="10">
        <f t="shared" ca="1" si="22"/>
        <v>664.28107426433564</v>
      </c>
      <c r="F50" s="31">
        <f t="shared" ca="1" si="23"/>
        <v>837.16451066861964</v>
      </c>
      <c r="G50" s="32">
        <f t="shared" ca="1" si="24"/>
        <v>172.883436404284</v>
      </c>
      <c r="H50" s="32">
        <f t="shared" ca="1" si="25"/>
        <v>20.651070870910054</v>
      </c>
      <c r="I50" s="32">
        <f t="shared" ca="1" si="26"/>
        <v>79.348929129089953</v>
      </c>
    </row>
    <row r="51" spans="1:9" hidden="1" outlineLevel="1" x14ac:dyDescent="0.25">
      <c r="A51">
        <v>1999</v>
      </c>
      <c r="B51" s="10">
        <f t="shared" ca="1" si="22"/>
        <v>48.413768768310547</v>
      </c>
      <c r="C51" s="10">
        <f t="shared" ca="1" si="22"/>
        <v>63.757595674114242</v>
      </c>
      <c r="D51" s="10">
        <f t="shared" ca="1" si="22"/>
        <v>88.817269999999979</v>
      </c>
      <c r="E51" s="10">
        <f t="shared" ca="1" si="22"/>
        <v>647.64701671128273</v>
      </c>
      <c r="F51" s="31">
        <f t="shared" ca="1" si="23"/>
        <v>848.6356511537075</v>
      </c>
      <c r="G51" s="32">
        <f t="shared" ca="1" si="24"/>
        <v>200.98863444242477</v>
      </c>
      <c r="H51" s="32">
        <f t="shared" ca="1" si="25"/>
        <v>23.683736850930519</v>
      </c>
      <c r="I51" s="32">
        <f t="shared" ca="1" si="26"/>
        <v>76.316263149069485</v>
      </c>
    </row>
    <row r="52" spans="1:9" hidden="1" outlineLevel="1" x14ac:dyDescent="0.25">
      <c r="A52">
        <v>2000</v>
      </c>
      <c r="B52" s="10">
        <f t="shared" ca="1" si="22"/>
        <v>28.051080703735352</v>
      </c>
      <c r="C52" s="10">
        <f t="shared" ca="1" si="22"/>
        <v>70.573590553628421</v>
      </c>
      <c r="D52" s="10">
        <f t="shared" ca="1" si="22"/>
        <v>44.038040000000002</v>
      </c>
      <c r="E52" s="10">
        <f t="shared" ca="1" si="22"/>
        <v>667.1036201621904</v>
      </c>
      <c r="F52" s="31">
        <f t="shared" ca="1" si="23"/>
        <v>809.76633141955415</v>
      </c>
      <c r="G52" s="32">
        <f t="shared" ca="1" si="24"/>
        <v>142.66271125736378</v>
      </c>
      <c r="H52" s="32">
        <f t="shared" ca="1" si="25"/>
        <v>17.617762769572067</v>
      </c>
      <c r="I52" s="32">
        <f t="shared" ca="1" si="26"/>
        <v>82.382237230427933</v>
      </c>
    </row>
    <row r="53" spans="1:9" hidden="1" outlineLevel="1" x14ac:dyDescent="0.25">
      <c r="A53">
        <v>2001</v>
      </c>
      <c r="B53" s="10">
        <f t="shared" ca="1" si="22"/>
        <v>33.741420745849609</v>
      </c>
      <c r="C53" s="10">
        <f t="shared" ca="1" si="22"/>
        <v>79.480212175687512</v>
      </c>
      <c r="D53" s="10">
        <f t="shared" ca="1" si="22"/>
        <v>22.943340000000003</v>
      </c>
      <c r="E53" s="10">
        <f t="shared" ca="1" si="22"/>
        <v>665.72628216793737</v>
      </c>
      <c r="F53" s="31">
        <f t="shared" ca="1" si="23"/>
        <v>801.8912550894745</v>
      </c>
      <c r="G53" s="32">
        <f t="shared" ca="1" si="24"/>
        <v>136.16497292153713</v>
      </c>
      <c r="H53" s="32">
        <f t="shared" ca="1" si="25"/>
        <v>16.980478594487717</v>
      </c>
      <c r="I53" s="32">
        <f t="shared" ca="1" si="26"/>
        <v>83.019521405512293</v>
      </c>
    </row>
    <row r="54" spans="1:9" hidden="1" outlineLevel="1" x14ac:dyDescent="0.25">
      <c r="A54">
        <v>2002</v>
      </c>
      <c r="B54" s="10">
        <f t="shared" ref="B54:E64" ca="1" si="27">INDEX(INDIRECT($A$45&amp;"!$A$1:$N$55"),MATCH($A54,INDIRECT($A$45&amp;"!$A$1:$A$55"),0),MATCH(B$46,INDIRECT($A$45&amp;"!$A$1:$N$1"),0))</f>
        <v>26.731487274169922</v>
      </c>
      <c r="C54" s="10">
        <f t="shared" ca="1" si="27"/>
        <v>92.584354485202752</v>
      </c>
      <c r="D54" s="10">
        <f t="shared" ca="1" si="27"/>
        <v>7.6908300000000027</v>
      </c>
      <c r="E54" s="10">
        <f t="shared" ca="1" si="27"/>
        <v>727.25122925364144</v>
      </c>
      <c r="F54" s="31">
        <f t="shared" ref="F54:F64" ca="1" si="28">SUM(B54:E54)</f>
        <v>854.25790101301413</v>
      </c>
      <c r="G54" s="32">
        <f t="shared" ref="G54:G64" ca="1" si="29">SUM(B54:D54)</f>
        <v>127.00667175937268</v>
      </c>
      <c r="H54" s="32">
        <f t="shared" ref="H54:H64" ca="1" si="30">(G54/$F54)*100</f>
        <v>14.867485756791121</v>
      </c>
      <c r="I54" s="32">
        <f t="shared" ref="I54:I64" ca="1" si="31">(E54/$F54)*100</f>
        <v>85.132514243208874</v>
      </c>
    </row>
    <row r="55" spans="1:9" hidden="1" outlineLevel="1" x14ac:dyDescent="0.25">
      <c r="A55">
        <v>2003</v>
      </c>
      <c r="B55" s="10">
        <f t="shared" ca="1" si="27"/>
        <v>18.010519027709961</v>
      </c>
      <c r="C55" s="10">
        <f t="shared" ca="1" si="27"/>
        <v>113.46875700930325</v>
      </c>
      <c r="D55" s="10">
        <f t="shared" ca="1" si="27"/>
        <v>24.82607999999999</v>
      </c>
      <c r="E55" s="10">
        <f t="shared" ca="1" si="27"/>
        <v>846.55031884956895</v>
      </c>
      <c r="F55" s="31">
        <f t="shared" ca="1" si="28"/>
        <v>1002.8556748865822</v>
      </c>
      <c r="G55" s="32">
        <f t="shared" ca="1" si="29"/>
        <v>156.30535603701321</v>
      </c>
      <c r="H55" s="32">
        <f t="shared" ca="1" si="30"/>
        <v>15.586026977878999</v>
      </c>
      <c r="I55" s="32">
        <f t="shared" ca="1" si="31"/>
        <v>84.413973022120999</v>
      </c>
    </row>
    <row r="56" spans="1:9" hidden="1" outlineLevel="1" x14ac:dyDescent="0.25">
      <c r="A56">
        <v>2004</v>
      </c>
      <c r="B56" s="10">
        <f t="shared" ca="1" si="27"/>
        <v>22.948518753051758</v>
      </c>
      <c r="C56" s="10">
        <f t="shared" ca="1" si="27"/>
        <v>129.09268157535121</v>
      </c>
      <c r="D56" s="10">
        <f t="shared" ca="1" si="27"/>
        <v>63.478519999999989</v>
      </c>
      <c r="E56" s="10">
        <f t="shared" ca="1" si="27"/>
        <v>1008.864068899293</v>
      </c>
      <c r="F56" s="31">
        <f t="shared" ca="1" si="28"/>
        <v>1224.3837892276961</v>
      </c>
      <c r="G56" s="32">
        <f t="shared" ca="1" si="29"/>
        <v>215.51972032840297</v>
      </c>
      <c r="H56" s="32">
        <f t="shared" ca="1" si="30"/>
        <v>17.602301028858459</v>
      </c>
      <c r="I56" s="32">
        <f t="shared" ca="1" si="31"/>
        <v>82.397698971141537</v>
      </c>
    </row>
    <row r="57" spans="1:9" hidden="1" outlineLevel="1" x14ac:dyDescent="0.25">
      <c r="A57">
        <v>2005</v>
      </c>
      <c r="B57" s="10">
        <f t="shared" ca="1" si="27"/>
        <v>38.973739624023438</v>
      </c>
      <c r="C57" s="10">
        <f t="shared" ca="1" si="27"/>
        <v>149.80111228883359</v>
      </c>
      <c r="D57" s="10">
        <f ca="1">INDEX(INDIRECT($A$45&amp;"!$A$1:$N$55"),MATCH($A57,INDIRECT($A$45&amp;"!$A$1:$A$55"),0),MATCH(D$46,INDIRECT($A$45&amp;"!$A$1:$N$1"),0))</f>
        <v>135.97894000000005</v>
      </c>
      <c r="E57" s="10">
        <f t="shared" ca="1" si="27"/>
        <v>1210.0996151717027</v>
      </c>
      <c r="F57" s="31">
        <f t="shared" ca="1" si="28"/>
        <v>1534.8534070845599</v>
      </c>
      <c r="G57" s="32">
        <f t="shared" ca="1" si="29"/>
        <v>324.75379191285708</v>
      </c>
      <c r="H57" s="32">
        <f t="shared" ca="1" si="30"/>
        <v>21.158619475570891</v>
      </c>
      <c r="I57" s="32">
        <f t="shared" ca="1" si="31"/>
        <v>78.841380524429098</v>
      </c>
    </row>
    <row r="58" spans="1:9" hidden="1" outlineLevel="1" x14ac:dyDescent="0.25">
      <c r="A58">
        <v>2006</v>
      </c>
      <c r="B58" s="10">
        <f t="shared" ca="1" si="27"/>
        <v>37.830570220947266</v>
      </c>
      <c r="C58" s="10">
        <f t="shared" ca="1" si="27"/>
        <v>177.10123006099613</v>
      </c>
      <c r="D58" s="10">
        <f t="shared" ca="1" si="27"/>
        <v>137.19253</v>
      </c>
      <c r="E58" s="10">
        <f t="shared" ca="1" si="27"/>
        <v>1411.4359580291964</v>
      </c>
      <c r="F58" s="31">
        <f t="shared" ca="1" si="28"/>
        <v>1763.5602883111399</v>
      </c>
      <c r="G58" s="32">
        <f t="shared" ca="1" si="29"/>
        <v>352.1243302819434</v>
      </c>
      <c r="H58" s="32">
        <f t="shared" ca="1" si="30"/>
        <v>19.966673814091866</v>
      </c>
      <c r="I58" s="32">
        <f t="shared" ca="1" si="31"/>
        <v>80.033326185908123</v>
      </c>
    </row>
    <row r="59" spans="1:9" hidden="1" outlineLevel="1" x14ac:dyDescent="0.25">
      <c r="A59">
        <v>2007</v>
      </c>
      <c r="B59" s="10">
        <f t="shared" ca="1" si="27"/>
        <v>51.44488525390625</v>
      </c>
      <c r="C59" s="10">
        <f t="shared" ca="1" si="27"/>
        <v>208.96694843640921</v>
      </c>
      <c r="D59" s="10">
        <f t="shared" ca="1" si="27"/>
        <v>234.80518000000001</v>
      </c>
      <c r="E59" s="10">
        <f t="shared" ca="1" si="27"/>
        <v>1695.9229843263254</v>
      </c>
      <c r="F59" s="31">
        <f t="shared" ca="1" si="28"/>
        <v>2191.1399980166407</v>
      </c>
      <c r="G59" s="32">
        <f t="shared" ca="1" si="29"/>
        <v>495.21701369031547</v>
      </c>
      <c r="H59" s="32">
        <f t="shared" ca="1" si="30"/>
        <v>22.600884203591381</v>
      </c>
      <c r="I59" s="32">
        <f t="shared" ca="1" si="31"/>
        <v>77.399115796408623</v>
      </c>
    </row>
    <row r="60" spans="1:9" hidden="1" outlineLevel="1" x14ac:dyDescent="0.25">
      <c r="A60">
        <v>2008</v>
      </c>
      <c r="B60" s="10">
        <f t="shared" ca="1" si="27"/>
        <v>60.929065704345703</v>
      </c>
      <c r="C60" s="10">
        <f t="shared" ca="1" si="27"/>
        <v>240.2204816153826</v>
      </c>
      <c r="D60" s="10">
        <f t="shared" ca="1" si="27"/>
        <v>133.12665000000001</v>
      </c>
      <c r="E60" s="10">
        <f t="shared" ca="1" si="27"/>
        <v>1951.2617399096489</v>
      </c>
      <c r="F60" s="31">
        <f t="shared" ca="1" si="28"/>
        <v>2385.5379372293773</v>
      </c>
      <c r="G60" s="32">
        <f t="shared" ca="1" si="29"/>
        <v>434.27619731972834</v>
      </c>
      <c r="H60" s="32">
        <f t="shared" ca="1" si="30"/>
        <v>18.204539552370626</v>
      </c>
      <c r="I60" s="32">
        <f t="shared" ca="1" si="31"/>
        <v>81.795460447629367</v>
      </c>
    </row>
    <row r="61" spans="1:9" hidden="1" outlineLevel="1" x14ac:dyDescent="0.25">
      <c r="A61">
        <v>2009</v>
      </c>
      <c r="B61" s="10">
        <f t="shared" ca="1" si="27"/>
        <v>81.340644836425781</v>
      </c>
      <c r="C61" s="10">
        <f t="shared" ca="1" si="27"/>
        <v>232.4474549006861</v>
      </c>
      <c r="D61" s="10">
        <f t="shared" ca="1" si="27"/>
        <v>106.08553999999999</v>
      </c>
      <c r="E61" s="10">
        <f t="shared" ca="1" si="27"/>
        <v>1994.347632040739</v>
      </c>
      <c r="F61" s="31">
        <f t="shared" ca="1" si="28"/>
        <v>2414.2212717778507</v>
      </c>
      <c r="G61" s="32">
        <f t="shared" ca="1" si="29"/>
        <v>419.87363973711189</v>
      </c>
      <c r="H61" s="32">
        <f t="shared" ca="1" si="30"/>
        <v>17.391680068658903</v>
      </c>
      <c r="I61" s="32">
        <f t="shared" ca="1" si="31"/>
        <v>82.6083199313411</v>
      </c>
    </row>
    <row r="62" spans="1:9" hidden="1" outlineLevel="1" x14ac:dyDescent="0.25">
      <c r="A62">
        <v>2010</v>
      </c>
      <c r="B62" s="10">
        <f t="shared" ca="1" si="27"/>
        <v>85.731170654296875</v>
      </c>
      <c r="C62" s="10">
        <f t="shared" ca="1" si="27"/>
        <v>261.65413953763147</v>
      </c>
      <c r="D62" s="10">
        <f t="shared" ca="1" si="27"/>
        <v>175.96056999999999</v>
      </c>
      <c r="E62" s="10">
        <f t="shared" ca="1" si="27"/>
        <v>2362.8159239940642</v>
      </c>
      <c r="F62" s="31">
        <f t="shared" ca="1" si="28"/>
        <v>2886.1618041859924</v>
      </c>
      <c r="G62" s="32">
        <f t="shared" ca="1" si="29"/>
        <v>523.34588019192836</v>
      </c>
      <c r="H62" s="32">
        <f t="shared" ca="1" si="30"/>
        <v>18.132936255787357</v>
      </c>
      <c r="I62" s="32">
        <f t="shared" ca="1" si="31"/>
        <v>81.867063744212643</v>
      </c>
    </row>
    <row r="63" spans="1:9" hidden="1" outlineLevel="1" x14ac:dyDescent="0.25">
      <c r="A63">
        <v>2011</v>
      </c>
      <c r="B63" s="10">
        <f t="shared" ca="1" si="27"/>
        <v>71.325271606445313</v>
      </c>
      <c r="C63" s="10">
        <f t="shared" ca="1" si="27"/>
        <v>294.2698537679878</v>
      </c>
      <c r="D63" s="10">
        <f t="shared" ca="1" si="27"/>
        <v>196.98693999999992</v>
      </c>
      <c r="E63" s="10">
        <f t="shared" ca="1" si="27"/>
        <v>2731.5247531025411</v>
      </c>
      <c r="F63" s="31">
        <f t="shared" ca="1" si="28"/>
        <v>3294.1068184769742</v>
      </c>
      <c r="G63" s="32">
        <f t="shared" ca="1" si="29"/>
        <v>562.582065374433</v>
      </c>
      <c r="H63" s="32">
        <f t="shared" ca="1" si="30"/>
        <v>17.078440268507808</v>
      </c>
      <c r="I63" s="32">
        <f t="shared" ca="1" si="31"/>
        <v>82.921559731492195</v>
      </c>
    </row>
    <row r="64" spans="1:9" hidden="1" outlineLevel="1" x14ac:dyDescent="0.25">
      <c r="A64">
        <v>2012</v>
      </c>
      <c r="B64" s="10">
        <f t="shared" ca="1" si="27"/>
        <v>72.980522155761719</v>
      </c>
      <c r="C64" s="10">
        <f t="shared" ca="1" si="27"/>
        <v>313.73262158719621</v>
      </c>
      <c r="D64" s="10">
        <f t="shared" ca="1" si="27"/>
        <v>160.33406999999997</v>
      </c>
      <c r="E64" s="10">
        <f t="shared" ca="1" si="27"/>
        <v>2966.0822348523138</v>
      </c>
      <c r="F64" s="31">
        <f t="shared" ca="1" si="28"/>
        <v>3513.1294485952717</v>
      </c>
      <c r="G64" s="32">
        <f t="shared" ca="1" si="29"/>
        <v>547.04721374295787</v>
      </c>
      <c r="H64" s="32">
        <f t="shared" ca="1" si="30"/>
        <v>15.571507447916421</v>
      </c>
      <c r="I64" s="32">
        <f t="shared" ca="1" si="31"/>
        <v>84.428492552083583</v>
      </c>
    </row>
    <row r="65" spans="1:15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>
        <f ca="1">(E64-E47)/E47</f>
        <v>3.3185658478493258</v>
      </c>
      <c r="F65" s="2"/>
      <c r="G65" s="2"/>
      <c r="H65" s="2"/>
      <c r="I65" s="2"/>
    </row>
    <row r="66" spans="1:15" collapsed="1" x14ac:dyDescent="0.25"/>
    <row r="67" spans="1:15" ht="21" x14ac:dyDescent="0.35">
      <c r="L67" s="45" t="s">
        <v>298</v>
      </c>
      <c r="M67" s="45"/>
      <c r="N67" s="6"/>
      <c r="O67" s="6"/>
    </row>
    <row r="68" spans="1:15" ht="20.25" customHeight="1" x14ac:dyDescent="0.25">
      <c r="L68" s="1" t="s">
        <v>290</v>
      </c>
      <c r="M68" s="1" t="s">
        <v>291</v>
      </c>
      <c r="N68" s="1"/>
      <c r="O68" s="1"/>
    </row>
    <row r="69" spans="1:15" ht="200.25" customHeight="1" thickBot="1" x14ac:dyDescent="0.3">
      <c r="K69" s="3" t="s">
        <v>292</v>
      </c>
    </row>
    <row r="70" spans="1:15" ht="200.25" customHeight="1" thickTop="1" thickBot="1" x14ac:dyDescent="0.3">
      <c r="K70" s="3" t="s">
        <v>293</v>
      </c>
    </row>
    <row r="71" spans="1:15" ht="200.25" customHeight="1" thickTop="1" thickBot="1" x14ac:dyDescent="0.3">
      <c r="K71" s="3" t="s">
        <v>294</v>
      </c>
    </row>
    <row r="72" spans="1:15" ht="16.5" thickTop="1" x14ac:dyDescent="0.25">
      <c r="L72" s="8" t="s">
        <v>299</v>
      </c>
    </row>
    <row r="73" spans="1:15" x14ac:dyDescent="0.25">
      <c r="L73" s="8" t="s">
        <v>296</v>
      </c>
    </row>
    <row r="74" spans="1:15" x14ac:dyDescent="0.25">
      <c r="L74" s="35" t="s">
        <v>297</v>
      </c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74"/>
  <sheetViews>
    <sheetView showGridLines="0" topLeftCell="M66" zoomScaleNormal="100" workbookViewId="0">
      <selection activeCell="N67" sqref="N67:Q72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t="15.75" hidden="1" customHeight="1" outlineLevel="1" x14ac:dyDescent="0.25">
      <c r="A1" t="s">
        <v>29</v>
      </c>
      <c r="B1" s="44" t="s">
        <v>17</v>
      </c>
      <c r="C1" s="44"/>
      <c r="D1" s="44"/>
      <c r="E1" s="44"/>
      <c r="F1" s="24" t="s">
        <v>285</v>
      </c>
      <c r="G1" s="44" t="s">
        <v>281</v>
      </c>
      <c r="H1" s="44"/>
      <c r="I1" s="44"/>
      <c r="J1" s="44"/>
      <c r="K1" s="44"/>
      <c r="L1" s="44"/>
    </row>
    <row r="2" spans="1:15" ht="15.75" hidden="1" customHeight="1" outlineLevel="1" x14ac:dyDescent="0.25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spans="1:15" ht="15.75" hidden="1" customHeight="1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ht="15.75" hidden="1" customHeight="1" outlineLevel="1" x14ac:dyDescent="0.25">
      <c r="A4">
        <v>1996</v>
      </c>
      <c r="B4" s="10">
        <f t="shared" ref="B4:B9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9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ht="15.75" hidden="1" customHeight="1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ht="15.75" hidden="1" customHeight="1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ht="15.75" hidden="1" customHeight="1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ht="15.75" hidden="1" customHeight="1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ht="15.75" hidden="1" customHeight="1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ht="15.75" hidden="1" customHeight="1" outlineLevel="1" x14ac:dyDescent="0.25">
      <c r="A10">
        <v>2002</v>
      </c>
      <c r="B10" s="10">
        <f t="shared" ref="B10:B20" ca="1" si="4">INDEX(INDIRECT($A$1&amp;"!$A$1:$AZ$55"),MATCH($A10,INDIRECT($A$1&amp;"!$A$1:$A$55"),0),MATCH(B$2,INDIRECT($A$1&amp;"!$A$1:$AZ$1"),0))</f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ref="G10:G20" ca="1" si="5">INDEX(INDIRECT($F$1&amp;"!$A$1:$AZ$55"),MATCH($F10,INDIRECT($F$1&amp;"!$A$1:$A$55"),0),MATCH(G$2,INDIRECT($F$1&amp;"!$A$1:$AZ$1"),0))</f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ht="15.75" hidden="1" customHeight="1" outlineLevel="1" x14ac:dyDescent="0.25">
      <c r="A11">
        <v>2003</v>
      </c>
      <c r="B11" s="10">
        <f t="shared" ca="1" si="4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5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ht="15.75" hidden="1" customHeight="1" outlineLevel="1" x14ac:dyDescent="0.25">
      <c r="A12">
        <v>2004</v>
      </c>
      <c r="B12" s="10">
        <f t="shared" ca="1" si="4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5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ht="15.75" hidden="1" customHeight="1" outlineLevel="1" x14ac:dyDescent="0.25">
      <c r="A13">
        <v>2005</v>
      </c>
      <c r="B13" s="10">
        <f t="shared" ca="1" si="4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5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ht="15.75" hidden="1" customHeight="1" outlineLevel="1" x14ac:dyDescent="0.25">
      <c r="A14">
        <v>2006</v>
      </c>
      <c r="B14" s="10">
        <f t="shared" ca="1" si="4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5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ht="15.75" hidden="1" customHeight="1" outlineLevel="1" x14ac:dyDescent="0.25">
      <c r="A15">
        <v>2007</v>
      </c>
      <c r="B15" s="10">
        <f t="shared" ca="1" si="4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5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ht="15.75" hidden="1" customHeight="1" outlineLevel="1" x14ac:dyDescent="0.25">
      <c r="A16">
        <v>2008</v>
      </c>
      <c r="B16" s="10">
        <f t="shared" ca="1" si="4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5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ht="15.75" hidden="1" customHeight="1" outlineLevel="1" x14ac:dyDescent="0.25">
      <c r="A17">
        <v>2009</v>
      </c>
      <c r="B17" s="10">
        <f t="shared" ca="1" si="4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5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ht="15.75" hidden="1" customHeight="1" outlineLevel="1" x14ac:dyDescent="0.25">
      <c r="A18">
        <v>2010</v>
      </c>
      <c r="B18" s="10">
        <f t="shared" ca="1" si="4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5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ht="15.75" hidden="1" customHeight="1" outlineLevel="1" x14ac:dyDescent="0.25">
      <c r="A19">
        <v>2011</v>
      </c>
      <c r="B19" s="10">
        <f t="shared" ca="1" si="4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5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ht="15.75" hidden="1" customHeight="1" outlineLevel="1" x14ac:dyDescent="0.25">
      <c r="A20">
        <v>2012</v>
      </c>
      <c r="B20" s="10">
        <f t="shared" ca="1" si="4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5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ht="15.75" hidden="1" customHeight="1" outlineLevel="1" x14ac:dyDescent="0.25">
      <c r="A21" t="s">
        <v>287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287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ht="15.75" hidden="1" customHeight="1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ht="15.75" hidden="1" customHeight="1" outlineLevel="1" x14ac:dyDescent="0.25">
      <c r="A23" t="s">
        <v>30</v>
      </c>
      <c r="B23" s="44" t="s">
        <v>19</v>
      </c>
      <c r="C23" s="44"/>
      <c r="D23" s="44"/>
      <c r="E23" s="44"/>
      <c r="F23" s="24"/>
      <c r="G23" s="24"/>
      <c r="H23" s="24"/>
      <c r="I23" s="24"/>
      <c r="J23" s="24"/>
      <c r="K23" s="24"/>
      <c r="L23" s="24"/>
      <c r="M23" s="4"/>
      <c r="N23" s="4"/>
    </row>
    <row r="24" spans="1:14" ht="15.75" hidden="1" customHeight="1" outlineLevel="1" x14ac:dyDescent="0.25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ht="15.75" hidden="1" customHeight="1" outlineLevel="1" x14ac:dyDescent="0.25">
      <c r="A25">
        <v>1995</v>
      </c>
      <c r="B25" s="10">
        <f t="shared" ref="B25:B30" ca="1" si="6">INDEX(INDIRECT($A$23&amp;"!$A$1:$AA$55"),MATCH($A25,INDIRECT($A$23&amp;"!$A$1:$A$55"),0),MATCH(B$24,INDIRECT($A$23&amp;"!$A$1:$AZ$1"),0))</f>
        <v>25.353713989257813</v>
      </c>
      <c r="C25" s="10">
        <f t="shared" ref="C25:D42" ca="1" si="7">INDEX(INDIRECT($A$23&amp;"!$A$1:$AA$55"),MATCH($A25,INDIRECT($A$23&amp;"!$A$1:$A$55"),0),MATCH(C$24,INDIRECT($A$23&amp;"!$A$1:$AZ$1"),0))</f>
        <v>41.643962860107422</v>
      </c>
      <c r="D25" s="10">
        <f t="shared" ca="1" si="7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t="15.75" hidden="1" customHeight="1" outlineLevel="1" x14ac:dyDescent="0.25">
      <c r="A26">
        <v>1996</v>
      </c>
      <c r="B26" s="10">
        <f t="shared" ca="1" si="6"/>
        <v>18.739015579223633</v>
      </c>
      <c r="C26" s="10">
        <f t="shared" ca="1" si="7"/>
        <v>48.778469085693359</v>
      </c>
      <c r="D26" s="10">
        <f t="shared" ca="1" si="7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t="15.75" hidden="1" customHeight="1" outlineLevel="1" x14ac:dyDescent="0.25">
      <c r="A27">
        <v>1997</v>
      </c>
      <c r="B27" s="10">
        <f t="shared" ca="1" si="6"/>
        <v>16.351579666137695</v>
      </c>
      <c r="C27" s="10">
        <f t="shared" ca="1" si="7"/>
        <v>51.669086456298828</v>
      </c>
      <c r="D27" s="10">
        <f t="shared" ca="1" si="7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t="15.75" hidden="1" customHeight="1" outlineLevel="1" x14ac:dyDescent="0.25">
      <c r="A28">
        <v>1998</v>
      </c>
      <c r="B28" s="10">
        <f t="shared" ca="1" si="6"/>
        <v>24.269706726074219</v>
      </c>
      <c r="C28" s="10">
        <f t="shared" ca="1" si="7"/>
        <v>41.704196929931641</v>
      </c>
      <c r="D28" s="10">
        <f t="shared" ca="1" si="7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t="15.75" hidden="1" customHeight="1" outlineLevel="1" x14ac:dyDescent="0.25">
      <c r="A29">
        <v>1999</v>
      </c>
      <c r="B29" s="10">
        <f t="shared" ca="1" si="6"/>
        <v>21.77532958984375</v>
      </c>
      <c r="C29" s="10">
        <f t="shared" ca="1" si="7"/>
        <v>46.804363250732422</v>
      </c>
      <c r="D29" s="10">
        <f t="shared" ca="1" si="7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t="15.75" hidden="1" customHeight="1" outlineLevel="1" x14ac:dyDescent="0.25">
      <c r="A30">
        <v>2000</v>
      </c>
      <c r="B30" s="10">
        <f t="shared" ca="1" si="6"/>
        <v>15.896457672119141</v>
      </c>
      <c r="C30" s="10">
        <f t="shared" ca="1" si="7"/>
        <v>33.541984558105469</v>
      </c>
      <c r="D30" s="10">
        <f t="shared" ca="1" si="7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t="15.75" hidden="1" customHeight="1" outlineLevel="1" x14ac:dyDescent="0.25">
      <c r="A31">
        <v>2001</v>
      </c>
      <c r="B31" s="10">
        <f t="shared" ref="B31:B42" ca="1" si="8">INDEX(INDIRECT($A$23&amp;"!$A$1:$AA$55"),MATCH($A31,INDIRECT($A$23&amp;"!$A$1:$A$55"),0),MATCH(B$24,INDIRECT($A$23&amp;"!$A$1:$AZ$1"),0))</f>
        <v>20.868009567260742</v>
      </c>
      <c r="C31" s="10">
        <f t="shared" ca="1" si="7"/>
        <v>18.836984634399414</v>
      </c>
      <c r="D31" s="10">
        <f t="shared" ca="1" si="7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t="15.75" hidden="1" customHeight="1" outlineLevel="1" x14ac:dyDescent="0.25">
      <c r="A32">
        <v>2002</v>
      </c>
      <c r="B32" s="10">
        <f t="shared" ca="1" si="8"/>
        <v>15.835139274597168</v>
      </c>
      <c r="C32" s="10">
        <f t="shared" ca="1" si="7"/>
        <v>7.3737602233886719</v>
      </c>
      <c r="D32" s="10">
        <f t="shared" ca="1" si="7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t="15.75" hidden="1" customHeight="1" outlineLevel="1" x14ac:dyDescent="0.25">
      <c r="A33">
        <v>2003</v>
      </c>
      <c r="B33" s="10">
        <f t="shared" ca="1" si="8"/>
        <v>5.5982913970947266</v>
      </c>
      <c r="C33" s="10">
        <f t="shared" ca="1" si="7"/>
        <v>18.169029235839844</v>
      </c>
      <c r="D33" s="10">
        <f t="shared" ca="1" si="7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ht="15.75" hidden="1" customHeight="1" outlineLevel="1" x14ac:dyDescent="0.25">
      <c r="A34">
        <v>2004</v>
      </c>
      <c r="B34" s="10">
        <f t="shared" ca="1" si="8"/>
        <v>5.8363080024719238</v>
      </c>
      <c r="C34" s="10">
        <f t="shared" ca="1" si="7"/>
        <v>32.527904510498047</v>
      </c>
      <c r="D34" s="10">
        <f t="shared" ca="1" si="7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ht="15.75" hidden="1" customHeight="1" outlineLevel="1" x14ac:dyDescent="0.25">
      <c r="A35">
        <v>2005</v>
      </c>
      <c r="B35" s="10">
        <f t="shared" ca="1" si="8"/>
        <v>8.790888786315918</v>
      </c>
      <c r="C35" s="10">
        <f t="shared" ca="1" si="7"/>
        <v>44.792957305908203</v>
      </c>
      <c r="D35" s="10">
        <f t="shared" ca="1" si="7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ht="15.75" hidden="1" customHeight="1" outlineLevel="1" x14ac:dyDescent="0.25">
      <c r="A36">
        <v>2006</v>
      </c>
      <c r="B36" s="10">
        <f t="shared" ca="1" si="8"/>
        <v>7.3833694458007812</v>
      </c>
      <c r="C36" s="10">
        <f t="shared" ca="1" si="7"/>
        <v>41.636791229248047</v>
      </c>
      <c r="D36" s="10">
        <f t="shared" ca="1" si="7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ht="15.75" hidden="1" customHeight="1" outlineLevel="1" x14ac:dyDescent="0.25">
      <c r="A37">
        <v>2007</v>
      </c>
      <c r="B37" s="10">
        <f t="shared" ca="1" si="8"/>
        <v>7.560157299041748</v>
      </c>
      <c r="C37" s="10">
        <f t="shared" ca="1" si="7"/>
        <v>50.383174896240234</v>
      </c>
      <c r="D37" s="10">
        <f t="shared" ca="1" si="7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ht="15.75" hidden="1" customHeight="1" outlineLevel="1" x14ac:dyDescent="0.25">
      <c r="A38">
        <v>2008</v>
      </c>
      <c r="B38" s="10">
        <f t="shared" ca="1" si="8"/>
        <v>10.399534225463867</v>
      </c>
      <c r="C38" s="10">
        <f t="shared" ca="1" si="7"/>
        <v>33.161880493164062</v>
      </c>
      <c r="D38" s="10">
        <f t="shared" ca="1" si="7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ht="15.75" hidden="1" customHeight="1" outlineLevel="1" x14ac:dyDescent="0.25">
      <c r="A39">
        <v>2009</v>
      </c>
      <c r="B39" s="10">
        <f t="shared" ca="1" si="8"/>
        <v>16.114053726196289</v>
      </c>
      <c r="C39" s="10">
        <f t="shared" ca="1" si="7"/>
        <v>27.469139099121094</v>
      </c>
      <c r="D39" s="10">
        <f t="shared" ca="1" si="7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ht="15.75" hidden="1" customHeight="1" outlineLevel="1" x14ac:dyDescent="0.25">
      <c r="A40">
        <v>2010</v>
      </c>
      <c r="B40" s="10">
        <f t="shared" ca="1" si="8"/>
        <v>13.619503021240234</v>
      </c>
      <c r="C40" s="10">
        <f t="shared" ca="1" si="7"/>
        <v>36.27972412109375</v>
      </c>
      <c r="D40" s="10">
        <f t="shared" ca="1" si="7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ht="15.75" hidden="1" customHeight="1" outlineLevel="1" x14ac:dyDescent="0.25">
      <c r="A41">
        <v>2011</v>
      </c>
      <c r="B41" s="10">
        <f t="shared" ca="1" si="8"/>
        <v>10.125441551208496</v>
      </c>
      <c r="C41" s="10">
        <f t="shared" ca="1" si="7"/>
        <v>37.548286437988281</v>
      </c>
      <c r="D41" s="10">
        <f t="shared" ca="1" si="7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ht="15.75" hidden="1" customHeight="1" outlineLevel="1" x14ac:dyDescent="0.25">
      <c r="A42">
        <v>2012</v>
      </c>
      <c r="B42" s="10">
        <f t="shared" ca="1" si="8"/>
        <v>10.611083984375</v>
      </c>
      <c r="C42" s="10">
        <f t="shared" ca="1" si="7"/>
        <v>31.726110458374023</v>
      </c>
      <c r="D42" s="10">
        <f t="shared" ca="1" si="7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ht="15.75" hidden="1" customHeight="1" outlineLevel="1" x14ac:dyDescent="0.25">
      <c r="A43" t="s">
        <v>287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ht="15.75" hidden="1" customHeight="1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ht="15.75" hidden="1" customHeight="1" outlineLevel="1" x14ac:dyDescent="0.25">
      <c r="A45" t="s">
        <v>26</v>
      </c>
      <c r="B45" s="44" t="s">
        <v>27</v>
      </c>
      <c r="C45" s="44"/>
      <c r="D45" s="44"/>
      <c r="E45" s="44"/>
      <c r="F45" s="24"/>
      <c r="G45" s="24"/>
      <c r="H45" s="24"/>
      <c r="I45" s="24"/>
      <c r="J45" s="24"/>
      <c r="K45" s="24"/>
      <c r="L45" s="24"/>
      <c r="M45" s="4"/>
      <c r="N45" s="4"/>
    </row>
    <row r="46" spans="1:14" ht="15.75" hidden="1" customHeight="1" outlineLevel="1" x14ac:dyDescent="0.25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spans="1:14" ht="15.75" hidden="1" customHeight="1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9">INDEX(INDIRECT($A$45&amp;"!$A$1:$AZ$55"),MATCH($A47,INDIRECT($A$45&amp;"!$A$1:$A$55"),0),MATCH(C$46,INDIRECT($A$45&amp;"!$A$1:$AZ$1"),0))</f>
        <v>38.066867828369141</v>
      </c>
      <c r="D47" s="10">
        <f t="shared" ca="1" si="9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ht="15.75" hidden="1" customHeight="1" outlineLevel="1" x14ac:dyDescent="0.25">
      <c r="A48">
        <v>1996</v>
      </c>
      <c r="B48" s="10">
        <f t="shared" ref="B48:B53" ca="1" si="10">INDEX(INDIRECT($A$45&amp;"!$A$1:$AZ$55"),MATCH($A48,INDIRECT($A$45&amp;"!$A$1:$A$55"),0),MATCH(B$46,INDIRECT($A$45&amp;"!$A$1:$AZ$1"),0))</f>
        <v>22.256454467773438</v>
      </c>
      <c r="C48" s="10">
        <f t="shared" ca="1" si="9"/>
        <v>45.371372222900391</v>
      </c>
      <c r="D48" s="10">
        <f t="shared" ca="1" si="9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ht="15.75" hidden="1" customHeight="1" outlineLevel="1" x14ac:dyDescent="0.25">
      <c r="A49">
        <v>1997</v>
      </c>
      <c r="B49" s="10">
        <f t="shared" ca="1" si="10"/>
        <v>19.109102249145508</v>
      </c>
      <c r="C49" s="10">
        <f t="shared" ca="1" si="9"/>
        <v>48.761611938476562</v>
      </c>
      <c r="D49" s="10">
        <f t="shared" ca="1" si="9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ht="15.75" hidden="1" customHeight="1" outlineLevel="1" x14ac:dyDescent="0.25">
      <c r="A50">
        <v>1998</v>
      </c>
      <c r="B50" s="10">
        <f t="shared" ca="1" si="10"/>
        <v>26.952430725097656</v>
      </c>
      <c r="C50" s="10">
        <f t="shared" ca="1" si="9"/>
        <v>38.908260345458984</v>
      </c>
      <c r="D50" s="10">
        <f t="shared" ca="1" si="9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ht="15.75" hidden="1" customHeight="1" outlineLevel="1" x14ac:dyDescent="0.25">
      <c r="A51">
        <v>1999</v>
      </c>
      <c r="B51" s="10">
        <f t="shared" ca="1" si="10"/>
        <v>24.087814331054687</v>
      </c>
      <c r="C51" s="10">
        <f t="shared" ca="1" si="9"/>
        <v>44.190193176269531</v>
      </c>
      <c r="D51" s="10">
        <f t="shared" ca="1" si="9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ht="15.75" hidden="1" customHeight="1" outlineLevel="1" x14ac:dyDescent="0.25">
      <c r="A52">
        <v>2000</v>
      </c>
      <c r="B52" s="10">
        <f t="shared" ca="1" si="10"/>
        <v>19.662517547607422</v>
      </c>
      <c r="C52" s="10">
        <f t="shared" ca="1" si="9"/>
        <v>30.868640899658203</v>
      </c>
      <c r="D52" s="10">
        <f t="shared" ca="1" si="9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ht="15.75" hidden="1" customHeight="1" outlineLevel="1" x14ac:dyDescent="0.25">
      <c r="A53">
        <v>2001</v>
      </c>
      <c r="B53" s="10">
        <f t="shared" ca="1" si="10"/>
        <v>24.779809951782227</v>
      </c>
      <c r="C53" s="10">
        <f t="shared" ca="1" si="9"/>
        <v>16.849662780761719</v>
      </c>
      <c r="D53" s="10">
        <f t="shared" ca="1" si="9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ht="15.75" hidden="1" customHeight="1" outlineLevel="1" x14ac:dyDescent="0.25">
      <c r="A54">
        <v>2002</v>
      </c>
      <c r="B54" s="10">
        <f t="shared" ref="B54:B64" ca="1" si="11">INDEX(INDIRECT($A$45&amp;"!$A$1:$AZ$55"),MATCH($A54,INDIRECT($A$45&amp;"!$A$1:$A$55"),0),MATCH(B$46,INDIRECT($A$45&amp;"!$A$1:$AZ$1"),0))</f>
        <v>21.047309875488281</v>
      </c>
      <c r="C54" s="10">
        <f t="shared" ca="1" si="9"/>
        <v>6.0554537773132324</v>
      </c>
      <c r="D54" s="10">
        <f t="shared" ca="1" si="9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ht="15.75" hidden="1" customHeight="1" outlineLevel="1" x14ac:dyDescent="0.25">
      <c r="A55">
        <v>2003</v>
      </c>
      <c r="B55" s="10">
        <f t="shared" ca="1" si="11"/>
        <v>11.522649765014648</v>
      </c>
      <c r="C55" s="10">
        <f t="shared" ca="1" si="9"/>
        <v>15.883064270019531</v>
      </c>
      <c r="D55" s="10">
        <f t="shared" ca="1" si="9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ht="15.75" hidden="1" customHeight="1" outlineLevel="1" x14ac:dyDescent="0.25">
      <c r="A56">
        <v>2004</v>
      </c>
      <c r="B56" s="10">
        <f t="shared" ca="1" si="11"/>
        <v>10.647990226745605</v>
      </c>
      <c r="C56" s="10">
        <f t="shared" ca="1" si="9"/>
        <v>29.453693389892578</v>
      </c>
      <c r="D56" s="10">
        <f t="shared" ca="1" si="9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ht="15.75" hidden="1" customHeight="1" outlineLevel="1" x14ac:dyDescent="0.25">
      <c r="A57">
        <v>2005</v>
      </c>
      <c r="B57" s="10">
        <f t="shared" ca="1" si="11"/>
        <v>12.001010894775391</v>
      </c>
      <c r="C57" s="10">
        <f t="shared" ca="1" si="9"/>
        <v>41.871395111083984</v>
      </c>
      <c r="D57" s="10">
        <f t="shared" ca="1" si="9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ht="15.75" hidden="1" customHeight="1" outlineLevel="1" x14ac:dyDescent="0.25">
      <c r="A58">
        <v>2006</v>
      </c>
      <c r="B58" s="10">
        <f t="shared" ca="1" si="11"/>
        <v>10.743526458740234</v>
      </c>
      <c r="C58" s="10">
        <f t="shared" ca="1" si="9"/>
        <v>38.961387634277344</v>
      </c>
      <c r="D58" s="10">
        <f t="shared" ca="1" si="9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ht="15.75" hidden="1" customHeight="1" outlineLevel="1" x14ac:dyDescent="0.25">
      <c r="A59">
        <v>2007</v>
      </c>
      <c r="B59" s="10">
        <f t="shared" ca="1" si="11"/>
        <v>10.388352394104004</v>
      </c>
      <c r="C59" s="10">
        <f t="shared" ca="1" si="9"/>
        <v>47.414604187011719</v>
      </c>
      <c r="D59" s="10">
        <f t="shared" ca="1" si="9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ht="15.75" hidden="1" customHeight="1" outlineLevel="1" x14ac:dyDescent="0.25">
      <c r="A60">
        <v>2008</v>
      </c>
      <c r="B60" s="10">
        <f t="shared" ca="1" si="11"/>
        <v>14.030026435852051</v>
      </c>
      <c r="C60" s="10">
        <f t="shared" ca="1" si="9"/>
        <v>30.654834747314453</v>
      </c>
      <c r="D60" s="10">
        <f t="shared" ca="1" si="9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ht="15.75" hidden="1" customHeight="1" outlineLevel="1" x14ac:dyDescent="0.25">
      <c r="A61">
        <v>2009</v>
      </c>
      <c r="B61" s="10">
        <f t="shared" ca="1" si="11"/>
        <v>19.372648239135742</v>
      </c>
      <c r="C61" s="10">
        <f t="shared" ca="1" si="9"/>
        <v>25.266063690185547</v>
      </c>
      <c r="D61" s="10">
        <f t="shared" ca="1" si="9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ht="15.75" hidden="1" customHeight="1" outlineLevel="1" x14ac:dyDescent="0.25">
      <c r="A62">
        <v>2010</v>
      </c>
      <c r="B62" s="10">
        <f t="shared" ca="1" si="11"/>
        <v>16.38136100769043</v>
      </c>
      <c r="C62" s="10">
        <f t="shared" ca="1" si="9"/>
        <v>33.622234344482422</v>
      </c>
      <c r="D62" s="10">
        <f t="shared" ca="1" si="9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ht="15.75" hidden="1" customHeight="1" outlineLevel="1" x14ac:dyDescent="0.25">
      <c r="A63">
        <v>2011</v>
      </c>
      <c r="B63" s="10">
        <f t="shared" ca="1" si="11"/>
        <v>12.67819881439209</v>
      </c>
      <c r="C63" s="10">
        <f t="shared" ca="1" si="9"/>
        <v>35.014793395996094</v>
      </c>
      <c r="D63" s="10">
        <f t="shared" ca="1" si="9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ht="15.75" hidden="1" customHeight="1" outlineLevel="1" x14ac:dyDescent="0.25">
      <c r="A64">
        <v>2012</v>
      </c>
      <c r="B64" s="10">
        <f t="shared" ca="1" si="11"/>
        <v>13.340808868408203</v>
      </c>
      <c r="C64" s="10">
        <f t="shared" ca="1" si="9"/>
        <v>29.309000015258789</v>
      </c>
      <c r="D64" s="10">
        <f t="shared" ca="1" si="9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ht="15.75" hidden="1" customHeight="1" outlineLevel="1" x14ac:dyDescent="0.25">
      <c r="A65" t="s">
        <v>287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collapsed="1" x14ac:dyDescent="0.25"/>
    <row r="67" spans="1:19" ht="21" x14ac:dyDescent="0.35">
      <c r="O67" s="45" t="s">
        <v>43</v>
      </c>
      <c r="P67" s="45"/>
      <c r="Q67" s="11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292</v>
      </c>
      <c r="Q69" s="12" t="s">
        <v>286</v>
      </c>
    </row>
    <row r="70" spans="1:19" ht="200.25" customHeight="1" thickTop="1" thickBot="1" x14ac:dyDescent="0.3">
      <c r="N70" s="3" t="s">
        <v>293</v>
      </c>
      <c r="Q70" s="12" t="s">
        <v>294</v>
      </c>
    </row>
    <row r="71" spans="1:19" s="4" customFormat="1" ht="15.75" customHeight="1" thickTop="1" thickBot="1" x14ac:dyDescent="0.3">
      <c r="N71" s="5"/>
      <c r="O71" s="8" t="s">
        <v>18</v>
      </c>
    </row>
    <row r="72" spans="1:19" s="4" customFormat="1" ht="15.75" customHeight="1" thickTop="1" x14ac:dyDescent="0.25">
      <c r="N72" s="7"/>
      <c r="O72" s="8" t="s">
        <v>295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O67:P67"/>
    <mergeCell ref="B1:E1"/>
    <mergeCell ref="B23:E23"/>
    <mergeCell ref="B45:E45"/>
    <mergeCell ref="G1:L1"/>
  </mergeCells>
  <pageMargins left="0.7" right="0.7" top="0.75" bottom="0.7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showGridLines="0" topLeftCell="M66" zoomScale="110" zoomScaleNormal="110" workbookViewId="0">
      <selection activeCell="R69" sqref="R69"/>
    </sheetView>
  </sheetViews>
  <sheetFormatPr defaultColWidth="0" defaultRowHeight="15.75" customHeight="1" zeroHeight="1" outlineLevelRow="1" outlineLevelCol="1" x14ac:dyDescent="0.25"/>
  <cols>
    <col min="1" max="12" width="9" hidden="1" customWidth="1" outlineLevel="1"/>
    <col min="13" max="13" width="4.375" customWidth="1" collapsed="1"/>
    <col min="14" max="14" width="6.375" customWidth="1"/>
    <col min="15" max="16" width="32.875" customWidth="1"/>
    <col min="17" max="17" width="6.375" customWidth="1"/>
    <col min="18" max="18" width="16.125" customWidth="1"/>
    <col min="19" max="19" width="16.625" hidden="1" customWidth="1"/>
    <col min="20" max="16384" width="9" hidden="1"/>
  </cols>
  <sheetData>
    <row r="1" spans="1:15" hidden="1" outlineLevel="1" x14ac:dyDescent="0.25">
      <c r="A1" t="s">
        <v>29</v>
      </c>
      <c r="B1" s="44" t="s">
        <v>17</v>
      </c>
      <c r="C1" s="44"/>
      <c r="D1" s="44"/>
      <c r="E1" s="44"/>
      <c r="F1" s="24" t="s">
        <v>285</v>
      </c>
      <c r="G1" s="44" t="s">
        <v>281</v>
      </c>
      <c r="H1" s="44"/>
      <c r="I1" s="44"/>
      <c r="J1" s="44"/>
      <c r="K1" s="44"/>
      <c r="L1" s="44"/>
    </row>
    <row r="2" spans="1:15" hidden="1" outlineLevel="1" x14ac:dyDescent="0.25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spans="1:15" hidden="1" outlineLevel="1" x14ac:dyDescent="0.25">
      <c r="A3">
        <v>1995</v>
      </c>
      <c r="B3" s="10">
        <f ca="1">INDEX(INDIRECT($A$1&amp;"!$A$1:$AZ$55"),MATCH($A3,INDIRECT($A$1&amp;"!$A$1:$A$55"),0),MATCH(B$2,INDIRECT($A$1&amp;"!$A$1:$AZ$1"),0))</f>
        <v>72.644485473632813</v>
      </c>
      <c r="C3" s="10">
        <f t="shared" ref="C3:D20" ca="1" si="0">INDEX(INDIRECT($A$1&amp;"!$A$1:$AZ$55"),MATCH($A3,INDIRECT($A$1&amp;"!$A$1:$A$55"),0),MATCH(C$2,INDIRECT($A$1&amp;"!$A$1:$AZ$1"),0))</f>
        <v>-2.5722336769104004</v>
      </c>
      <c r="D3" s="10">
        <f t="shared" ca="1" si="0"/>
        <v>29.927749633789063</v>
      </c>
      <c r="E3" s="10"/>
      <c r="F3">
        <v>1995</v>
      </c>
      <c r="G3" s="10">
        <f ca="1">INDEX(INDIRECT($F$1&amp;"!$A$1:$AZ$55"),MATCH($F3,INDIRECT($F$1&amp;"!$A$1:$A$55"),0),MATCH(G$2,INDIRECT($F$1&amp;"!$A$1:$AZ$1"),0))</f>
        <v>5.8769435882568359</v>
      </c>
      <c r="H3" s="10">
        <f t="shared" ref="H3:I20" ca="1" si="1">INDEX(INDIRECT($F$1&amp;"!$A$1:$AZ$55"),MATCH($F3,INDIRECT($F$1&amp;"!$A$1:$A$55"),0),MATCH(H$2,INDIRECT($F$1&amp;"!$A$1:$AZ$1"),0))</f>
        <v>-0.20809389650821686</v>
      </c>
      <c r="I3" s="10">
        <f t="shared" ca="1" si="1"/>
        <v>2.4211568832397461</v>
      </c>
      <c r="J3" s="10"/>
      <c r="K3" s="10"/>
      <c r="L3" s="10"/>
      <c r="O3" s="9"/>
    </row>
    <row r="4" spans="1:15" hidden="1" outlineLevel="1" x14ac:dyDescent="0.25">
      <c r="A4">
        <v>1996</v>
      </c>
      <c r="B4" s="10">
        <f t="shared" ref="B4:B20" ca="1" si="2">INDEX(INDIRECT($A$1&amp;"!$A$1:$AZ$55"),MATCH($A4,INDIRECT($A$1&amp;"!$A$1:$A$55"),0),MATCH(B$2,INDIRECT($A$1&amp;"!$A$1:$AZ$1"),0))</f>
        <v>66.66680908203125</v>
      </c>
      <c r="C4" s="10">
        <f t="shared" ca="1" si="0"/>
        <v>2.3541579246520996</v>
      </c>
      <c r="D4" s="10">
        <f t="shared" ca="1" si="0"/>
        <v>30.979032516479492</v>
      </c>
      <c r="E4" s="10"/>
      <c r="F4">
        <v>1996</v>
      </c>
      <c r="G4" s="10">
        <f t="shared" ref="G4:G20" ca="1" si="3">INDEX(INDIRECT($F$1&amp;"!$A$1:$AZ$55"),MATCH($F4,INDIRECT($F$1&amp;"!$A$1:$A$55"),0),MATCH(G$2,INDIRECT($F$1&amp;"!$A$1:$AZ$1"),0))</f>
        <v>4.8927035331726074</v>
      </c>
      <c r="H4" s="10">
        <f t="shared" ca="1" si="1"/>
        <v>0.17277257144451141</v>
      </c>
      <c r="I4" s="10">
        <f t="shared" ca="1" si="1"/>
        <v>2.2735633850097656</v>
      </c>
      <c r="J4" s="10"/>
      <c r="K4" s="10"/>
      <c r="L4" s="10"/>
      <c r="O4" s="9"/>
    </row>
    <row r="5" spans="1:15" hidden="1" outlineLevel="1" x14ac:dyDescent="0.25">
      <c r="A5">
        <v>1997</v>
      </c>
      <c r="B5" s="10">
        <f t="shared" ca="1" si="2"/>
        <v>62.185920715332031</v>
      </c>
      <c r="C5" s="10">
        <f t="shared" ca="1" si="0"/>
        <v>3.3422806262969971</v>
      </c>
      <c r="D5" s="10">
        <f t="shared" ca="1" si="0"/>
        <v>34.471797943115234</v>
      </c>
      <c r="E5" s="10"/>
      <c r="F5">
        <v>1997</v>
      </c>
      <c r="G5" s="10">
        <f t="shared" ca="1" si="3"/>
        <v>3.7412810325622559</v>
      </c>
      <c r="H5" s="10">
        <f t="shared" ca="1" si="1"/>
        <v>0.20108106732368469</v>
      </c>
      <c r="I5" s="10">
        <f t="shared" ca="1" si="1"/>
        <v>2.0739212036132813</v>
      </c>
      <c r="J5" s="10"/>
      <c r="K5" s="10"/>
      <c r="L5" s="10"/>
      <c r="O5" s="9"/>
    </row>
    <row r="6" spans="1:15" hidden="1" outlineLevel="1" x14ac:dyDescent="0.25">
      <c r="A6">
        <v>1998</v>
      </c>
      <c r="B6" s="10">
        <f t="shared" ca="1" si="2"/>
        <v>61.390216827392578</v>
      </c>
      <c r="C6" s="10">
        <f t="shared" ca="1" si="0"/>
        <v>3.0171914100646973</v>
      </c>
      <c r="D6" s="10">
        <f t="shared" ca="1" si="0"/>
        <v>35.59259033203125</v>
      </c>
      <c r="E6" s="10"/>
      <c r="F6">
        <v>1998</v>
      </c>
      <c r="G6" s="10">
        <f t="shared" ca="1" si="3"/>
        <v>4.4367117881774902</v>
      </c>
      <c r="H6" s="10">
        <f t="shared" ca="1" si="1"/>
        <v>0.21805444359779358</v>
      </c>
      <c r="I6" s="10">
        <f t="shared" ca="1" si="1"/>
        <v>2.5723001956939697</v>
      </c>
      <c r="J6" s="10"/>
      <c r="K6" s="10"/>
      <c r="L6" s="10"/>
      <c r="O6" s="9"/>
    </row>
    <row r="7" spans="1:15" hidden="1" outlineLevel="1" x14ac:dyDescent="0.25">
      <c r="A7">
        <v>1999</v>
      </c>
      <c r="B7" s="10">
        <f t="shared" ca="1" si="2"/>
        <v>58.534168243408203</v>
      </c>
      <c r="C7" s="10">
        <f t="shared" ca="1" si="0"/>
        <v>5.2500295639038086</v>
      </c>
      <c r="D7" s="10">
        <f t="shared" ca="1" si="0"/>
        <v>36.215801239013672</v>
      </c>
      <c r="E7" s="10"/>
      <c r="F7">
        <v>1999</v>
      </c>
      <c r="G7" s="10">
        <f t="shared" ca="1" si="3"/>
        <v>3.6823623180389404</v>
      </c>
      <c r="H7" s="10">
        <f t="shared" ca="1" si="1"/>
        <v>0.33027738332748413</v>
      </c>
      <c r="I7" s="10">
        <f t="shared" ca="1" si="1"/>
        <v>2.2783222198486328</v>
      </c>
      <c r="J7" s="10"/>
      <c r="K7" s="10"/>
      <c r="L7" s="10"/>
      <c r="O7" s="9"/>
    </row>
    <row r="8" spans="1:15" hidden="1" outlineLevel="1" x14ac:dyDescent="0.25">
      <c r="A8">
        <v>2000</v>
      </c>
      <c r="B8" s="10">
        <f t="shared" ca="1" si="2"/>
        <v>57.276885986328125</v>
      </c>
      <c r="C8" s="10">
        <f t="shared" ca="1" si="0"/>
        <v>4.1680326461791992</v>
      </c>
      <c r="D8" s="10">
        <f t="shared" ca="1" si="0"/>
        <v>38.555084228515625</v>
      </c>
      <c r="E8" s="10"/>
      <c r="F8">
        <v>2000</v>
      </c>
      <c r="G8" s="10">
        <f t="shared" ca="1" si="3"/>
        <v>5.2128057479858398</v>
      </c>
      <c r="H8" s="10">
        <f t="shared" ca="1" si="1"/>
        <v>0.37933528423309326</v>
      </c>
      <c r="I8" s="10">
        <f t="shared" ca="1" si="1"/>
        <v>3.508922815322876</v>
      </c>
      <c r="J8" s="10"/>
      <c r="K8" s="10"/>
      <c r="L8" s="10"/>
      <c r="O8" s="9"/>
    </row>
    <row r="9" spans="1:15" hidden="1" outlineLevel="1" x14ac:dyDescent="0.25">
      <c r="A9">
        <v>2001</v>
      </c>
      <c r="B9" s="10">
        <f t="shared" ca="1" si="2"/>
        <v>61.701908111572266</v>
      </c>
      <c r="C9" s="10">
        <f t="shared" ca="1" si="0"/>
        <v>-1.9079571962356567</v>
      </c>
      <c r="D9" s="10">
        <f t="shared" ca="1" si="0"/>
        <v>40.206047058105469</v>
      </c>
      <c r="E9" s="10"/>
      <c r="F9">
        <v>2001</v>
      </c>
      <c r="G9" s="10">
        <f t="shared" ca="1" si="3"/>
        <v>5.9109129905700684</v>
      </c>
      <c r="H9" s="10">
        <f t="shared" ca="1" si="1"/>
        <v>-0.18277828395366669</v>
      </c>
      <c r="I9" s="10">
        <f t="shared" ca="1" si="1"/>
        <v>3.8516547679901123</v>
      </c>
      <c r="J9" s="10"/>
      <c r="K9" s="10"/>
      <c r="L9" s="10"/>
    </row>
    <row r="10" spans="1:15" hidden="1" outlineLevel="1" x14ac:dyDescent="0.25">
      <c r="A10">
        <v>2002</v>
      </c>
      <c r="B10" s="10">
        <f t="shared" ca="1" si="2"/>
        <v>59.326114654541016</v>
      </c>
      <c r="C10" s="10">
        <f t="shared" ca="1" si="0"/>
        <v>-3.6263477802276611</v>
      </c>
      <c r="D10" s="10">
        <f t="shared" ca="1" si="0"/>
        <v>44.30023193359375</v>
      </c>
      <c r="E10" s="10"/>
      <c r="F10">
        <v>2002</v>
      </c>
      <c r="G10" s="10">
        <f t="shared" ca="1" si="3"/>
        <v>7.109931468963623</v>
      </c>
      <c r="H10" s="10">
        <f t="shared" ca="1" si="1"/>
        <v>-0.43459922075271606</v>
      </c>
      <c r="I10" s="10">
        <f t="shared" ca="1" si="1"/>
        <v>5.3091559410095215</v>
      </c>
      <c r="J10" s="10"/>
      <c r="K10" s="10"/>
      <c r="L10" s="10"/>
      <c r="O10" s="9"/>
    </row>
    <row r="11" spans="1:15" hidden="1" outlineLevel="1" x14ac:dyDescent="0.25">
      <c r="A11">
        <v>2003</v>
      </c>
      <c r="B11" s="10">
        <f t="shared" ca="1" si="2"/>
        <v>58.440349578857422</v>
      </c>
      <c r="C11" s="10">
        <f t="shared" ca="1" si="0"/>
        <v>-2.2205431461334229</v>
      </c>
      <c r="D11" s="10">
        <f t="shared" ca="1" si="0"/>
        <v>43.780193328857422</v>
      </c>
      <c r="E11" s="10"/>
      <c r="F11">
        <v>2003</v>
      </c>
      <c r="G11" s="10">
        <f t="shared" ca="1" si="3"/>
        <v>6.5520081520080566</v>
      </c>
      <c r="H11" s="10">
        <f t="shared" ca="1" si="1"/>
        <v>-0.24895499646663666</v>
      </c>
      <c r="I11" s="10">
        <f t="shared" ca="1" si="1"/>
        <v>4.9083924293518066</v>
      </c>
      <c r="J11" s="10"/>
      <c r="K11" s="10"/>
      <c r="L11" s="10"/>
    </row>
    <row r="12" spans="1:15" hidden="1" outlineLevel="1" x14ac:dyDescent="0.25">
      <c r="A12">
        <v>2004</v>
      </c>
      <c r="B12" s="10">
        <f t="shared" ca="1" si="2"/>
        <v>57.977142333984375</v>
      </c>
      <c r="C12" s="10">
        <f t="shared" ca="1" si="0"/>
        <v>-0.78517013788223267</v>
      </c>
      <c r="D12" s="10">
        <f t="shared" ca="1" si="0"/>
        <v>42.808025360107422</v>
      </c>
      <c r="E12" s="10"/>
      <c r="F12">
        <v>2004</v>
      </c>
      <c r="G12" s="10">
        <f t="shared" ca="1" si="3"/>
        <v>5.3502712249755859</v>
      </c>
      <c r="H12" s="10">
        <f t="shared" ca="1" si="1"/>
        <v>-7.2457402944564819E-2</v>
      </c>
      <c r="I12" s="10">
        <f t="shared" ca="1" si="1"/>
        <v>3.9504284858703613</v>
      </c>
      <c r="J12" s="10"/>
      <c r="K12" s="10"/>
      <c r="L12" s="10"/>
    </row>
    <row r="13" spans="1:15" hidden="1" outlineLevel="1" x14ac:dyDescent="0.25">
      <c r="A13">
        <v>2005</v>
      </c>
      <c r="B13" s="10">
        <f t="shared" ca="1" si="2"/>
        <v>55.786300659179688</v>
      </c>
      <c r="C13" s="10">
        <f t="shared" ca="1" si="0"/>
        <v>2.0219979286193848</v>
      </c>
      <c r="D13" s="10">
        <f t="shared" ca="1" si="0"/>
        <v>42.191699981689453</v>
      </c>
      <c r="E13" s="10"/>
      <c r="F13">
        <v>2005</v>
      </c>
      <c r="G13" s="10">
        <f t="shared" ca="1" si="3"/>
        <v>3.8106036186218262</v>
      </c>
      <c r="H13" s="10">
        <f t="shared" ca="1" si="1"/>
        <v>0.13811694085597992</v>
      </c>
      <c r="I13" s="10">
        <f t="shared" ca="1" si="1"/>
        <v>2.8819952011108398</v>
      </c>
      <c r="J13" s="10"/>
      <c r="K13" s="10"/>
      <c r="L13" s="10"/>
    </row>
    <row r="14" spans="1:15" hidden="1" outlineLevel="1" x14ac:dyDescent="0.25">
      <c r="A14">
        <v>2006</v>
      </c>
      <c r="B14" s="10">
        <f t="shared" ca="1" si="2"/>
        <v>52.876705169677734</v>
      </c>
      <c r="C14" s="10">
        <f t="shared" ca="1" si="0"/>
        <v>5.414400577545166</v>
      </c>
      <c r="D14" s="10">
        <f t="shared" ca="1" si="0"/>
        <v>41.708896636962891</v>
      </c>
      <c r="E14" s="10"/>
      <c r="F14">
        <v>2006</v>
      </c>
      <c r="G14" s="10">
        <f t="shared" ca="1" si="3"/>
        <v>3.9054956436157227</v>
      </c>
      <c r="H14" s="10">
        <f t="shared" ca="1" si="1"/>
        <v>0.39990988373756409</v>
      </c>
      <c r="I14" s="10">
        <f t="shared" ca="1" si="1"/>
        <v>3.0806365013122559</v>
      </c>
      <c r="J14" s="10"/>
      <c r="K14" s="10"/>
      <c r="L14" s="10"/>
    </row>
    <row r="15" spans="1:15" hidden="1" outlineLevel="1" x14ac:dyDescent="0.25">
      <c r="A15">
        <v>2007</v>
      </c>
      <c r="B15" s="10">
        <f t="shared" ca="1" si="2"/>
        <v>54.147006988525391</v>
      </c>
      <c r="C15" s="10">
        <f t="shared" ca="1" si="0"/>
        <v>1.4839526414871216</v>
      </c>
      <c r="D15" s="10">
        <f t="shared" ca="1" si="0"/>
        <v>44.369037628173828</v>
      </c>
      <c r="E15" s="10"/>
      <c r="F15">
        <v>2007</v>
      </c>
      <c r="G15" s="10">
        <f t="shared" ca="1" si="3"/>
        <v>3.2871558666229248</v>
      </c>
      <c r="H15" s="10">
        <f t="shared" ca="1" si="1"/>
        <v>9.0087778866291046E-2</v>
      </c>
      <c r="I15" s="10">
        <f t="shared" ca="1" si="1"/>
        <v>2.6935548782348633</v>
      </c>
      <c r="J15" s="10"/>
      <c r="K15" s="10"/>
      <c r="L15" s="10"/>
    </row>
    <row r="16" spans="1:15" hidden="1" outlineLevel="1" x14ac:dyDescent="0.25">
      <c r="A16">
        <v>2008</v>
      </c>
      <c r="B16" s="10">
        <f t="shared" ca="1" si="2"/>
        <v>51.189189910888672</v>
      </c>
      <c r="C16" s="10">
        <f t="shared" ca="1" si="0"/>
        <v>4.9944844245910645</v>
      </c>
      <c r="D16" s="10">
        <f t="shared" ca="1" si="0"/>
        <v>43.816326141357422</v>
      </c>
      <c r="E16" s="10"/>
      <c r="F16">
        <v>2008</v>
      </c>
      <c r="G16" s="10">
        <f t="shared" ca="1" si="3"/>
        <v>4.5561037063598633</v>
      </c>
      <c r="H16" s="10">
        <f t="shared" ca="1" si="1"/>
        <v>0.44453507661819458</v>
      </c>
      <c r="I16" s="10">
        <f t="shared" ca="1" si="1"/>
        <v>3.8998808860778809</v>
      </c>
      <c r="J16" s="10"/>
      <c r="K16" s="10"/>
      <c r="L16" s="10"/>
    </row>
    <row r="17" spans="1:14" hidden="1" outlineLevel="1" x14ac:dyDescent="0.25">
      <c r="A17">
        <v>2009</v>
      </c>
      <c r="B17" s="10">
        <f t="shared" ca="1" si="2"/>
        <v>50.460803985595703</v>
      </c>
      <c r="C17" s="10">
        <f t="shared" ca="1" si="0"/>
        <v>4.2479357719421387</v>
      </c>
      <c r="D17" s="10">
        <f t="shared" ca="1" si="0"/>
        <v>45.291259765625</v>
      </c>
      <c r="E17" s="10"/>
      <c r="F17">
        <v>2009</v>
      </c>
      <c r="G17" s="10">
        <f t="shared" ca="1" si="3"/>
        <v>4.7873926162719727</v>
      </c>
      <c r="H17" s="10">
        <f t="shared" ca="1" si="1"/>
        <v>0.40301647782325745</v>
      </c>
      <c r="I17" s="10">
        <f t="shared" ca="1" si="1"/>
        <v>4.2969398498535156</v>
      </c>
      <c r="J17" s="10"/>
      <c r="K17" s="10"/>
      <c r="L17" s="10"/>
    </row>
    <row r="18" spans="1:14" hidden="1" outlineLevel="1" x14ac:dyDescent="0.25">
      <c r="A18">
        <v>2010</v>
      </c>
      <c r="B18" s="10">
        <f t="shared" ca="1" si="2"/>
        <v>49.818561553955078</v>
      </c>
      <c r="C18" s="10">
        <f t="shared" ca="1" si="0"/>
        <v>1.4485569000244141</v>
      </c>
      <c r="D18" s="10">
        <f t="shared" ca="1" si="0"/>
        <v>48.732883453369141</v>
      </c>
      <c r="E18" s="10"/>
      <c r="F18">
        <v>2010</v>
      </c>
      <c r="G18" s="10">
        <f t="shared" ca="1" si="3"/>
        <v>3.8009757995605469</v>
      </c>
      <c r="H18" s="10">
        <f t="shared" ca="1" si="1"/>
        <v>0.1105196475982666</v>
      </c>
      <c r="I18" s="10">
        <f t="shared" ca="1" si="1"/>
        <v>3.7181425094604492</v>
      </c>
      <c r="J18" s="25"/>
      <c r="K18" s="25"/>
      <c r="L18" s="25"/>
      <c r="M18" s="4"/>
      <c r="N18" s="4"/>
    </row>
    <row r="19" spans="1:14" hidden="1" outlineLevel="1" x14ac:dyDescent="0.25">
      <c r="A19">
        <v>2011</v>
      </c>
      <c r="B19" s="10">
        <f t="shared" ca="1" si="2"/>
        <v>44.676021575927734</v>
      </c>
      <c r="C19" s="10">
        <f t="shared" ca="1" si="0"/>
        <v>3.2583954334259033</v>
      </c>
      <c r="D19" s="10">
        <f t="shared" ca="1" si="0"/>
        <v>52.065578460693359</v>
      </c>
      <c r="E19" s="10"/>
      <c r="F19">
        <v>2011</v>
      </c>
      <c r="G19" s="10">
        <f t="shared" ca="1" si="3"/>
        <v>3.3008711338043213</v>
      </c>
      <c r="H19" s="10">
        <f t="shared" ca="1" si="1"/>
        <v>0.24074532091617584</v>
      </c>
      <c r="I19" s="10">
        <f t="shared" ca="1" si="1"/>
        <v>3.8468458652496338</v>
      </c>
      <c r="J19" s="25"/>
      <c r="K19" s="25"/>
      <c r="L19" s="25"/>
      <c r="M19" s="4"/>
      <c r="N19" s="4"/>
    </row>
    <row r="20" spans="1:14" hidden="1" outlineLevel="1" x14ac:dyDescent="0.25">
      <c r="A20">
        <v>2012</v>
      </c>
      <c r="B20" s="10">
        <f t="shared" ca="1" si="2"/>
        <v>42.121223449707031</v>
      </c>
      <c r="C20" s="10">
        <f t="shared" ca="1" si="0"/>
        <v>3.8245885372161865</v>
      </c>
      <c r="D20" s="10">
        <f t="shared" ca="1" si="0"/>
        <v>54.054187774658203</v>
      </c>
      <c r="E20" s="10"/>
      <c r="F20">
        <v>2012</v>
      </c>
      <c r="G20" s="10">
        <f t="shared" ca="1" si="3"/>
        <v>3.6489629745483398</v>
      </c>
      <c r="H20" s="10">
        <f t="shared" ca="1" si="1"/>
        <v>0.3313242495059967</v>
      </c>
      <c r="I20" s="10">
        <f t="shared" ca="1" si="1"/>
        <v>4.6827163696289062</v>
      </c>
      <c r="J20" s="25"/>
      <c r="K20" s="25"/>
      <c r="L20" s="25"/>
      <c r="M20" s="4"/>
      <c r="N20" s="4"/>
    </row>
    <row r="21" spans="1:14" hidden="1" outlineLevel="1" x14ac:dyDescent="0.25">
      <c r="A21" t="s">
        <v>287</v>
      </c>
      <c r="B21" s="2">
        <f ca="1">(B20-B3)/B3</f>
        <v>-0.42017314631548414</v>
      </c>
      <c r="C21" s="2">
        <f ca="1">(C20-C3)/C3</f>
        <v>-2.4868744513951131</v>
      </c>
      <c r="D21" s="2">
        <f ca="1">(D20-D3)/D3</f>
        <v>0.80615610716115726</v>
      </c>
      <c r="E21" s="2"/>
      <c r="F21" t="s">
        <v>287</v>
      </c>
      <c r="G21" s="2">
        <f ca="1">(G20-G3)/G3</f>
        <v>-0.37910532579560441</v>
      </c>
      <c r="H21" s="2">
        <f ca="1">(H20-H3)/H3</f>
        <v>-2.5921862921765895</v>
      </c>
      <c r="I21" s="2">
        <f ca="1">(I20-I3)/I3</f>
        <v>0.93408217453590658</v>
      </c>
      <c r="J21" s="26"/>
      <c r="K21" s="26"/>
      <c r="L21" s="26"/>
      <c r="M21" s="4"/>
      <c r="N21" s="4"/>
    </row>
    <row r="22" spans="1:14" hidden="1" outlineLevel="1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1:14" hidden="1" outlineLevel="1" x14ac:dyDescent="0.25">
      <c r="A23" t="s">
        <v>30</v>
      </c>
      <c r="B23" s="44" t="s">
        <v>19</v>
      </c>
      <c r="C23" s="44"/>
      <c r="D23" s="44"/>
      <c r="E23" s="44"/>
      <c r="F23" s="24"/>
      <c r="G23" s="24"/>
      <c r="H23" s="24"/>
      <c r="I23" s="24"/>
      <c r="J23" s="24"/>
      <c r="K23" s="24"/>
      <c r="L23" s="24"/>
      <c r="M23" s="4"/>
      <c r="N23" s="4"/>
    </row>
    <row r="24" spans="1:14" hidden="1" outlineLevel="1" x14ac:dyDescent="0.25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spans="1:14" hidden="1" outlineLevel="1" x14ac:dyDescent="0.25">
      <c r="A25">
        <v>1995</v>
      </c>
      <c r="B25" s="10">
        <f ca="1">INDEX(INDIRECT($A$23&amp;"!$A$1:$AA$55"),MATCH($A25,INDIRECT($A$23&amp;"!$A$1:$A$55"),0),MATCH(B$24,INDIRECT($A$23&amp;"!$A$1:$AZ$1"),0))</f>
        <v>25.353713989257813</v>
      </c>
      <c r="C25" s="10">
        <f t="shared" ref="C25:D42" ca="1" si="4">INDEX(INDIRECT($A$23&amp;"!$A$1:$AA$55"),MATCH($A25,INDIRECT($A$23&amp;"!$A$1:$A$55"),0),MATCH(C$24,INDIRECT($A$23&amp;"!$A$1:$AZ$1"),0))</f>
        <v>41.643962860107422</v>
      </c>
      <c r="D25" s="10">
        <f t="shared" ca="1" si="4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spans="1:14" hidden="1" outlineLevel="1" x14ac:dyDescent="0.25">
      <c r="A26">
        <v>1996</v>
      </c>
      <c r="B26" s="10">
        <f t="shared" ref="B26:B42" ca="1" si="5">INDEX(INDIRECT($A$23&amp;"!$A$1:$AA$55"),MATCH($A26,INDIRECT($A$23&amp;"!$A$1:$A$55"),0),MATCH(B$24,INDIRECT($A$23&amp;"!$A$1:$AZ$1"),0))</f>
        <v>18.739015579223633</v>
      </c>
      <c r="C26" s="10">
        <f t="shared" ca="1" si="4"/>
        <v>48.778469085693359</v>
      </c>
      <c r="D26" s="10">
        <f t="shared" ca="1" si="4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spans="1:14" hidden="1" outlineLevel="1" x14ac:dyDescent="0.25">
      <c r="A27">
        <v>1997</v>
      </c>
      <c r="B27" s="10">
        <f t="shared" ca="1" si="5"/>
        <v>16.351579666137695</v>
      </c>
      <c r="C27" s="10">
        <f t="shared" ca="1" si="4"/>
        <v>51.669086456298828</v>
      </c>
      <c r="D27" s="10">
        <f t="shared" ca="1" si="4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spans="1:14" hidden="1" outlineLevel="1" x14ac:dyDescent="0.25">
      <c r="A28">
        <v>1998</v>
      </c>
      <c r="B28" s="10">
        <f t="shared" ca="1" si="5"/>
        <v>24.269706726074219</v>
      </c>
      <c r="C28" s="10">
        <f t="shared" ca="1" si="4"/>
        <v>41.704196929931641</v>
      </c>
      <c r="D28" s="10">
        <f t="shared" ca="1" si="4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spans="1:14" hidden="1" outlineLevel="1" x14ac:dyDescent="0.25">
      <c r="A29">
        <v>1999</v>
      </c>
      <c r="B29" s="10">
        <f t="shared" ca="1" si="5"/>
        <v>21.77532958984375</v>
      </c>
      <c r="C29" s="10">
        <f t="shared" ca="1" si="4"/>
        <v>46.804363250732422</v>
      </c>
      <c r="D29" s="10">
        <f t="shared" ca="1" si="4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spans="1:14" hidden="1" outlineLevel="1" x14ac:dyDescent="0.25">
      <c r="A30">
        <v>2000</v>
      </c>
      <c r="B30" s="10">
        <f t="shared" ca="1" si="5"/>
        <v>15.896457672119141</v>
      </c>
      <c r="C30" s="10">
        <f t="shared" ca="1" si="4"/>
        <v>33.541984558105469</v>
      </c>
      <c r="D30" s="10">
        <f t="shared" ca="1" si="4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spans="1:14" hidden="1" outlineLevel="1" x14ac:dyDescent="0.25">
      <c r="A31">
        <v>2001</v>
      </c>
      <c r="B31" s="10">
        <f t="shared" ca="1" si="5"/>
        <v>20.868009567260742</v>
      </c>
      <c r="C31" s="10">
        <f t="shared" ca="1" si="4"/>
        <v>18.836984634399414</v>
      </c>
      <c r="D31" s="10">
        <f t="shared" ca="1" si="4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spans="1:14" hidden="1" outlineLevel="1" x14ac:dyDescent="0.25">
      <c r="A32">
        <v>2002</v>
      </c>
      <c r="B32" s="10">
        <f t="shared" ca="1" si="5"/>
        <v>15.835139274597168</v>
      </c>
      <c r="C32" s="10">
        <f t="shared" ca="1" si="4"/>
        <v>7.3737602233886719</v>
      </c>
      <c r="D32" s="10">
        <f t="shared" ca="1" si="4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spans="1:14" hidden="1" outlineLevel="1" x14ac:dyDescent="0.25">
      <c r="A33">
        <v>2003</v>
      </c>
      <c r="B33" s="10">
        <f t="shared" ca="1" si="5"/>
        <v>5.5982913970947266</v>
      </c>
      <c r="C33" s="10">
        <f t="shared" ca="1" si="4"/>
        <v>18.169029235839844</v>
      </c>
      <c r="D33" s="10">
        <f t="shared" ca="1" si="4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spans="1:14" hidden="1" outlineLevel="1" x14ac:dyDescent="0.25">
      <c r="A34">
        <v>2004</v>
      </c>
      <c r="B34" s="10">
        <f t="shared" ca="1" si="5"/>
        <v>5.8363080024719238</v>
      </c>
      <c r="C34" s="10">
        <f t="shared" ca="1" si="4"/>
        <v>32.527904510498047</v>
      </c>
      <c r="D34" s="10">
        <f t="shared" ca="1" si="4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spans="1:14" hidden="1" outlineLevel="1" x14ac:dyDescent="0.25">
      <c r="A35">
        <v>2005</v>
      </c>
      <c r="B35" s="10">
        <f t="shared" ca="1" si="5"/>
        <v>8.790888786315918</v>
      </c>
      <c r="C35" s="10">
        <f t="shared" ca="1" si="4"/>
        <v>44.792957305908203</v>
      </c>
      <c r="D35" s="10">
        <f t="shared" ca="1" si="4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spans="1:14" hidden="1" outlineLevel="1" x14ac:dyDescent="0.25">
      <c r="A36">
        <v>2006</v>
      </c>
      <c r="B36" s="10">
        <f t="shared" ca="1" si="5"/>
        <v>7.3833694458007812</v>
      </c>
      <c r="C36" s="10">
        <f t="shared" ca="1" si="4"/>
        <v>41.636791229248047</v>
      </c>
      <c r="D36" s="10">
        <f t="shared" ca="1" si="4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spans="1:14" hidden="1" outlineLevel="1" x14ac:dyDescent="0.25">
      <c r="A37">
        <v>2007</v>
      </c>
      <c r="B37" s="10">
        <f t="shared" ca="1" si="5"/>
        <v>7.560157299041748</v>
      </c>
      <c r="C37" s="10">
        <f t="shared" ca="1" si="4"/>
        <v>50.383174896240234</v>
      </c>
      <c r="D37" s="10">
        <f t="shared" ca="1" si="4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spans="1:14" hidden="1" outlineLevel="1" x14ac:dyDescent="0.25">
      <c r="A38">
        <v>2008</v>
      </c>
      <c r="B38" s="10">
        <f t="shared" ca="1" si="5"/>
        <v>10.399534225463867</v>
      </c>
      <c r="C38" s="10">
        <f t="shared" ca="1" si="4"/>
        <v>33.161880493164062</v>
      </c>
      <c r="D38" s="10">
        <f t="shared" ca="1" si="4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spans="1:14" hidden="1" outlineLevel="1" x14ac:dyDescent="0.25">
      <c r="A39">
        <v>2009</v>
      </c>
      <c r="B39" s="10">
        <f t="shared" ca="1" si="5"/>
        <v>16.114053726196289</v>
      </c>
      <c r="C39" s="10">
        <f t="shared" ca="1" si="4"/>
        <v>27.469139099121094</v>
      </c>
      <c r="D39" s="10">
        <f t="shared" ca="1" si="4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spans="1:14" hidden="1" outlineLevel="1" x14ac:dyDescent="0.25">
      <c r="A40">
        <v>2010</v>
      </c>
      <c r="B40" s="10">
        <f t="shared" ca="1" si="5"/>
        <v>13.619503021240234</v>
      </c>
      <c r="C40" s="10">
        <f t="shared" ca="1" si="4"/>
        <v>36.27972412109375</v>
      </c>
      <c r="D40" s="10">
        <f t="shared" ca="1" si="4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spans="1:14" hidden="1" outlineLevel="1" x14ac:dyDescent="0.25">
      <c r="A41">
        <v>2011</v>
      </c>
      <c r="B41" s="10">
        <f t="shared" ca="1" si="5"/>
        <v>10.125441551208496</v>
      </c>
      <c r="C41" s="10">
        <f t="shared" ca="1" si="4"/>
        <v>37.548286437988281</v>
      </c>
      <c r="D41" s="10">
        <f t="shared" ca="1" si="4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spans="1:14" hidden="1" outlineLevel="1" x14ac:dyDescent="0.25">
      <c r="A42">
        <v>2012</v>
      </c>
      <c r="B42" s="10">
        <f t="shared" ca="1" si="5"/>
        <v>10.611083984375</v>
      </c>
      <c r="C42" s="10">
        <f t="shared" ca="1" si="4"/>
        <v>31.726110458374023</v>
      </c>
      <c r="D42" s="10">
        <f t="shared" ca="1" si="4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spans="1:14" hidden="1" outlineLevel="1" x14ac:dyDescent="0.25">
      <c r="A43" t="s">
        <v>287</v>
      </c>
      <c r="B43" s="2">
        <f ca="1">(B42-B25)/B25</f>
        <v>-0.58147812234251595</v>
      </c>
      <c r="C43" s="2">
        <f ca="1">(C42-C25)/C25</f>
        <v>-0.23815822800173861</v>
      </c>
      <c r="D43" s="2">
        <f ca="1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spans="1:14" hidden="1" outlineLevel="1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1:14" hidden="1" outlineLevel="1" x14ac:dyDescent="0.25">
      <c r="A45" t="s">
        <v>26</v>
      </c>
      <c r="B45" s="44" t="s">
        <v>27</v>
      </c>
      <c r="C45" s="44"/>
      <c r="D45" s="44"/>
      <c r="E45" s="44"/>
      <c r="F45" s="24"/>
      <c r="G45" s="24"/>
      <c r="H45" s="24"/>
      <c r="I45" s="24"/>
      <c r="J45" s="24"/>
      <c r="K45" s="24"/>
      <c r="L45" s="24"/>
      <c r="M45" s="4"/>
      <c r="N45" s="4"/>
    </row>
    <row r="46" spans="1:14" hidden="1" outlineLevel="1" x14ac:dyDescent="0.25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spans="1:14" hidden="1" outlineLevel="1" x14ac:dyDescent="0.25">
      <c r="A47">
        <v>1995</v>
      </c>
      <c r="B47" s="10">
        <f ca="1">INDEX(INDIRECT($A$45&amp;"!$A$1:$AZ$55"),MATCH($A47,INDIRECT($A$45&amp;"!$A$1:$A$55"),0),MATCH(B$46,INDIRECT($A$45&amp;"!$A$1:$AZ$1"),0))</f>
        <v>29.179538726806641</v>
      </c>
      <c r="C47" s="10">
        <f t="shared" ref="C47:D64" ca="1" si="6">INDEX(INDIRECT($A$45&amp;"!$A$1:$AZ$55"),MATCH($A47,INDIRECT($A$45&amp;"!$A$1:$A$55"),0),MATCH(C$46,INDIRECT($A$45&amp;"!$A$1:$AZ$1"),0))</f>
        <v>38.066867828369141</v>
      </c>
      <c r="D47" s="10">
        <f t="shared" ca="1" si="6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spans="1:14" hidden="1" outlineLevel="1" x14ac:dyDescent="0.25">
      <c r="A48">
        <v>1996</v>
      </c>
      <c r="B48" s="10">
        <f t="shared" ref="B48:B64" ca="1" si="7">INDEX(INDIRECT($A$45&amp;"!$A$1:$AZ$55"),MATCH($A48,INDIRECT($A$45&amp;"!$A$1:$A$55"),0),MATCH(B$46,INDIRECT($A$45&amp;"!$A$1:$AZ$1"),0))</f>
        <v>22.256454467773438</v>
      </c>
      <c r="C48" s="10">
        <f t="shared" ca="1" si="6"/>
        <v>45.371372222900391</v>
      </c>
      <c r="D48" s="10">
        <f t="shared" ca="1" si="6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spans="1:12" hidden="1" outlineLevel="1" x14ac:dyDescent="0.25">
      <c r="A49">
        <v>1997</v>
      </c>
      <c r="B49" s="10">
        <f t="shared" ca="1" si="7"/>
        <v>19.109102249145508</v>
      </c>
      <c r="C49" s="10">
        <f t="shared" ca="1" si="6"/>
        <v>48.761611938476562</v>
      </c>
      <c r="D49" s="10">
        <f t="shared" ca="1" si="6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spans="1:12" hidden="1" outlineLevel="1" x14ac:dyDescent="0.25">
      <c r="A50">
        <v>1998</v>
      </c>
      <c r="B50" s="10">
        <f t="shared" ca="1" si="7"/>
        <v>26.952430725097656</v>
      </c>
      <c r="C50" s="10">
        <f t="shared" ca="1" si="6"/>
        <v>38.908260345458984</v>
      </c>
      <c r="D50" s="10">
        <f t="shared" ca="1" si="6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spans="1:12" hidden="1" outlineLevel="1" x14ac:dyDescent="0.25">
      <c r="A51">
        <v>1999</v>
      </c>
      <c r="B51" s="10">
        <f t="shared" ca="1" si="7"/>
        <v>24.087814331054687</v>
      </c>
      <c r="C51" s="10">
        <f t="shared" ca="1" si="6"/>
        <v>44.190193176269531</v>
      </c>
      <c r="D51" s="10">
        <f t="shared" ca="1" si="6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spans="1:12" hidden="1" outlineLevel="1" x14ac:dyDescent="0.25">
      <c r="A52">
        <v>2000</v>
      </c>
      <c r="B52" s="10">
        <f t="shared" ca="1" si="7"/>
        <v>19.662517547607422</v>
      </c>
      <c r="C52" s="10">
        <f t="shared" ca="1" si="6"/>
        <v>30.868640899658203</v>
      </c>
      <c r="D52" s="10">
        <f t="shared" ca="1" si="6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spans="1:12" hidden="1" outlineLevel="1" x14ac:dyDescent="0.25">
      <c r="A53">
        <v>2001</v>
      </c>
      <c r="B53" s="10">
        <f t="shared" ca="1" si="7"/>
        <v>24.779809951782227</v>
      </c>
      <c r="C53" s="10">
        <f t="shared" ca="1" si="6"/>
        <v>16.849662780761719</v>
      </c>
      <c r="D53" s="10">
        <f t="shared" ca="1" si="6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spans="1:12" hidden="1" outlineLevel="1" x14ac:dyDescent="0.25">
      <c r="A54">
        <v>2002</v>
      </c>
      <c r="B54" s="10">
        <f t="shared" ca="1" si="7"/>
        <v>21.047309875488281</v>
      </c>
      <c r="C54" s="10">
        <f t="shared" ca="1" si="6"/>
        <v>6.0554537773132324</v>
      </c>
      <c r="D54" s="10">
        <f t="shared" ca="1" si="6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spans="1:12" hidden="1" outlineLevel="1" x14ac:dyDescent="0.25">
      <c r="A55">
        <v>2003</v>
      </c>
      <c r="B55" s="10">
        <f t="shared" ca="1" si="7"/>
        <v>11.522649765014648</v>
      </c>
      <c r="C55" s="10">
        <f t="shared" ca="1" si="6"/>
        <v>15.883064270019531</v>
      </c>
      <c r="D55" s="10">
        <f t="shared" ca="1" si="6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spans="1:12" hidden="1" outlineLevel="1" x14ac:dyDescent="0.25">
      <c r="A56">
        <v>2004</v>
      </c>
      <c r="B56" s="10">
        <f t="shared" ca="1" si="7"/>
        <v>10.647990226745605</v>
      </c>
      <c r="C56" s="10">
        <f t="shared" ca="1" si="6"/>
        <v>29.453693389892578</v>
      </c>
      <c r="D56" s="10">
        <f t="shared" ca="1" si="6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spans="1:12" hidden="1" outlineLevel="1" x14ac:dyDescent="0.25">
      <c r="A57">
        <v>2005</v>
      </c>
      <c r="B57" s="10">
        <f t="shared" ca="1" si="7"/>
        <v>12.001010894775391</v>
      </c>
      <c r="C57" s="10">
        <f t="shared" ca="1" si="6"/>
        <v>41.871395111083984</v>
      </c>
      <c r="D57" s="10">
        <f t="shared" ca="1" si="6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spans="1:12" hidden="1" outlineLevel="1" x14ac:dyDescent="0.25">
      <c r="A58">
        <v>2006</v>
      </c>
      <c r="B58" s="10">
        <f t="shared" ca="1" si="7"/>
        <v>10.743526458740234</v>
      </c>
      <c r="C58" s="10">
        <f t="shared" ca="1" si="6"/>
        <v>38.961387634277344</v>
      </c>
      <c r="D58" s="10">
        <f t="shared" ca="1" si="6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spans="1:12" hidden="1" outlineLevel="1" x14ac:dyDescent="0.25">
      <c r="A59">
        <v>2007</v>
      </c>
      <c r="B59" s="10">
        <f t="shared" ca="1" si="7"/>
        <v>10.388352394104004</v>
      </c>
      <c r="C59" s="10">
        <f t="shared" ca="1" si="6"/>
        <v>47.414604187011719</v>
      </c>
      <c r="D59" s="10">
        <f t="shared" ca="1" si="6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spans="1:12" hidden="1" outlineLevel="1" x14ac:dyDescent="0.25">
      <c r="A60">
        <v>2008</v>
      </c>
      <c r="B60" s="10">
        <f t="shared" ca="1" si="7"/>
        <v>14.030026435852051</v>
      </c>
      <c r="C60" s="10">
        <f t="shared" ca="1" si="6"/>
        <v>30.654834747314453</v>
      </c>
      <c r="D60" s="10">
        <f t="shared" ca="1" si="6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spans="1:12" hidden="1" outlineLevel="1" x14ac:dyDescent="0.25">
      <c r="A61">
        <v>2009</v>
      </c>
      <c r="B61" s="10">
        <f t="shared" ca="1" si="7"/>
        <v>19.372648239135742</v>
      </c>
      <c r="C61" s="10">
        <f t="shared" ca="1" si="6"/>
        <v>25.266063690185547</v>
      </c>
      <c r="D61" s="10">
        <f t="shared" ca="1" si="6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spans="1:12" hidden="1" outlineLevel="1" x14ac:dyDescent="0.25">
      <c r="A62">
        <v>2010</v>
      </c>
      <c r="B62" s="10">
        <f t="shared" ca="1" si="7"/>
        <v>16.38136100769043</v>
      </c>
      <c r="C62" s="10">
        <f t="shared" ca="1" si="6"/>
        <v>33.622234344482422</v>
      </c>
      <c r="D62" s="10">
        <f t="shared" ca="1" si="6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spans="1:12" hidden="1" outlineLevel="1" x14ac:dyDescent="0.25">
      <c r="A63">
        <v>2011</v>
      </c>
      <c r="B63" s="10">
        <f t="shared" ca="1" si="7"/>
        <v>12.67819881439209</v>
      </c>
      <c r="C63" s="10">
        <f t="shared" ca="1" si="6"/>
        <v>35.014793395996094</v>
      </c>
      <c r="D63" s="10">
        <f t="shared" ca="1" si="6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spans="1:12" hidden="1" outlineLevel="1" x14ac:dyDescent="0.25">
      <c r="A64">
        <v>2012</v>
      </c>
      <c r="B64" s="10">
        <f t="shared" ca="1" si="7"/>
        <v>13.340808868408203</v>
      </c>
      <c r="C64" s="10">
        <f t="shared" ca="1" si="6"/>
        <v>29.309000015258789</v>
      </c>
      <c r="D64" s="10">
        <f t="shared" ca="1" si="6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spans="1:19" hidden="1" outlineLevel="1" x14ac:dyDescent="0.25">
      <c r="A65" t="s">
        <v>287</v>
      </c>
      <c r="B65" s="2">
        <f ca="1">(B64-B47)/B47</f>
        <v>-0.54280261270366559</v>
      </c>
      <c r="C65" s="2">
        <f ca="1">(C64-C47)/C47</f>
        <v>-0.23006536425840624</v>
      </c>
      <c r="D65" s="2">
        <f ca="1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spans="1:19" collapsed="1" x14ac:dyDescent="0.25"/>
    <row r="67" spans="1:19" ht="21" x14ac:dyDescent="0.35">
      <c r="O67" s="45" t="s">
        <v>43</v>
      </c>
      <c r="P67" s="45"/>
      <c r="Q67" s="34"/>
      <c r="R67" s="6"/>
      <c r="S67" s="6"/>
    </row>
    <row r="68" spans="1:19" ht="20.25" customHeight="1" x14ac:dyDescent="0.25">
      <c r="O68" s="1"/>
      <c r="P68" s="1"/>
      <c r="Q68" s="1"/>
      <c r="R68" s="1"/>
      <c r="S68" s="1"/>
    </row>
    <row r="69" spans="1:19" ht="200.25" customHeight="1" thickBot="1" x14ac:dyDescent="0.3">
      <c r="N69" s="3" t="s">
        <v>292</v>
      </c>
      <c r="Q69" s="12" t="s">
        <v>286</v>
      </c>
    </row>
    <row r="70" spans="1:19" ht="200.25" customHeight="1" thickTop="1" thickBot="1" x14ac:dyDescent="0.3">
      <c r="N70" s="3" t="s">
        <v>293</v>
      </c>
      <c r="Q70" s="12" t="s">
        <v>294</v>
      </c>
    </row>
    <row r="71" spans="1:19" s="4" customFormat="1" ht="15.75" customHeight="1" thickTop="1" thickBot="1" x14ac:dyDescent="0.3">
      <c r="N71" s="5"/>
      <c r="O71" s="8" t="s">
        <v>18</v>
      </c>
    </row>
    <row r="72" spans="1:19" s="4" customFormat="1" ht="15.75" customHeight="1" thickTop="1" x14ac:dyDescent="0.25">
      <c r="N72" s="7"/>
      <c r="O72" s="8" t="s">
        <v>295</v>
      </c>
    </row>
    <row r="73" spans="1:19" s="4" customFormat="1" ht="15.75" customHeight="1" x14ac:dyDescent="0.25">
      <c r="N73" s="7"/>
    </row>
    <row r="74" spans="1:19" ht="15.75" customHeight="1" x14ac:dyDescent="0.25"/>
  </sheetData>
  <mergeCells count="5">
    <mergeCell ref="B1:E1"/>
    <mergeCell ref="G1:L1"/>
    <mergeCell ref="B23:E23"/>
    <mergeCell ref="B45:E45"/>
    <mergeCell ref="O67:P67"/>
  </mergeCells>
  <pageMargins left="0.7" right="0.7" top="0.75" bottom="0.7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showGridLines="0" topLeftCell="F69" zoomScale="70" zoomScaleNormal="70" workbookViewId="0">
      <selection activeCell="G67" sqref="G67:J73"/>
    </sheetView>
  </sheetViews>
  <sheetFormatPr defaultColWidth="0" defaultRowHeight="15.75" customHeight="1" zeroHeight="1" outlineLevelRow="1" outlineLevelCol="1" x14ac:dyDescent="0.25"/>
  <cols>
    <col min="1" max="5" width="9" hidden="1" customWidth="1" outlineLevel="1"/>
    <col min="6" max="6" width="4.375" customWidth="1" collapsed="1"/>
    <col min="7" max="7" width="6.375" customWidth="1"/>
    <col min="8" max="10" width="32.875" customWidth="1"/>
    <col min="11" max="11" width="16.625" customWidth="1"/>
    <col min="12" max="16384" width="9" hidden="1"/>
  </cols>
  <sheetData>
    <row r="1" spans="1:8" hidden="1" outlineLevel="1" x14ac:dyDescent="0.25">
      <c r="A1" t="s">
        <v>324</v>
      </c>
      <c r="B1" s="44" t="s">
        <v>324</v>
      </c>
      <c r="C1" s="44"/>
      <c r="D1" s="44"/>
      <c r="E1" s="44"/>
    </row>
    <row r="2" spans="1:8" hidden="1" outlineLevel="1" x14ac:dyDescent="0.25">
      <c r="B2" t="s">
        <v>8</v>
      </c>
      <c r="C2" t="s">
        <v>6</v>
      </c>
      <c r="D2" t="s">
        <v>3</v>
      </c>
    </row>
    <row r="3" spans="1:8" hidden="1" outlineLevel="1" x14ac:dyDescent="0.25">
      <c r="A3">
        <v>1995</v>
      </c>
      <c r="B3" s="10">
        <f t="shared" ref="B3:B8" ca="1" si="0">INDEX(INDIRECT($A$1&amp;"!$A$1:$N$55"),MATCH($A3,INDIRECT($A$1&amp;"!$A$1:$A$55"),0),MATCH(B$2,INDIRECT($A$1&amp;"!$A$1:$N$1"),0))</f>
        <v>6.733180046081543</v>
      </c>
      <c r="C3" s="10">
        <f t="shared" ref="C3:D20" ca="1" si="1">INDEX(INDIRECT($A$1&amp;"!$A$1:$N$55"),MATCH($A3,INDIRECT($A$1&amp;"!$A$1:$A$55"),0),MATCH(C$2,INDIRECT($A$1&amp;"!$A$1:$N$1"),0))</f>
        <v>6.8658034335440998</v>
      </c>
      <c r="D3" s="10">
        <f t="shared" ca="1" si="1"/>
        <v>0.33156999999999992</v>
      </c>
      <c r="E3" s="10"/>
      <c r="H3" s="9"/>
    </row>
    <row r="4" spans="1:8" hidden="1" outlineLevel="1" x14ac:dyDescent="0.25">
      <c r="A4">
        <v>1996</v>
      </c>
      <c r="B4" s="10">
        <f t="shared" ca="1" si="0"/>
        <v>7.666569709777832</v>
      </c>
      <c r="C4" s="10">
        <f t="shared" ca="1" si="1"/>
        <v>9.4543228412600016</v>
      </c>
      <c r="D4" s="10">
        <f t="shared" ca="1" si="1"/>
        <v>2.1613899999999999</v>
      </c>
      <c r="E4" s="10"/>
      <c r="H4" s="9"/>
    </row>
    <row r="5" spans="1:8" hidden="1" outlineLevel="1" x14ac:dyDescent="0.25">
      <c r="A5">
        <v>1997</v>
      </c>
      <c r="B5" s="10">
        <f t="shared" ca="1" si="0"/>
        <v>5.9975299835205078</v>
      </c>
      <c r="C5" s="10">
        <f t="shared" ca="1" si="1"/>
        <v>11.141724622935</v>
      </c>
      <c r="D5" s="10">
        <f t="shared" ca="1" si="1"/>
        <v>3.7286599999999996</v>
      </c>
      <c r="E5" s="10"/>
      <c r="H5" s="9"/>
    </row>
    <row r="6" spans="1:8" hidden="1" outlineLevel="1" x14ac:dyDescent="0.25">
      <c r="A6">
        <v>1998</v>
      </c>
      <c r="B6" s="10">
        <f t="shared" ca="1" si="0"/>
        <v>6.6226401329040527</v>
      </c>
      <c r="C6" s="10">
        <f t="shared" ca="1" si="1"/>
        <v>10.284850195374998</v>
      </c>
      <c r="D6" s="10">
        <f t="shared" ca="1" si="1"/>
        <v>5.0990000000000139E-2</v>
      </c>
      <c r="E6" s="10"/>
      <c r="H6" s="9"/>
    </row>
    <row r="7" spans="1:8" hidden="1" outlineLevel="1" x14ac:dyDescent="0.25">
      <c r="A7">
        <v>1999</v>
      </c>
      <c r="B7" s="10">
        <f t="shared" ca="1" si="0"/>
        <v>6.1033596992492676</v>
      </c>
      <c r="C7" s="10">
        <f t="shared" ca="1" si="1"/>
        <v>12.108891854237001</v>
      </c>
      <c r="D7" s="10">
        <f t="shared" ca="1" si="1"/>
        <v>1.12059</v>
      </c>
      <c r="E7" s="10"/>
      <c r="H7" s="9"/>
    </row>
    <row r="8" spans="1:8" hidden="1" outlineLevel="1" x14ac:dyDescent="0.25">
      <c r="A8">
        <v>2000</v>
      </c>
      <c r="B8" s="10">
        <f t="shared" ca="1" si="0"/>
        <v>5.5780296325683594</v>
      </c>
      <c r="C8" s="10">
        <f t="shared" ca="1" si="1"/>
        <v>13.999568093932</v>
      </c>
      <c r="D8" s="10">
        <f t="shared" ca="1" si="1"/>
        <v>1.72834</v>
      </c>
      <c r="E8" s="10"/>
      <c r="H8" s="9"/>
    </row>
    <row r="9" spans="1:8" hidden="1" outlineLevel="1" x14ac:dyDescent="0.25">
      <c r="A9">
        <v>2001</v>
      </c>
      <c r="B9" s="10">
        <f t="shared" ref="B9:B20" ca="1" si="2">INDEX(INDIRECT($A$1&amp;"!$A$1:$N$55"),MATCH($A9,INDIRECT($A$1&amp;"!$A$1:$A$55"),0),MATCH(B$2,INDIRECT($A$1&amp;"!$A$1:$N$1"),0))</f>
        <v>6.4251203536987305</v>
      </c>
      <c r="C9" s="10">
        <f t="shared" ca="1" si="1"/>
        <v>15.444873877132002</v>
      </c>
      <c r="D9" s="10">
        <f t="shared" ca="1" si="1"/>
        <v>0.3012399999999999</v>
      </c>
      <c r="E9" s="10"/>
    </row>
    <row r="10" spans="1:8" hidden="1" outlineLevel="1" x14ac:dyDescent="0.25">
      <c r="A10">
        <v>2002</v>
      </c>
      <c r="B10" s="10">
        <f t="shared" ca="1" si="2"/>
        <v>6.5858397483825684</v>
      </c>
      <c r="C10" s="10">
        <f t="shared" ca="1" si="1"/>
        <v>16.876580561588</v>
      </c>
      <c r="D10" s="10">
        <f t="shared" ca="1" si="1"/>
        <v>1.2241500000000001</v>
      </c>
      <c r="E10" s="10"/>
      <c r="H10" s="9"/>
    </row>
    <row r="11" spans="1:8" hidden="1" outlineLevel="1" x14ac:dyDescent="0.25">
      <c r="A11">
        <v>2003</v>
      </c>
      <c r="B11" s="10">
        <f t="shared" ca="1" si="2"/>
        <v>2.333549976348877</v>
      </c>
      <c r="C11" s="10">
        <f t="shared" ca="1" si="1"/>
        <v>22.405286333467998</v>
      </c>
      <c r="D11" s="10">
        <f t="shared" ca="1" si="1"/>
        <v>3.3913900000000003</v>
      </c>
      <c r="E11" s="10"/>
    </row>
    <row r="12" spans="1:8" hidden="1" outlineLevel="1" x14ac:dyDescent="0.25">
      <c r="A12">
        <v>2004</v>
      </c>
      <c r="B12" s="10">
        <f t="shared" ca="1" si="2"/>
        <v>7.1298599243164063</v>
      </c>
      <c r="C12" s="10">
        <f t="shared" ca="1" si="1"/>
        <v>20.600584451370004</v>
      </c>
      <c r="D12" s="10">
        <f t="shared" ca="1" si="1"/>
        <v>4.6911300000000011</v>
      </c>
      <c r="E12" s="10"/>
    </row>
    <row r="13" spans="1:8" hidden="1" outlineLevel="1" x14ac:dyDescent="0.25">
      <c r="A13">
        <v>2005</v>
      </c>
      <c r="B13" s="10">
        <f t="shared" ca="1" si="2"/>
        <v>9.1709203720092773</v>
      </c>
      <c r="C13" s="10">
        <f t="shared" ca="1" si="1"/>
        <v>24.403972715438737</v>
      </c>
      <c r="D13" s="10">
        <f t="shared" ca="1" si="1"/>
        <v>7.4576500000000001</v>
      </c>
      <c r="E13" s="10"/>
    </row>
    <row r="14" spans="1:8" hidden="1" outlineLevel="1" x14ac:dyDescent="0.25">
      <c r="A14">
        <v>2006</v>
      </c>
      <c r="B14" s="10">
        <f t="shared" ca="1" si="2"/>
        <v>10.828469276428223</v>
      </c>
      <c r="C14" s="10">
        <f t="shared" ca="1" si="1"/>
        <v>31.137046909812565</v>
      </c>
      <c r="D14" s="10">
        <f t="shared" ca="1" si="1"/>
        <v>11.221530000000003</v>
      </c>
      <c r="E14" s="10"/>
    </row>
    <row r="15" spans="1:8" hidden="1" outlineLevel="1" x14ac:dyDescent="0.25">
      <c r="A15">
        <v>2007</v>
      </c>
      <c r="B15" s="10">
        <f t="shared" ca="1" si="2"/>
        <v>13.362490653991699</v>
      </c>
      <c r="C15" s="10">
        <f t="shared" ca="1" si="1"/>
        <v>40.748513259929453</v>
      </c>
      <c r="D15" s="10">
        <f t="shared" ca="1" si="1"/>
        <v>25.373470000000001</v>
      </c>
      <c r="E15" s="10"/>
    </row>
    <row r="16" spans="1:8" hidden="1" outlineLevel="1" x14ac:dyDescent="0.25">
      <c r="A16">
        <v>2008</v>
      </c>
      <c r="B16" s="10">
        <f t="shared" ca="1" si="2"/>
        <v>14.404150009155273</v>
      </c>
      <c r="C16" s="10">
        <f t="shared" ca="1" si="1"/>
        <v>53.870138687359898</v>
      </c>
      <c r="D16" s="10">
        <f t="shared" ca="1" si="1"/>
        <v>16.806600000000003</v>
      </c>
      <c r="E16" s="10"/>
    </row>
    <row r="17" spans="1:5" hidden="1" outlineLevel="1" x14ac:dyDescent="0.25">
      <c r="A17">
        <v>2009</v>
      </c>
      <c r="B17" s="10">
        <f t="shared" ca="1" si="2"/>
        <v>17.147130966186523</v>
      </c>
      <c r="C17" s="10">
        <f t="shared" ca="1" si="1"/>
        <v>52.54025669934606</v>
      </c>
      <c r="D17" s="10">
        <f t="shared" ca="1" si="1"/>
        <v>15.325100000000001</v>
      </c>
      <c r="E17" s="10"/>
    </row>
    <row r="18" spans="1:5" hidden="1" outlineLevel="1" x14ac:dyDescent="0.25">
      <c r="A18">
        <v>2010</v>
      </c>
      <c r="B18" s="10">
        <f t="shared" ca="1" si="2"/>
        <v>18.984109878540039</v>
      </c>
      <c r="C18" s="10">
        <f t="shared" ca="1" si="1"/>
        <v>57.226716221280434</v>
      </c>
      <c r="D18" s="10">
        <f t="shared" ca="1" si="1"/>
        <v>22.458129999999997</v>
      </c>
      <c r="E18" s="10"/>
    </row>
    <row r="19" spans="1:5" hidden="1" outlineLevel="1" x14ac:dyDescent="0.25">
      <c r="A19">
        <v>2011</v>
      </c>
      <c r="B19" s="10">
        <f t="shared" ca="1" si="2"/>
        <v>17.873991012573242</v>
      </c>
      <c r="C19" s="10">
        <f t="shared" ca="1" si="1"/>
        <v>66.883294265035317</v>
      </c>
      <c r="D19" s="10">
        <f t="shared" ca="1" si="1"/>
        <v>16.347629999999999</v>
      </c>
      <c r="E19" s="10"/>
    </row>
    <row r="20" spans="1:5" hidden="1" outlineLevel="1" x14ac:dyDescent="0.25">
      <c r="A20">
        <v>2012</v>
      </c>
      <c r="B20" s="10">
        <f t="shared" ca="1" si="2"/>
        <v>16.426288604736328</v>
      </c>
      <c r="C20" s="10">
        <f t="shared" ca="1" si="1"/>
        <v>73.750987002768525</v>
      </c>
      <c r="D20" s="10">
        <f t="shared" ca="1" si="1"/>
        <v>15.76581</v>
      </c>
      <c r="E20" s="10"/>
    </row>
    <row r="21" spans="1:5" hidden="1" outlineLevel="1" x14ac:dyDescent="0.25">
      <c r="A21" t="s">
        <v>287</v>
      </c>
      <c r="B21" s="2">
        <f ca="1">(B20-B3)/B3</f>
        <v>1.439603351212301</v>
      </c>
      <c r="C21" s="2">
        <f ca="1">(C20-C3)/C3</f>
        <v>9.7417853885016576</v>
      </c>
      <c r="D21" s="2">
        <f ca="1">(D20-D3)/D3</f>
        <v>46.548964019664034</v>
      </c>
      <c r="E21" s="2"/>
    </row>
    <row r="22" spans="1:5" hidden="1" outlineLevel="1" x14ac:dyDescent="0.25"/>
    <row r="23" spans="1:5" hidden="1" outlineLevel="1" x14ac:dyDescent="0.25">
      <c r="A23" t="s">
        <v>325</v>
      </c>
      <c r="B23" s="44" t="s">
        <v>19</v>
      </c>
      <c r="C23" s="44"/>
      <c r="D23" s="44"/>
      <c r="E23" s="44"/>
    </row>
    <row r="24" spans="1:5" hidden="1" outlineLevel="1" x14ac:dyDescent="0.25">
      <c r="B24" t="s">
        <v>8</v>
      </c>
      <c r="C24" t="s">
        <v>6</v>
      </c>
      <c r="D24" t="s">
        <v>3</v>
      </c>
    </row>
    <row r="25" spans="1:5" hidden="1" outlineLevel="1" x14ac:dyDescent="0.25">
      <c r="A25">
        <v>1995</v>
      </c>
      <c r="B25" s="10">
        <f t="shared" ref="B25:B30" ca="1" si="3">INDEX(INDIRECT($A$23&amp;"!$A$1:$N$55"),MATCH($A25,INDIRECT($A$23&amp;"!$A$1:$A$55"),0),MATCH(B$24,INDIRECT($A$23&amp;"!$A$1:$N$1"),0))</f>
        <v>35.323890686035156</v>
      </c>
      <c r="C25" s="10">
        <f t="shared" ref="C25:D42" ca="1" si="4">INDEX(INDIRECT($A$23&amp;"!$A$1:$N$55"),MATCH($A25,INDIRECT($A$23&amp;"!$A$1:$A$55"),0),MATCH(C$24,INDIRECT($A$23&amp;"!$A$1:$N$1"),0))</f>
        <v>40.342622894372994</v>
      </c>
      <c r="D25" s="10">
        <f t="shared" ca="1" si="4"/>
        <v>54.534990000000008</v>
      </c>
      <c r="E25" s="10"/>
    </row>
    <row r="26" spans="1:5" hidden="1" outlineLevel="1" x14ac:dyDescent="0.25">
      <c r="A26">
        <v>1996</v>
      </c>
      <c r="B26" s="10">
        <f t="shared" ca="1" si="3"/>
        <v>27.60675048828125</v>
      </c>
      <c r="C26" s="10">
        <f t="shared" ca="1" si="4"/>
        <v>41.834581041954806</v>
      </c>
      <c r="D26" s="10">
        <f t="shared" ca="1" si="4"/>
        <v>69.745790000000028</v>
      </c>
      <c r="E26" s="10"/>
    </row>
    <row r="27" spans="1:5" hidden="1" outlineLevel="1" x14ac:dyDescent="0.25">
      <c r="A27">
        <v>1997</v>
      </c>
      <c r="B27" s="10">
        <f t="shared" ca="1" si="3"/>
        <v>30.453830718994141</v>
      </c>
      <c r="C27" s="10">
        <f t="shared" ca="1" si="4"/>
        <v>50.125570828713506</v>
      </c>
      <c r="D27" s="10">
        <f t="shared" ca="1" si="4"/>
        <v>89.286020000000036</v>
      </c>
      <c r="E27" s="10"/>
    </row>
    <row r="28" spans="1:5" hidden="1" outlineLevel="1" x14ac:dyDescent="0.25">
      <c r="A28">
        <v>1998</v>
      </c>
      <c r="B28" s="10">
        <f t="shared" ca="1" si="3"/>
        <v>39.973648071289063</v>
      </c>
      <c r="C28" s="10">
        <f t="shared" ca="1" si="4"/>
        <v>48.711596303868895</v>
      </c>
      <c r="D28" s="10">
        <f t="shared" ca="1" si="4"/>
        <v>67.214950000000016</v>
      </c>
      <c r="E28" s="10"/>
    </row>
    <row r="29" spans="1:5" hidden="1" outlineLevel="1" x14ac:dyDescent="0.25">
      <c r="A29">
        <v>1999</v>
      </c>
      <c r="B29" s="10">
        <f t="shared" ca="1" si="3"/>
        <v>42.310409545898438</v>
      </c>
      <c r="C29" s="10">
        <f t="shared" ca="1" si="4"/>
        <v>51.619762377098901</v>
      </c>
      <c r="D29" s="10">
        <f t="shared" ca="1" si="4"/>
        <v>87.696679999999986</v>
      </c>
      <c r="E29" s="10"/>
    </row>
    <row r="30" spans="1:5" hidden="1" outlineLevel="1" x14ac:dyDescent="0.25">
      <c r="A30">
        <v>2000</v>
      </c>
      <c r="B30" s="10">
        <f t="shared" ca="1" si="3"/>
        <v>22.473051071166992</v>
      </c>
      <c r="C30" s="10">
        <f t="shared" ca="1" si="4"/>
        <v>56.540898890801017</v>
      </c>
      <c r="D30" s="10">
        <f t="shared" ca="1" si="4"/>
        <v>42.309699999999999</v>
      </c>
      <c r="E30" s="10"/>
    </row>
    <row r="31" spans="1:5" hidden="1" outlineLevel="1" x14ac:dyDescent="0.25">
      <c r="A31">
        <v>2001</v>
      </c>
      <c r="B31" s="10">
        <f t="shared" ref="B31:B42" ca="1" si="5">INDEX(INDIRECT($A$23&amp;"!$A$1:$N$55"),MATCH($A31,INDIRECT($A$23&amp;"!$A$1:$A$55"),0),MATCH(B$24,INDIRECT($A$23&amp;"!$A$1:$N$1"),0))</f>
        <v>27.316289901733398</v>
      </c>
      <c r="C31" s="10">
        <f t="shared" ca="1" si="4"/>
        <v>63.998032603542988</v>
      </c>
      <c r="D31" s="10">
        <f t="shared" ca="1" si="4"/>
        <v>22.642099999999996</v>
      </c>
      <c r="E31" s="10"/>
    </row>
    <row r="32" spans="1:5" hidden="1" outlineLevel="1" x14ac:dyDescent="0.25">
      <c r="A32">
        <v>2002</v>
      </c>
      <c r="B32" s="10">
        <f t="shared" ca="1" si="5"/>
        <v>20.145029067993164</v>
      </c>
      <c r="C32" s="10">
        <f t="shared" ca="1" si="4"/>
        <v>75.666286102485174</v>
      </c>
      <c r="D32" s="10">
        <f t="shared" ca="1" si="4"/>
        <v>6.4666800000000011</v>
      </c>
      <c r="E32" s="10"/>
    </row>
    <row r="33" spans="1:5" hidden="1" outlineLevel="1" x14ac:dyDescent="0.25">
      <c r="A33">
        <v>2003</v>
      </c>
      <c r="B33" s="10">
        <f t="shared" ca="1" si="5"/>
        <v>15.677339553833008</v>
      </c>
      <c r="C33" s="10">
        <f t="shared" ca="1" si="4"/>
        <v>91.00972762329701</v>
      </c>
      <c r="D33" s="10">
        <f t="shared" ca="1" si="4"/>
        <v>21.434690000000007</v>
      </c>
      <c r="E33" s="10"/>
    </row>
    <row r="34" spans="1:5" hidden="1" outlineLevel="1" x14ac:dyDescent="0.25">
      <c r="A34">
        <v>2004</v>
      </c>
      <c r="B34" s="10">
        <f t="shared" ca="1" si="5"/>
        <v>15.813320159912109</v>
      </c>
      <c r="C34" s="10">
        <f t="shared" ca="1" si="4"/>
        <v>108.42694253364827</v>
      </c>
      <c r="D34" s="10">
        <f t="shared" ca="1" si="4"/>
        <v>58.787390000000016</v>
      </c>
      <c r="E34" s="10"/>
    </row>
    <row r="35" spans="1:5" hidden="1" outlineLevel="1" x14ac:dyDescent="0.25">
      <c r="A35">
        <v>2005</v>
      </c>
      <c r="B35" s="10">
        <f t="shared" ca="1" si="5"/>
        <v>29.796480178833008</v>
      </c>
      <c r="C35" s="10">
        <f t="shared" ca="1" si="4"/>
        <v>125.39713957339494</v>
      </c>
      <c r="D35" s="10">
        <f t="shared" ca="1" si="4"/>
        <v>128.52129000000005</v>
      </c>
      <c r="E35" s="10"/>
    </row>
    <row r="36" spans="1:5" hidden="1" outlineLevel="1" x14ac:dyDescent="0.25">
      <c r="A36">
        <v>2006</v>
      </c>
      <c r="B36" s="10">
        <f t="shared" ca="1" si="5"/>
        <v>27.008729934692383</v>
      </c>
      <c r="C36" s="10">
        <f t="shared" ca="1" si="4"/>
        <v>145.96418315118356</v>
      </c>
      <c r="D36" s="10">
        <f t="shared" ca="1" si="4"/>
        <v>125.97099999999999</v>
      </c>
      <c r="E36" s="10"/>
    </row>
    <row r="37" spans="1:5" hidden="1" outlineLevel="1" x14ac:dyDescent="0.25">
      <c r="A37">
        <v>2007</v>
      </c>
      <c r="B37" s="10">
        <f t="shared" ca="1" si="5"/>
        <v>38.074718475341797</v>
      </c>
      <c r="C37" s="10">
        <f t="shared" ca="1" si="4"/>
        <v>168.21843517647974</v>
      </c>
      <c r="D37" s="10">
        <f t="shared" ca="1" si="4"/>
        <v>209.43170999999992</v>
      </c>
      <c r="E37" s="10"/>
    </row>
    <row r="38" spans="1:5" hidden="1" outlineLevel="1" x14ac:dyDescent="0.25">
      <c r="A38">
        <v>2008</v>
      </c>
      <c r="B38" s="10">
        <f t="shared" ca="1" si="5"/>
        <v>46.530361175537109</v>
      </c>
      <c r="C38" s="10">
        <f t="shared" ca="1" si="4"/>
        <v>186.35034292802285</v>
      </c>
      <c r="D38" s="10">
        <f ca="1">INDEX(INDIRECT($A$23&amp;"!$A$1:$N$55"),MATCH($A38,INDIRECT($A$23&amp;"!$A$1:$A$55"),0),MATCH(D$24,INDIRECT($A$23&amp;"!$A$1:$N$1"),0))</f>
        <v>116.32005000000002</v>
      </c>
      <c r="E38" s="10"/>
    </row>
    <row r="39" spans="1:5" hidden="1" outlineLevel="1" x14ac:dyDescent="0.25">
      <c r="A39">
        <v>2009</v>
      </c>
      <c r="B39" s="10">
        <f t="shared" ca="1" si="5"/>
        <v>64.193519592285156</v>
      </c>
      <c r="C39" s="10">
        <f t="shared" ca="1" si="4"/>
        <v>179.90719820134007</v>
      </c>
      <c r="D39" s="10">
        <f t="shared" ca="1" si="4"/>
        <v>90.760440000000017</v>
      </c>
      <c r="E39" s="10"/>
    </row>
    <row r="40" spans="1:5" hidden="1" outlineLevel="1" x14ac:dyDescent="0.25">
      <c r="A40">
        <v>2010</v>
      </c>
      <c r="B40" s="10">
        <f t="shared" ca="1" si="5"/>
        <v>66.747062683105469</v>
      </c>
      <c r="C40" s="10">
        <f t="shared" ca="1" si="4"/>
        <v>204.42742331635102</v>
      </c>
      <c r="D40" s="10">
        <f t="shared" ca="1" si="4"/>
        <v>153.50244000000001</v>
      </c>
      <c r="E40" s="10"/>
    </row>
    <row r="41" spans="1:5" hidden="1" outlineLevel="1" x14ac:dyDescent="0.25">
      <c r="A41">
        <v>2011</v>
      </c>
      <c r="B41" s="10">
        <f t="shared" ca="1" si="5"/>
        <v>53.451282501220703</v>
      </c>
      <c r="C41" s="10">
        <f t="shared" ca="1" si="4"/>
        <v>227.38655950295271</v>
      </c>
      <c r="D41" s="10">
        <f t="shared" ca="1" si="4"/>
        <v>180.63931000000002</v>
      </c>
      <c r="E41" s="10"/>
    </row>
    <row r="42" spans="1:5" hidden="1" outlineLevel="1" x14ac:dyDescent="0.25">
      <c r="A42">
        <v>2012</v>
      </c>
      <c r="B42" s="10">
        <f t="shared" ca="1" si="5"/>
        <v>56.554229736328125</v>
      </c>
      <c r="C42" s="10">
        <f t="shared" ca="1" si="4"/>
        <v>239.98163458442775</v>
      </c>
      <c r="D42" s="10">
        <f t="shared" ca="1" si="4"/>
        <v>144.56826000000004</v>
      </c>
      <c r="E42" s="10"/>
    </row>
    <row r="43" spans="1:5" hidden="1" outlineLevel="1" x14ac:dyDescent="0.25">
      <c r="A43" t="s">
        <v>287</v>
      </c>
      <c r="B43" s="2">
        <f ca="1">(B42-B25)/B25</f>
        <v>0.60101927160266377</v>
      </c>
      <c r="C43" s="2">
        <f ca="1">(C42-C25)/C25</f>
        <v>4.9485878053283567</v>
      </c>
      <c r="D43" s="2">
        <f ca="1">(D42-D25)/D25</f>
        <v>1.6509266802836127</v>
      </c>
      <c r="E43" s="2"/>
    </row>
    <row r="44" spans="1:5" hidden="1" outlineLevel="1" x14ac:dyDescent="0.25"/>
    <row r="45" spans="1:5" hidden="1" outlineLevel="1" x14ac:dyDescent="0.25">
      <c r="A45" t="s">
        <v>26</v>
      </c>
      <c r="B45" s="44" t="s">
        <v>27</v>
      </c>
      <c r="C45" s="44"/>
      <c r="D45" s="44"/>
      <c r="E45" s="44"/>
    </row>
    <row r="46" spans="1:5" hidden="1" outlineLevel="1" x14ac:dyDescent="0.25">
      <c r="B46" t="s">
        <v>268</v>
      </c>
      <c r="C46" t="s">
        <v>25</v>
      </c>
      <c r="D46" t="s">
        <v>24</v>
      </c>
    </row>
    <row r="47" spans="1:5" hidden="1" outlineLevel="1" x14ac:dyDescent="0.25">
      <c r="A47">
        <v>1995</v>
      </c>
      <c r="B47" s="10">
        <f t="shared" ref="B47:D52" ca="1" si="6">INDEX(INDIRECT($A$45&amp;"!$A$1:$N$55"),MATCH($A47,INDIRECT($A$45&amp;"!$A$1:$A$55"),0),MATCH(B$46,INDIRECT($A$45&amp;"!$A$1:$N$1"),0))</f>
        <v>42.057071685791016</v>
      </c>
      <c r="C47" s="10">
        <f t="shared" ca="1" si="6"/>
        <v>47.208426327917081</v>
      </c>
      <c r="D47" s="10">
        <f t="shared" ca="1" si="6"/>
        <v>54.866560000000021</v>
      </c>
      <c r="E47" s="10"/>
    </row>
    <row r="48" spans="1:5" hidden="1" outlineLevel="1" x14ac:dyDescent="0.25">
      <c r="A48">
        <v>1996</v>
      </c>
      <c r="B48" s="10">
        <f t="shared" ca="1" si="6"/>
        <v>35.273319244384766</v>
      </c>
      <c r="C48" s="10">
        <f t="shared" ca="1" si="6"/>
        <v>51.305298947641873</v>
      </c>
      <c r="D48" s="10">
        <f t="shared" ca="1" si="6"/>
        <v>71.907180000000025</v>
      </c>
      <c r="E48" s="10"/>
    </row>
    <row r="49" spans="1:5" hidden="1" outlineLevel="1" x14ac:dyDescent="0.25">
      <c r="A49">
        <v>1997</v>
      </c>
      <c r="B49" s="10">
        <f t="shared" ca="1" si="6"/>
        <v>36.451358795166016</v>
      </c>
      <c r="C49" s="10">
        <f t="shared" ca="1" si="6"/>
        <v>61.287872642192681</v>
      </c>
      <c r="D49" s="10">
        <f t="shared" ca="1" si="6"/>
        <v>93.014679999999998</v>
      </c>
      <c r="E49" s="10"/>
    </row>
    <row r="50" spans="1:5" hidden="1" outlineLevel="1" x14ac:dyDescent="0.25">
      <c r="A50">
        <v>1998</v>
      </c>
      <c r="B50" s="10">
        <f t="shared" ca="1" si="6"/>
        <v>46.596290588378906</v>
      </c>
      <c r="C50" s="10">
        <f t="shared" ca="1" si="6"/>
        <v>59.021205815905148</v>
      </c>
      <c r="D50" s="10">
        <f t="shared" ca="1" si="6"/>
        <v>67.265939999999958</v>
      </c>
      <c r="E50" s="10"/>
    </row>
    <row r="51" spans="1:5" hidden="1" outlineLevel="1" x14ac:dyDescent="0.25">
      <c r="A51">
        <v>1999</v>
      </c>
      <c r="B51" s="10">
        <f t="shared" ca="1" si="6"/>
        <v>48.413768768310547</v>
      </c>
      <c r="C51" s="10">
        <f t="shared" ca="1" si="6"/>
        <v>63.757595674114242</v>
      </c>
      <c r="D51" s="10">
        <f t="shared" ca="1" si="6"/>
        <v>88.817269999999979</v>
      </c>
      <c r="E51" s="10"/>
    </row>
    <row r="52" spans="1:5" hidden="1" outlineLevel="1" x14ac:dyDescent="0.25">
      <c r="A52">
        <v>2000</v>
      </c>
      <c r="B52" s="10">
        <f t="shared" ca="1" si="6"/>
        <v>28.051080703735352</v>
      </c>
      <c r="C52" s="10">
        <f t="shared" ca="1" si="6"/>
        <v>70.573590553628421</v>
      </c>
      <c r="D52" s="10">
        <f t="shared" ca="1" si="6"/>
        <v>44.038040000000002</v>
      </c>
      <c r="E52" s="10"/>
    </row>
    <row r="53" spans="1:5" hidden="1" outlineLevel="1" x14ac:dyDescent="0.25">
      <c r="A53">
        <v>2001</v>
      </c>
      <c r="B53" s="10">
        <f t="shared" ref="B53:D64" ca="1" si="7">INDEX(INDIRECT($A$45&amp;"!$A$1:$N$55"),MATCH($A53,INDIRECT($A$45&amp;"!$A$1:$A$55"),0),MATCH(B$46,INDIRECT($A$45&amp;"!$A$1:$N$1"),0))</f>
        <v>33.741420745849609</v>
      </c>
      <c r="C53" s="10">
        <f t="shared" ca="1" si="7"/>
        <v>79.480212175687512</v>
      </c>
      <c r="D53" s="10">
        <f t="shared" ca="1" si="7"/>
        <v>22.943340000000003</v>
      </c>
      <c r="E53" s="10"/>
    </row>
    <row r="54" spans="1:5" hidden="1" outlineLevel="1" x14ac:dyDescent="0.25">
      <c r="A54">
        <v>2002</v>
      </c>
      <c r="B54" s="10">
        <f t="shared" ca="1" si="7"/>
        <v>26.731487274169922</v>
      </c>
      <c r="C54" s="10">
        <f t="shared" ca="1" si="7"/>
        <v>92.584354485202752</v>
      </c>
      <c r="D54" s="10">
        <f t="shared" ca="1" si="7"/>
        <v>7.6908300000000027</v>
      </c>
      <c r="E54" s="10"/>
    </row>
    <row r="55" spans="1:5" hidden="1" outlineLevel="1" x14ac:dyDescent="0.25">
      <c r="A55">
        <v>2003</v>
      </c>
      <c r="B55" s="10">
        <f t="shared" ca="1" si="7"/>
        <v>18.010519027709961</v>
      </c>
      <c r="C55" s="10">
        <f t="shared" ca="1" si="7"/>
        <v>113.46875700930325</v>
      </c>
      <c r="D55" s="10">
        <f t="shared" ca="1" si="7"/>
        <v>24.82607999999999</v>
      </c>
      <c r="E55" s="10"/>
    </row>
    <row r="56" spans="1:5" hidden="1" outlineLevel="1" x14ac:dyDescent="0.25">
      <c r="A56">
        <v>2004</v>
      </c>
      <c r="B56" s="10">
        <f t="shared" ca="1" si="7"/>
        <v>22.948518753051758</v>
      </c>
      <c r="C56" s="10">
        <f t="shared" ca="1" si="7"/>
        <v>129.09268157535121</v>
      </c>
      <c r="D56" s="10">
        <f t="shared" ca="1" si="7"/>
        <v>63.478519999999989</v>
      </c>
      <c r="E56" s="10"/>
    </row>
    <row r="57" spans="1:5" hidden="1" outlineLevel="1" x14ac:dyDescent="0.25">
      <c r="A57">
        <v>2005</v>
      </c>
      <c r="B57" s="10">
        <f t="shared" ca="1" si="7"/>
        <v>38.973739624023438</v>
      </c>
      <c r="C57" s="10">
        <f t="shared" ca="1" si="7"/>
        <v>149.80111228883359</v>
      </c>
      <c r="D57" s="10">
        <f t="shared" ca="1" si="7"/>
        <v>135.97894000000005</v>
      </c>
      <c r="E57" s="10"/>
    </row>
    <row r="58" spans="1:5" hidden="1" outlineLevel="1" x14ac:dyDescent="0.25">
      <c r="A58">
        <v>2006</v>
      </c>
      <c r="B58" s="10">
        <f t="shared" ca="1" si="7"/>
        <v>37.830570220947266</v>
      </c>
      <c r="C58" s="10">
        <f t="shared" ca="1" si="7"/>
        <v>177.10123006099613</v>
      </c>
      <c r="D58" s="10">
        <f t="shared" ca="1" si="7"/>
        <v>137.19253</v>
      </c>
      <c r="E58" s="10"/>
    </row>
    <row r="59" spans="1:5" hidden="1" outlineLevel="1" x14ac:dyDescent="0.25">
      <c r="A59">
        <v>2007</v>
      </c>
      <c r="B59" s="10">
        <f t="shared" ca="1" si="7"/>
        <v>51.44488525390625</v>
      </c>
      <c r="C59" s="10">
        <f t="shared" ca="1" si="7"/>
        <v>208.96694843640921</v>
      </c>
      <c r="D59" s="10">
        <f t="shared" ca="1" si="7"/>
        <v>234.80518000000001</v>
      </c>
      <c r="E59" s="10"/>
    </row>
    <row r="60" spans="1:5" hidden="1" outlineLevel="1" x14ac:dyDescent="0.25">
      <c r="A60">
        <v>2008</v>
      </c>
      <c r="B60" s="10">
        <f t="shared" ca="1" si="7"/>
        <v>60.929065704345703</v>
      </c>
      <c r="C60" s="10">
        <f t="shared" ca="1" si="7"/>
        <v>240.2204816153826</v>
      </c>
      <c r="D60" s="10">
        <f t="shared" ca="1" si="7"/>
        <v>133.12665000000001</v>
      </c>
      <c r="E60" s="10"/>
    </row>
    <row r="61" spans="1:5" hidden="1" outlineLevel="1" x14ac:dyDescent="0.25">
      <c r="A61">
        <v>2009</v>
      </c>
      <c r="B61" s="10">
        <f t="shared" ca="1" si="7"/>
        <v>81.340644836425781</v>
      </c>
      <c r="C61" s="10">
        <f t="shared" ca="1" si="7"/>
        <v>232.4474549006861</v>
      </c>
      <c r="D61" s="10">
        <f t="shared" ca="1" si="7"/>
        <v>106.08553999999999</v>
      </c>
      <c r="E61" s="10"/>
    </row>
    <row r="62" spans="1:5" hidden="1" outlineLevel="1" x14ac:dyDescent="0.25">
      <c r="A62">
        <v>2010</v>
      </c>
      <c r="B62" s="10">
        <f t="shared" ca="1" si="7"/>
        <v>85.731170654296875</v>
      </c>
      <c r="C62" s="10">
        <f t="shared" ca="1" si="7"/>
        <v>261.65413953763147</v>
      </c>
      <c r="D62" s="10">
        <f t="shared" ca="1" si="7"/>
        <v>175.96056999999999</v>
      </c>
      <c r="E62" s="10"/>
    </row>
    <row r="63" spans="1:5" hidden="1" outlineLevel="1" x14ac:dyDescent="0.25">
      <c r="A63">
        <v>2011</v>
      </c>
      <c r="B63" s="10">
        <f t="shared" ca="1" si="7"/>
        <v>71.325271606445313</v>
      </c>
      <c r="C63" s="10">
        <f t="shared" ca="1" si="7"/>
        <v>294.2698537679878</v>
      </c>
      <c r="D63" s="10">
        <f t="shared" ca="1" si="7"/>
        <v>196.98693999999992</v>
      </c>
      <c r="E63" s="10"/>
    </row>
    <row r="64" spans="1:5" hidden="1" outlineLevel="1" x14ac:dyDescent="0.25">
      <c r="A64">
        <v>2012</v>
      </c>
      <c r="B64" s="10">
        <f t="shared" ca="1" si="7"/>
        <v>72.980522155761719</v>
      </c>
      <c r="C64" s="10">
        <f t="shared" ca="1" si="7"/>
        <v>313.73262158719621</v>
      </c>
      <c r="D64" s="10">
        <f t="shared" ca="1" si="7"/>
        <v>160.33406999999997</v>
      </c>
      <c r="E64" s="10"/>
    </row>
    <row r="65" spans="1:11" hidden="1" outlineLevel="1" x14ac:dyDescent="0.25">
      <c r="A65" t="s">
        <v>287</v>
      </c>
      <c r="B65" s="2">
        <f ca="1">(B64-B47)/B47</f>
        <v>0.73527350408512138</v>
      </c>
      <c r="C65" s="2">
        <f ca="1">(C64-C47)/C47</f>
        <v>5.6456911613185436</v>
      </c>
      <c r="D65" s="2">
        <f ca="1">(D64-D47)/D47</f>
        <v>1.9222548306290737</v>
      </c>
      <c r="E65" s="2"/>
    </row>
    <row r="66" spans="1:11" collapsed="1" x14ac:dyDescent="0.25"/>
    <row r="67" spans="1:11" ht="21" x14ac:dyDescent="0.35">
      <c r="H67" s="45" t="s">
        <v>28</v>
      </c>
      <c r="I67" s="45"/>
      <c r="J67" s="45"/>
      <c r="K67" s="6"/>
    </row>
    <row r="68" spans="1:11" ht="20.25" customHeight="1" x14ac:dyDescent="0.25">
      <c r="H68" s="1" t="s">
        <v>41</v>
      </c>
      <c r="I68" s="1" t="s">
        <v>13</v>
      </c>
      <c r="J68" s="1" t="s">
        <v>42</v>
      </c>
      <c r="K68" s="1"/>
    </row>
    <row r="69" spans="1:11" ht="200.25" customHeight="1" thickBot="1" x14ac:dyDescent="0.3">
      <c r="G69" s="3" t="s">
        <v>327</v>
      </c>
    </row>
    <row r="70" spans="1:11" ht="200.25" customHeight="1" thickTop="1" thickBot="1" x14ac:dyDescent="0.3">
      <c r="G70" s="3" t="s">
        <v>328</v>
      </c>
    </row>
    <row r="71" spans="1:11" ht="200.25" customHeight="1" thickTop="1" thickBot="1" x14ac:dyDescent="0.3">
      <c r="G71" s="3" t="s">
        <v>294</v>
      </c>
    </row>
    <row r="72" spans="1:11" s="4" customFormat="1" ht="15.75" customHeight="1" thickTop="1" thickBot="1" x14ac:dyDescent="0.3">
      <c r="G72" s="5"/>
      <c r="H72" s="8" t="s">
        <v>18</v>
      </c>
    </row>
    <row r="73" spans="1:11" s="4" customFormat="1" ht="15.75" customHeight="1" thickTop="1" x14ac:dyDescent="0.25">
      <c r="G73" s="7"/>
      <c r="H73" s="8" t="s">
        <v>326</v>
      </c>
    </row>
    <row r="74" spans="1:11" s="4" customFormat="1" ht="15.75" customHeight="1" x14ac:dyDescent="0.25">
      <c r="G74" s="7"/>
    </row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5117038483843"/>
  </sheetPr>
  <dimension ref="A1:O55"/>
  <sheetViews>
    <sheetView workbookViewId="0">
      <selection activeCell="F45" sqref="F45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321</v>
      </c>
      <c r="G1" t="s">
        <v>322</v>
      </c>
      <c r="H1" t="s">
        <v>304</v>
      </c>
      <c r="I1" t="s">
        <v>303</v>
      </c>
      <c r="J1" t="s">
        <v>323</v>
      </c>
      <c r="K1" t="s">
        <v>8</v>
      </c>
      <c r="L1" t="s">
        <v>316</v>
      </c>
      <c r="M1" t="s">
        <v>311</v>
      </c>
      <c r="N1" t="s">
        <v>313</v>
      </c>
      <c r="O1" t="s">
        <v>312</v>
      </c>
    </row>
    <row r="2" spans="1:15" x14ac:dyDescent="0.25">
      <c r="A2">
        <v>1960</v>
      </c>
      <c r="B2">
        <v>3.9757599999999997</v>
      </c>
      <c r="C2">
        <v>0.22234999999999999</v>
      </c>
      <c r="D2">
        <v>0</v>
      </c>
      <c r="E2">
        <v>0</v>
      </c>
      <c r="F2">
        <v>29.293483619461767</v>
      </c>
      <c r="G2">
        <v>1.6382794824312441</v>
      </c>
      <c r="H2">
        <v>0</v>
      </c>
      <c r="I2">
        <v>0</v>
      </c>
      <c r="J2">
        <v>2177.5088189999997</v>
      </c>
      <c r="K2">
        <v>4.1981101036071777</v>
      </c>
      <c r="L2">
        <v>30.9317626953125</v>
      </c>
      <c r="M2">
        <v>14.205114364624023</v>
      </c>
      <c r="N2">
        <v>0</v>
      </c>
      <c r="O2">
        <v>0</v>
      </c>
    </row>
    <row r="3" spans="1:15" x14ac:dyDescent="0.25">
      <c r="A3">
        <v>1961</v>
      </c>
      <c r="B3">
        <v>4.8330100000000016</v>
      </c>
      <c r="C3">
        <v>0.21163000000000004</v>
      </c>
      <c r="D3">
        <v>0</v>
      </c>
      <c r="E3">
        <v>0</v>
      </c>
      <c r="F3">
        <v>35.230922379923868</v>
      </c>
      <c r="G3">
        <v>1.5427073891623877</v>
      </c>
      <c r="H3">
        <v>0</v>
      </c>
      <c r="I3">
        <v>0</v>
      </c>
      <c r="J3">
        <v>2206.9821619999998</v>
      </c>
      <c r="K3">
        <v>5.044640064239502</v>
      </c>
      <c r="L3">
        <v>36.773628234863281</v>
      </c>
      <c r="M3">
        <v>16.662403106689453</v>
      </c>
      <c r="N3">
        <v>0</v>
      </c>
      <c r="O3">
        <v>0</v>
      </c>
    </row>
    <row r="4" spans="1:15" x14ac:dyDescent="0.25">
      <c r="A4">
        <v>1962</v>
      </c>
      <c r="B4">
        <v>5.0889600000000002</v>
      </c>
      <c r="C4">
        <v>0.27649999999999991</v>
      </c>
      <c r="D4">
        <v>0</v>
      </c>
      <c r="E4">
        <v>0</v>
      </c>
      <c r="F4">
        <v>36.687251718132757</v>
      </c>
      <c r="G4">
        <v>1.9933395391853992</v>
      </c>
      <c r="H4">
        <v>0</v>
      </c>
      <c r="I4">
        <v>0</v>
      </c>
      <c r="J4">
        <v>2249.7121380000003</v>
      </c>
      <c r="K4">
        <v>5.3654599189758301</v>
      </c>
      <c r="L4">
        <v>38.680591583251953</v>
      </c>
      <c r="M4">
        <v>17.193572998046875</v>
      </c>
      <c r="N4">
        <v>0</v>
      </c>
      <c r="O4">
        <v>0</v>
      </c>
    </row>
    <row r="5" spans="1:15" x14ac:dyDescent="0.25">
      <c r="A5">
        <v>1963</v>
      </c>
      <c r="B5">
        <v>5.6166699999999992</v>
      </c>
      <c r="C5">
        <v>0.25310000000000016</v>
      </c>
      <c r="D5">
        <v>0</v>
      </c>
      <c r="E5">
        <v>0</v>
      </c>
      <c r="F5">
        <v>40.005887124396395</v>
      </c>
      <c r="G5">
        <v>1.8027568166144192</v>
      </c>
      <c r="H5">
        <v>0</v>
      </c>
      <c r="I5">
        <v>0</v>
      </c>
      <c r="J5">
        <v>2304.4432980000001</v>
      </c>
      <c r="K5">
        <v>5.8697700500488281</v>
      </c>
      <c r="L5">
        <v>41.808643341064453</v>
      </c>
      <c r="M5">
        <v>18.142621994018555</v>
      </c>
      <c r="N5">
        <v>0</v>
      </c>
      <c r="O5">
        <v>0</v>
      </c>
    </row>
    <row r="6" spans="1:15" x14ac:dyDescent="0.25">
      <c r="A6">
        <v>1964</v>
      </c>
      <c r="B6">
        <v>5.586520000000001</v>
      </c>
      <c r="C6">
        <v>0.21343000000000001</v>
      </c>
      <c r="D6">
        <v>0</v>
      </c>
      <c r="E6">
        <v>0</v>
      </c>
      <c r="F6">
        <v>39.27714822589769</v>
      </c>
      <c r="G6">
        <v>1.500562361034099</v>
      </c>
      <c r="H6">
        <v>0</v>
      </c>
      <c r="I6">
        <v>0</v>
      </c>
      <c r="J6">
        <v>2359.7780269999998</v>
      </c>
      <c r="K6">
        <v>5.799950122833252</v>
      </c>
      <c r="L6">
        <v>40.7777099609375</v>
      </c>
      <c r="M6">
        <v>17.280315399169922</v>
      </c>
      <c r="N6">
        <v>0</v>
      </c>
      <c r="O6">
        <v>0</v>
      </c>
    </row>
    <row r="7" spans="1:15" x14ac:dyDescent="0.25">
      <c r="A7">
        <v>1965</v>
      </c>
      <c r="B7">
        <v>5.9854699999999994</v>
      </c>
      <c r="C7">
        <v>0.25115999999999988</v>
      </c>
      <c r="D7">
        <v>0</v>
      </c>
      <c r="E7">
        <v>0</v>
      </c>
      <c r="F7">
        <v>41.39144783843949</v>
      </c>
      <c r="G7">
        <v>1.7368520820746198</v>
      </c>
      <c r="H7">
        <v>0</v>
      </c>
      <c r="I7">
        <v>0</v>
      </c>
      <c r="J7">
        <v>2416.8758710000002</v>
      </c>
      <c r="K7">
        <v>6.2366299629211426</v>
      </c>
      <c r="L7">
        <v>43.128299713134766</v>
      </c>
      <c r="M7">
        <v>17.844648361206055</v>
      </c>
      <c r="N7">
        <v>0</v>
      </c>
      <c r="O7">
        <v>0</v>
      </c>
    </row>
    <row r="8" spans="1:15" x14ac:dyDescent="0.25">
      <c r="A8">
        <v>1966</v>
      </c>
      <c r="B8">
        <v>6.0641800000000021</v>
      </c>
      <c r="C8">
        <v>0.39496000000000009</v>
      </c>
      <c r="D8">
        <v>0</v>
      </c>
      <c r="E8">
        <v>0</v>
      </c>
      <c r="F8">
        <v>40.717880405616597</v>
      </c>
      <c r="G8">
        <v>2.6519553273974452</v>
      </c>
      <c r="H8">
        <v>0</v>
      </c>
      <c r="I8">
        <v>0</v>
      </c>
      <c r="J8">
        <v>2478.3519209999995</v>
      </c>
      <c r="K8">
        <v>6.4591398239135742</v>
      </c>
      <c r="L8">
        <v>43.369834899902344</v>
      </c>
      <c r="M8">
        <v>17.499465942382813</v>
      </c>
      <c r="N8">
        <v>0</v>
      </c>
      <c r="O8">
        <v>0</v>
      </c>
    </row>
    <row r="9" spans="1:15" x14ac:dyDescent="0.25">
      <c r="A9">
        <v>1967</v>
      </c>
      <c r="B9">
        <v>6.4406400000000001</v>
      </c>
      <c r="C9">
        <v>0.4856299999999999</v>
      </c>
      <c r="D9">
        <v>0</v>
      </c>
      <c r="E9">
        <v>0</v>
      </c>
      <c r="F9">
        <v>42.077692437451333</v>
      </c>
      <c r="G9">
        <v>3.1726955102349166</v>
      </c>
      <c r="H9">
        <v>0</v>
      </c>
      <c r="I9">
        <v>0</v>
      </c>
      <c r="J9">
        <v>2539.8044529999997</v>
      </c>
      <c r="K9">
        <v>6.9262700080871582</v>
      </c>
      <c r="L9">
        <v>45.250389099121094</v>
      </c>
      <c r="M9">
        <v>17.816486358642578</v>
      </c>
      <c r="N9">
        <v>0</v>
      </c>
      <c r="O9">
        <v>0</v>
      </c>
    </row>
    <row r="10" spans="1:15" x14ac:dyDescent="0.25">
      <c r="A10">
        <v>1968</v>
      </c>
      <c r="B10">
        <v>6.1338999999999997</v>
      </c>
      <c r="C10">
        <v>0.66755000000000031</v>
      </c>
      <c r="D10">
        <v>0</v>
      </c>
      <c r="E10">
        <v>4.5116600000000009</v>
      </c>
      <c r="F10">
        <v>38.451919478364289</v>
      </c>
      <c r="G10">
        <v>4.1847076730336994</v>
      </c>
      <c r="H10">
        <v>28.282493146369234</v>
      </c>
      <c r="I10">
        <v>0</v>
      </c>
      <c r="J10">
        <v>2603.0783859999997</v>
      </c>
      <c r="K10">
        <v>6.8014497756958008</v>
      </c>
      <c r="L10">
        <v>42.636627197265625</v>
      </c>
      <c r="M10">
        <v>16.379310607910156</v>
      </c>
      <c r="N10">
        <v>10.865017890930176</v>
      </c>
      <c r="O10">
        <v>0</v>
      </c>
    </row>
    <row r="11" spans="1:15" x14ac:dyDescent="0.25">
      <c r="A11">
        <v>1969</v>
      </c>
      <c r="B11">
        <v>6.0444999999999975</v>
      </c>
      <c r="C11">
        <v>1.0845299999999998</v>
      </c>
      <c r="D11">
        <v>0</v>
      </c>
      <c r="E11">
        <v>5.5117500000000028</v>
      </c>
      <c r="F11">
        <v>35.945171050028875</v>
      </c>
      <c r="G11">
        <v>6.449436109571252</v>
      </c>
      <c r="H11">
        <v>32.777036356041208</v>
      </c>
      <c r="I11">
        <v>0</v>
      </c>
      <c r="J11">
        <v>2668.7977360000009</v>
      </c>
      <c r="K11">
        <v>7.1290302276611328</v>
      </c>
      <c r="L11">
        <v>42.394607543945313</v>
      </c>
      <c r="M11">
        <v>15.885283470153809</v>
      </c>
      <c r="N11">
        <v>12.281574249267578</v>
      </c>
      <c r="O11">
        <v>0</v>
      </c>
    </row>
    <row r="12" spans="1:15" x14ac:dyDescent="0.25">
      <c r="A12">
        <v>1970</v>
      </c>
      <c r="B12">
        <v>6.7969500000000007</v>
      </c>
      <c r="C12">
        <v>1.5846799999999994</v>
      </c>
      <c r="D12">
        <v>0.28915999460399994</v>
      </c>
      <c r="E12">
        <v>6.1275600000000008</v>
      </c>
      <c r="F12">
        <v>38.169594980834518</v>
      </c>
      <c r="G12">
        <v>8.8990789426025003</v>
      </c>
      <c r="H12">
        <v>34.410505503823515</v>
      </c>
      <c r="I12">
        <v>1.6238342560827732</v>
      </c>
      <c r="J12">
        <v>2736.0742049999999</v>
      </c>
      <c r="K12">
        <v>8.3816299438476563</v>
      </c>
      <c r="L12">
        <v>47.068672180175781</v>
      </c>
      <c r="M12">
        <v>17.202995300292969</v>
      </c>
      <c r="N12">
        <v>12.576598167419434</v>
      </c>
      <c r="O12">
        <v>0.5934906005859375</v>
      </c>
    </row>
    <row r="13" spans="1:15" x14ac:dyDescent="0.25">
      <c r="A13">
        <v>1971</v>
      </c>
      <c r="B13">
        <v>7.6193300000000015</v>
      </c>
      <c r="C13">
        <v>1.8296399999999997</v>
      </c>
      <c r="D13">
        <v>0.33868244040459994</v>
      </c>
      <c r="E13">
        <v>6.3581399999999997</v>
      </c>
      <c r="F13">
        <v>41.04114932876837</v>
      </c>
      <c r="G13">
        <v>9.8552665409079054</v>
      </c>
      <c r="H13">
        <v>34.247811344699585</v>
      </c>
      <c r="I13">
        <v>1.8242964427918196</v>
      </c>
      <c r="J13">
        <v>2804.7626999999998</v>
      </c>
      <c r="K13">
        <v>9.448969841003418</v>
      </c>
      <c r="L13">
        <v>50.896415710449219</v>
      </c>
      <c r="M13">
        <v>18.146425247192383</v>
      </c>
      <c r="N13">
        <v>12.210591316223145</v>
      </c>
      <c r="O13">
        <v>0.65042811632156372</v>
      </c>
    </row>
    <row r="14" spans="1:15" x14ac:dyDescent="0.25">
      <c r="A14">
        <v>1972</v>
      </c>
      <c r="B14">
        <v>8.0589399999999998</v>
      </c>
      <c r="C14">
        <v>1.9808999999999997</v>
      </c>
      <c r="D14">
        <v>0.37136159664400004</v>
      </c>
      <c r="E14">
        <v>7.0476000000000001</v>
      </c>
      <c r="F14">
        <v>42.020065048545803</v>
      </c>
      <c r="G14">
        <v>10.328597410822113</v>
      </c>
      <c r="H14">
        <v>36.746843833669118</v>
      </c>
      <c r="I14">
        <v>1.9363140664063394</v>
      </c>
      <c r="J14">
        <v>2872.6440550000002</v>
      </c>
      <c r="K14">
        <v>10.039839744567871</v>
      </c>
      <c r="L14">
        <v>52.348663330078125</v>
      </c>
      <c r="M14">
        <v>18.223163604736328</v>
      </c>
      <c r="N14">
        <v>12.791993141174316</v>
      </c>
      <c r="O14">
        <v>0.674052894115448</v>
      </c>
    </row>
    <row r="15" spans="1:15" x14ac:dyDescent="0.25">
      <c r="A15">
        <v>1973</v>
      </c>
      <c r="B15">
        <v>10.608080000000001</v>
      </c>
      <c r="C15">
        <v>3.1025099999999988</v>
      </c>
      <c r="D15">
        <v>0.40246593642100004</v>
      </c>
      <c r="E15">
        <v>8.3806800000000035</v>
      </c>
      <c r="F15">
        <v>52.072571090619022</v>
      </c>
      <c r="G15">
        <v>15.229492093305453</v>
      </c>
      <c r="H15">
        <v>41.138788080177619</v>
      </c>
      <c r="I15">
        <v>1.9756107144057751</v>
      </c>
      <c r="J15">
        <v>2940.4686270000011</v>
      </c>
      <c r="K15">
        <v>13.710590362548828</v>
      </c>
      <c r="L15">
        <v>67.30206298828125</v>
      </c>
      <c r="M15">
        <v>22.888210296630859</v>
      </c>
      <c r="N15">
        <v>13.990554809570313</v>
      </c>
      <c r="O15">
        <v>0.67186933755874634</v>
      </c>
    </row>
    <row r="16" spans="1:15" x14ac:dyDescent="0.25">
      <c r="A16">
        <v>1974</v>
      </c>
      <c r="B16">
        <v>14.430200000000008</v>
      </c>
      <c r="C16">
        <v>3.6553200000000006</v>
      </c>
      <c r="D16">
        <v>1.9285717941099001</v>
      </c>
      <c r="E16">
        <v>7.4042799999999982</v>
      </c>
      <c r="F16">
        <v>63.794563377301529</v>
      </c>
      <c r="G16">
        <v>16.159827635066904</v>
      </c>
      <c r="H16">
        <v>32.733630213217111</v>
      </c>
      <c r="I16">
        <v>8.5260354317724705</v>
      </c>
      <c r="J16">
        <v>3007.9311110000008</v>
      </c>
      <c r="K16">
        <v>18.085519790649414</v>
      </c>
      <c r="L16">
        <v>79.954391479492188</v>
      </c>
      <c r="M16">
        <v>26.58119010925293</v>
      </c>
      <c r="N16">
        <v>10.882440567016602</v>
      </c>
      <c r="O16">
        <v>2.8345181941986084</v>
      </c>
    </row>
    <row r="17" spans="1:15" x14ac:dyDescent="0.25">
      <c r="A17">
        <v>1975</v>
      </c>
      <c r="B17">
        <v>18.274739999999998</v>
      </c>
      <c r="C17">
        <v>4.8902300000000007</v>
      </c>
      <c r="D17">
        <v>3.3400937236521004</v>
      </c>
      <c r="E17">
        <v>24.178490000000014</v>
      </c>
      <c r="F17">
        <v>74.030500801894959</v>
      </c>
      <c r="G17">
        <v>19.810195608541108</v>
      </c>
      <c r="H17">
        <v>97.946439074738009</v>
      </c>
      <c r="I17">
        <v>13.530633416026831</v>
      </c>
      <c r="J17">
        <v>3074.3927880000001</v>
      </c>
      <c r="K17">
        <v>23.164970397949219</v>
      </c>
      <c r="L17">
        <v>93.8406982421875</v>
      </c>
      <c r="M17">
        <v>30.523326873779297</v>
      </c>
      <c r="N17">
        <v>31.858791351318359</v>
      </c>
      <c r="O17">
        <v>4.4010748863220215</v>
      </c>
    </row>
    <row r="18" spans="1:15" x14ac:dyDescent="0.25">
      <c r="A18">
        <v>1976</v>
      </c>
      <c r="B18">
        <v>17.396439999999991</v>
      </c>
      <c r="C18">
        <v>5.4436100000000014</v>
      </c>
      <c r="D18">
        <v>4.4441353408681987</v>
      </c>
      <c r="E18">
        <v>24.631159999999987</v>
      </c>
      <c r="F18">
        <v>66.648870606382843</v>
      </c>
      <c r="G18">
        <v>20.855442525586113</v>
      </c>
      <c r="H18">
        <v>94.366373646334978</v>
      </c>
      <c r="I18">
        <v>17.02627672010567</v>
      </c>
      <c r="J18">
        <v>3140.3552759999998</v>
      </c>
      <c r="K18">
        <v>22.840049743652344</v>
      </c>
      <c r="L18">
        <v>87.504310607910156</v>
      </c>
      <c r="M18">
        <v>27.864461898803711</v>
      </c>
      <c r="N18">
        <v>30.049585342407227</v>
      </c>
      <c r="O18">
        <v>5.4217677116394043</v>
      </c>
    </row>
    <row r="19" spans="1:15" x14ac:dyDescent="0.25">
      <c r="A19">
        <v>1977</v>
      </c>
      <c r="B19">
        <v>18.118179999999995</v>
      </c>
      <c r="C19">
        <v>4.9303400000000011</v>
      </c>
      <c r="D19">
        <v>7.3225849151583011</v>
      </c>
      <c r="E19">
        <v>28.427809999999997</v>
      </c>
      <c r="F19">
        <v>65.185734297949239</v>
      </c>
      <c r="G19">
        <v>17.738417100103106</v>
      </c>
      <c r="H19">
        <v>102.27780541972606</v>
      </c>
      <c r="I19">
        <v>26.345255535561591</v>
      </c>
      <c r="J19">
        <v>3206.1067839999996</v>
      </c>
      <c r="K19">
        <v>23.048519134521484</v>
      </c>
      <c r="L19">
        <v>82.924148559570313</v>
      </c>
      <c r="M19">
        <v>25.864437103271484</v>
      </c>
      <c r="N19">
        <v>31.900936126708984</v>
      </c>
      <c r="O19">
        <v>8.2172107696533203</v>
      </c>
    </row>
    <row r="20" spans="1:15" x14ac:dyDescent="0.25">
      <c r="A20">
        <v>1978</v>
      </c>
      <c r="B20">
        <v>24.507940000000001</v>
      </c>
      <c r="C20">
        <v>5.9285200000000016</v>
      </c>
      <c r="D20">
        <v>10.219189344783997</v>
      </c>
      <c r="E20">
        <v>41.872819999999983</v>
      </c>
      <c r="F20">
        <v>81.910772777828242</v>
      </c>
      <c r="G20">
        <v>19.814380781157524</v>
      </c>
      <c r="H20">
        <v>139.9479137639064</v>
      </c>
      <c r="I20">
        <v>34.154714234464336</v>
      </c>
      <c r="J20">
        <v>3273.1561990000009</v>
      </c>
      <c r="K20">
        <v>30.436460494995117</v>
      </c>
      <c r="L20">
        <v>101.72515106201172</v>
      </c>
      <c r="M20">
        <v>31.078611373901367</v>
      </c>
      <c r="N20">
        <v>42.756259918212891</v>
      </c>
      <c r="O20">
        <v>10.434795379638672</v>
      </c>
    </row>
    <row r="21" spans="1:15" x14ac:dyDescent="0.25">
      <c r="A21">
        <v>1979</v>
      </c>
      <c r="B21">
        <v>27.560070000000014</v>
      </c>
      <c r="C21">
        <v>6.1698799999999991</v>
      </c>
      <c r="D21">
        <v>13.254838661695201</v>
      </c>
      <c r="E21">
        <v>44.272970000000001</v>
      </c>
      <c r="F21">
        <v>82.785042616233113</v>
      </c>
      <c r="G21">
        <v>18.533109074283857</v>
      </c>
      <c r="H21">
        <v>132.9873168796621</v>
      </c>
      <c r="I21">
        <v>39.814934853930026</v>
      </c>
      <c r="J21">
        <v>3341.8530100000003</v>
      </c>
      <c r="K21">
        <v>33.729949951171875</v>
      </c>
      <c r="L21">
        <v>101.31815338134766</v>
      </c>
      <c r="M21">
        <v>30.317956924438477</v>
      </c>
      <c r="N21">
        <v>39.794483184814453</v>
      </c>
      <c r="O21">
        <v>11.914029121398926</v>
      </c>
    </row>
    <row r="22" spans="1:15" x14ac:dyDescent="0.25">
      <c r="A22">
        <v>1980</v>
      </c>
      <c r="B22">
        <v>33.638510000000018</v>
      </c>
      <c r="C22">
        <v>9.0820300000000014</v>
      </c>
      <c r="D22">
        <v>18.506308882922895</v>
      </c>
      <c r="E22">
        <v>37.870130000000003</v>
      </c>
      <c r="F22">
        <v>89.017740861047059</v>
      </c>
      <c r="G22">
        <v>24.033816805676906</v>
      </c>
      <c r="H22">
        <v>100.21589539294291</v>
      </c>
      <c r="I22">
        <v>48.973328329077049</v>
      </c>
      <c r="J22">
        <v>3411.0994839999998</v>
      </c>
      <c r="K22">
        <v>42.720539093017578</v>
      </c>
      <c r="L22">
        <v>113.05155944824219</v>
      </c>
      <c r="M22">
        <v>33.142265319824219</v>
      </c>
      <c r="N22">
        <v>29.379352569580078</v>
      </c>
      <c r="O22">
        <v>14.357050895690918</v>
      </c>
    </row>
    <row r="23" spans="1:15" x14ac:dyDescent="0.25">
      <c r="A23">
        <v>1981</v>
      </c>
      <c r="B23">
        <v>32.501110000000011</v>
      </c>
      <c r="C23">
        <v>9.3586399999999994</v>
      </c>
      <c r="D23">
        <v>18.862280300093396</v>
      </c>
      <c r="E23">
        <v>54.654080000000015</v>
      </c>
      <c r="F23">
        <v>77.965297642911537</v>
      </c>
      <c r="G23">
        <v>22.449976259027608</v>
      </c>
      <c r="H23">
        <v>131.10695589961688</v>
      </c>
      <c r="I23">
        <v>45.247786829342658</v>
      </c>
      <c r="J23">
        <v>3481.8395189999997</v>
      </c>
      <c r="K23">
        <v>41.859748840332031</v>
      </c>
      <c r="L23">
        <v>100.41527557373047</v>
      </c>
      <c r="M23">
        <v>28.839719772338867</v>
      </c>
      <c r="N23">
        <v>37.654506683349609</v>
      </c>
      <c r="O23">
        <v>12.995368003845215</v>
      </c>
    </row>
    <row r="24" spans="1:15" x14ac:dyDescent="0.25">
      <c r="A24">
        <v>1982</v>
      </c>
      <c r="B24">
        <v>29.436820000000019</v>
      </c>
      <c r="C24">
        <v>11.8992</v>
      </c>
      <c r="D24">
        <v>20.406805131059294</v>
      </c>
      <c r="E24">
        <v>42.183980000000012</v>
      </c>
      <c r="F24">
        <v>66.516688695846824</v>
      </c>
      <c r="G24">
        <v>26.887937275692821</v>
      </c>
      <c r="H24">
        <v>95.320712480526709</v>
      </c>
      <c r="I24">
        <v>46.112082832209126</v>
      </c>
      <c r="J24">
        <v>3555.9431079999999</v>
      </c>
      <c r="K24">
        <v>41.336021423339844</v>
      </c>
      <c r="L24">
        <v>93.404624938964844</v>
      </c>
      <c r="M24">
        <v>26.267187118530273</v>
      </c>
      <c r="N24">
        <v>26.806028366088867</v>
      </c>
      <c r="O24">
        <v>12.967609405517578</v>
      </c>
    </row>
    <row r="25" spans="1:15" x14ac:dyDescent="0.25">
      <c r="A25">
        <v>1983</v>
      </c>
      <c r="B25">
        <v>27.757020000000001</v>
      </c>
      <c r="C25">
        <v>10.390489999999996</v>
      </c>
      <c r="D25">
        <v>22.099038396438107</v>
      </c>
      <c r="E25">
        <v>30.093199999999989</v>
      </c>
      <c r="F25">
        <v>60.768781761425998</v>
      </c>
      <c r="G25">
        <v>22.748026831493917</v>
      </c>
      <c r="H25">
        <v>65.883409820547968</v>
      </c>
      <c r="I25">
        <v>48.381693704446661</v>
      </c>
      <c r="J25">
        <v>3630.8829390000005</v>
      </c>
      <c r="K25">
        <v>38.147510528564453</v>
      </c>
      <c r="L25">
        <v>83.516807556152344</v>
      </c>
      <c r="M25">
        <v>23.001791000366211</v>
      </c>
      <c r="N25">
        <v>18.145286560058594</v>
      </c>
      <c r="O25">
        <v>13.32504940032959</v>
      </c>
    </row>
    <row r="26" spans="1:15" x14ac:dyDescent="0.25">
      <c r="A26">
        <v>1984</v>
      </c>
      <c r="B26">
        <v>28.995800000000006</v>
      </c>
      <c r="C26">
        <v>13.151569999999996</v>
      </c>
      <c r="D26">
        <v>21.4067378750049</v>
      </c>
      <c r="E26">
        <v>35.698690000000013</v>
      </c>
      <c r="F26">
        <v>60.853642916146782</v>
      </c>
      <c r="G26">
        <v>27.601271461584474</v>
      </c>
      <c r="H26">
        <v>74.921033895216169</v>
      </c>
      <c r="I26">
        <v>44.926437215439364</v>
      </c>
      <c r="J26">
        <v>3705.5709180000003</v>
      </c>
      <c r="K26">
        <v>42.147369384765625</v>
      </c>
      <c r="L26">
        <v>88.454917907714844</v>
      </c>
      <c r="M26">
        <v>23.870794296264648</v>
      </c>
      <c r="N26">
        <v>20.218486785888672</v>
      </c>
      <c r="O26">
        <v>12.124025344848633</v>
      </c>
    </row>
    <row r="27" spans="1:15" x14ac:dyDescent="0.25">
      <c r="A27">
        <v>1985</v>
      </c>
      <c r="B27">
        <v>30.23815999999999</v>
      </c>
      <c r="C27">
        <v>10.849669999999998</v>
      </c>
      <c r="D27">
        <v>20.8415262038775</v>
      </c>
      <c r="E27">
        <v>2.700460000000001</v>
      </c>
      <c r="F27">
        <v>61.278785250920919</v>
      </c>
      <c r="G27">
        <v>21.987270198425904</v>
      </c>
      <c r="H27">
        <v>5.4725853825948434</v>
      </c>
      <c r="I27">
        <v>42.236148162584868</v>
      </c>
      <c r="J27">
        <v>3781.9741930000005</v>
      </c>
      <c r="K27">
        <v>41.08782958984375</v>
      </c>
      <c r="L27">
        <v>83.26605224609375</v>
      </c>
      <c r="M27">
        <v>22.016557693481445</v>
      </c>
      <c r="N27">
        <v>1.4470181465148926</v>
      </c>
      <c r="O27">
        <v>11.167751312255859</v>
      </c>
    </row>
    <row r="28" spans="1:15" x14ac:dyDescent="0.25">
      <c r="A28">
        <v>1986</v>
      </c>
      <c r="B28">
        <v>35.747329999999991</v>
      </c>
      <c r="C28">
        <v>11.03805</v>
      </c>
      <c r="D28">
        <v>21.786447397419206</v>
      </c>
      <c r="E28">
        <v>21.429190000000002</v>
      </c>
      <c r="F28">
        <v>71.121367880579783</v>
      </c>
      <c r="G28">
        <v>21.9608350044291</v>
      </c>
      <c r="H28">
        <v>42.634604440187104</v>
      </c>
      <c r="I28">
        <v>43.345389375281229</v>
      </c>
      <c r="J28">
        <v>3861.0962319999999</v>
      </c>
      <c r="K28">
        <v>46.785381317138672</v>
      </c>
      <c r="L28">
        <v>93.082199096679688</v>
      </c>
      <c r="M28">
        <v>24.10771369934082</v>
      </c>
      <c r="N28">
        <v>11.042098045349121</v>
      </c>
      <c r="O28">
        <v>11.226187705993652</v>
      </c>
    </row>
    <row r="29" spans="1:15" x14ac:dyDescent="0.25">
      <c r="A29">
        <v>1987</v>
      </c>
      <c r="B29">
        <v>40.297990000000013</v>
      </c>
      <c r="C29">
        <v>11.422090000000004</v>
      </c>
      <c r="D29">
        <v>25.048395532844797</v>
      </c>
      <c r="E29">
        <v>12.583239999999996</v>
      </c>
      <c r="F29">
        <v>77.284070422123477</v>
      </c>
      <c r="G29">
        <v>21.905450212900178</v>
      </c>
      <c r="H29">
        <v>24.132320998161958</v>
      </c>
      <c r="I29">
        <v>48.038176528154509</v>
      </c>
      <c r="J29">
        <v>3942.5695699999974</v>
      </c>
      <c r="K29">
        <v>51.720081329345703</v>
      </c>
      <c r="L29">
        <v>99.189521789550781</v>
      </c>
      <c r="M29">
        <v>25.158597946166992</v>
      </c>
      <c r="N29">
        <v>6.1209626197814941</v>
      </c>
      <c r="O29">
        <v>12.184484481811523</v>
      </c>
    </row>
    <row r="30" spans="1:15" x14ac:dyDescent="0.25">
      <c r="A30">
        <v>1988</v>
      </c>
      <c r="B30">
        <v>43.38651999999999</v>
      </c>
      <c r="C30">
        <v>13.076059999999995</v>
      </c>
      <c r="D30">
        <v>25.498493311841102</v>
      </c>
      <c r="E30">
        <v>16.976250000000007</v>
      </c>
      <c r="F30">
        <v>80.000024255630706</v>
      </c>
      <c r="G30">
        <v>24.110832628177377</v>
      </c>
      <c r="H30">
        <v>31.302358857206855</v>
      </c>
      <c r="I30">
        <v>47.016448082300485</v>
      </c>
      <c r="J30">
        <v>4024.8361680000012</v>
      </c>
      <c r="K30">
        <v>56.462581634521484</v>
      </c>
      <c r="L30">
        <v>104.11085510253906</v>
      </c>
      <c r="M30">
        <v>25.867103576660156</v>
      </c>
      <c r="N30">
        <v>7.7773003578186035</v>
      </c>
      <c r="O30">
        <v>11.681580543518066</v>
      </c>
    </row>
    <row r="31" spans="1:15" x14ac:dyDescent="0.25">
      <c r="A31">
        <v>1989</v>
      </c>
      <c r="B31">
        <v>45.12182</v>
      </c>
      <c r="C31">
        <v>12.301950000000001</v>
      </c>
      <c r="D31">
        <v>27.159105690073705</v>
      </c>
      <c r="E31">
        <v>29.174079999999986</v>
      </c>
      <c r="F31">
        <v>79.368601764250343</v>
      </c>
      <c r="G31">
        <v>21.638945047725429</v>
      </c>
      <c r="H31">
        <v>51.316767625510693</v>
      </c>
      <c r="I31">
        <v>47.77245782326645</v>
      </c>
      <c r="J31">
        <v>4106.8010939999967</v>
      </c>
      <c r="K31">
        <v>57.423770904541016</v>
      </c>
      <c r="L31">
        <v>101.00754547119141</v>
      </c>
      <c r="M31">
        <v>24.595188140869141</v>
      </c>
      <c r="N31">
        <v>12.495556831359863</v>
      </c>
      <c r="O31">
        <v>11.632522583007813</v>
      </c>
    </row>
    <row r="32" spans="1:15" x14ac:dyDescent="0.25">
      <c r="A32">
        <v>1990</v>
      </c>
      <c r="B32">
        <v>57.026789999999998</v>
      </c>
      <c r="C32">
        <v>16.971050000000002</v>
      </c>
      <c r="D32">
        <v>31.619175856986207</v>
      </c>
      <c r="E32">
        <v>7.1366699999999996</v>
      </c>
      <c r="F32">
        <v>95.171922676981922</v>
      </c>
      <c r="G32">
        <v>28.322959527809871</v>
      </c>
      <c r="H32">
        <v>11.910377449003136</v>
      </c>
      <c r="I32">
        <v>52.769193930216716</v>
      </c>
      <c r="J32">
        <v>4197.0991969999995</v>
      </c>
      <c r="K32">
        <v>73.997840881347656</v>
      </c>
      <c r="L32">
        <v>123.49488067626953</v>
      </c>
      <c r="M32">
        <v>29.423864364624023</v>
      </c>
      <c r="N32">
        <v>2.8377640247344971</v>
      </c>
      <c r="O32">
        <v>12.57277774810791</v>
      </c>
    </row>
    <row r="33" spans="1:15" x14ac:dyDescent="0.25">
      <c r="A33">
        <v>1991</v>
      </c>
      <c r="B33">
        <v>59.877340000000004</v>
      </c>
      <c r="C33">
        <v>12.94012</v>
      </c>
      <c r="D33">
        <v>34.760393221824202</v>
      </c>
      <c r="E33">
        <v>25.339829999999999</v>
      </c>
      <c r="F33">
        <v>95.869178950926653</v>
      </c>
      <c r="G33">
        <v>20.718333550750685</v>
      </c>
      <c r="H33">
        <v>40.571419354375394</v>
      </c>
      <c r="I33">
        <v>55.654616160492878</v>
      </c>
      <c r="J33">
        <v>4276.8543040000004</v>
      </c>
      <c r="K33">
        <v>72.817459106445313</v>
      </c>
      <c r="L33">
        <v>116.58750915527344</v>
      </c>
      <c r="M33">
        <v>27.260107040405273</v>
      </c>
      <c r="N33">
        <v>9.4862756729125977</v>
      </c>
      <c r="O33">
        <v>13.012979507446289</v>
      </c>
    </row>
    <row r="34" spans="1:15" x14ac:dyDescent="0.25">
      <c r="A34">
        <v>1992</v>
      </c>
      <c r="B34">
        <v>57.133699999999962</v>
      </c>
      <c r="C34">
        <v>11.873740000000003</v>
      </c>
      <c r="D34">
        <v>40.509416610669895</v>
      </c>
      <c r="E34">
        <v>38.352470000000018</v>
      </c>
      <c r="F34">
        <v>88.78715389124045</v>
      </c>
      <c r="G34">
        <v>18.452079324266379</v>
      </c>
      <c r="H34">
        <v>59.600667504128069</v>
      </c>
      <c r="I34">
        <v>62.952614243025891</v>
      </c>
      <c r="J34">
        <v>4353.2124260000019</v>
      </c>
      <c r="K34">
        <v>69.007438659667969</v>
      </c>
      <c r="L34">
        <v>107.23923492431641</v>
      </c>
      <c r="M34">
        <v>24.634506225585937</v>
      </c>
      <c r="N34">
        <v>13.691191673278809</v>
      </c>
      <c r="O34">
        <v>14.461185455322266</v>
      </c>
    </row>
    <row r="35" spans="1:15" x14ac:dyDescent="0.25">
      <c r="A35">
        <v>1993</v>
      </c>
      <c r="B35">
        <v>52.07370999999997</v>
      </c>
      <c r="C35">
        <v>13.575840000000003</v>
      </c>
      <c r="D35">
        <v>42.644626260412402</v>
      </c>
      <c r="E35">
        <v>65.259170000000012</v>
      </c>
      <c r="F35">
        <v>78.603697949374691</v>
      </c>
      <c r="G35">
        <v>20.492321335892484</v>
      </c>
      <c r="H35">
        <v>98.506752807643352</v>
      </c>
      <c r="I35">
        <v>64.370779669188778</v>
      </c>
      <c r="J35">
        <v>4430.8173940000006</v>
      </c>
      <c r="K35">
        <v>65.649551391601563</v>
      </c>
      <c r="L35">
        <v>99.096015930175781</v>
      </c>
      <c r="M35">
        <v>22.365177154541016</v>
      </c>
      <c r="N35">
        <v>22.232185363769531</v>
      </c>
      <c r="O35">
        <v>14.527969360351562</v>
      </c>
    </row>
    <row r="36" spans="1:15" x14ac:dyDescent="0.25">
      <c r="A36">
        <v>1994</v>
      </c>
      <c r="B36">
        <v>57.778030000000037</v>
      </c>
      <c r="C36">
        <v>11.142189999999999</v>
      </c>
      <c r="D36">
        <v>47.308113751533796</v>
      </c>
      <c r="E36">
        <v>91.133689999999945</v>
      </c>
      <c r="F36">
        <v>84.99792386712943</v>
      </c>
      <c r="G36">
        <v>16.391403532034019</v>
      </c>
      <c r="H36">
        <v>134.06781723793029</v>
      </c>
      <c r="I36">
        <v>69.595510251914675</v>
      </c>
      <c r="J36">
        <v>4507.9637389999989</v>
      </c>
      <c r="K36">
        <v>68.920219421386719</v>
      </c>
      <c r="L36">
        <v>101.38932800292969</v>
      </c>
      <c r="M36">
        <v>22.491159439086914</v>
      </c>
      <c r="N36">
        <v>29.740217208862305</v>
      </c>
      <c r="O36">
        <v>15.438347816467285</v>
      </c>
    </row>
    <row r="37" spans="1:15" x14ac:dyDescent="0.25">
      <c r="A37">
        <v>1995</v>
      </c>
      <c r="B37">
        <v>58.213220000000021</v>
      </c>
      <c r="C37">
        <v>10.939089999999991</v>
      </c>
      <c r="D37">
        <v>55.690617628644006</v>
      </c>
      <c r="E37">
        <v>90.04222</v>
      </c>
      <c r="F37">
        <v>83.301186765280363</v>
      </c>
      <c r="G37">
        <v>15.653474967184593</v>
      </c>
      <c r="H37">
        <v>128.84742962714154</v>
      </c>
      <c r="I37">
        <v>79.691425893281121</v>
      </c>
      <c r="J37">
        <v>4586.150528000001</v>
      </c>
      <c r="K37">
        <v>69.152313232421875</v>
      </c>
      <c r="L37">
        <v>98.954658508300781</v>
      </c>
      <c r="M37">
        <v>21.576845169067383</v>
      </c>
      <c r="N37">
        <v>28.094898223876953</v>
      </c>
      <c r="O37">
        <v>17.37653923034668</v>
      </c>
    </row>
    <row r="38" spans="1:15" x14ac:dyDescent="0.25">
      <c r="A38">
        <v>1996</v>
      </c>
      <c r="B38">
        <v>53.679740000000031</v>
      </c>
      <c r="C38">
        <v>6.4584300000000034</v>
      </c>
      <c r="D38">
        <v>59.310308654125691</v>
      </c>
      <c r="E38">
        <v>121.46091999999997</v>
      </c>
      <c r="F38">
        <v>74.626472402378567</v>
      </c>
      <c r="G38">
        <v>8.9786175951321638</v>
      </c>
      <c r="H38">
        <v>168.85700179869309</v>
      </c>
      <c r="I38">
        <v>82.454182796311215</v>
      </c>
      <c r="J38">
        <v>4662.8629340000016</v>
      </c>
      <c r="K38">
        <v>60.138168334960938</v>
      </c>
      <c r="L38">
        <v>83.605087280273438</v>
      </c>
      <c r="M38">
        <v>17.929990768432617</v>
      </c>
      <c r="N38">
        <v>36.213161468505859</v>
      </c>
      <c r="O38">
        <v>17.68316650390625</v>
      </c>
    </row>
    <row r="39" spans="1:15" x14ac:dyDescent="0.25">
      <c r="A39">
        <v>1997</v>
      </c>
      <c r="B39">
        <v>48.778079999999996</v>
      </c>
      <c r="C39">
        <v>16.724400000000003</v>
      </c>
      <c r="D39">
        <v>70.119380654066447</v>
      </c>
      <c r="E39">
        <v>130.33670000000006</v>
      </c>
      <c r="F39">
        <v>66.2630815616576</v>
      </c>
      <c r="G39">
        <v>22.71943191297396</v>
      </c>
      <c r="H39">
        <v>177.0572235038926</v>
      </c>
      <c r="I39">
        <v>95.254388647212181</v>
      </c>
      <c r="J39">
        <v>4739.7708970000003</v>
      </c>
      <c r="K39">
        <v>65.502479553222656</v>
      </c>
      <c r="L39">
        <v>88.982513427734375</v>
      </c>
      <c r="M39">
        <v>18.773590087890625</v>
      </c>
      <c r="N39">
        <v>37.35565185546875</v>
      </c>
      <c r="O39">
        <v>20.096834182739258</v>
      </c>
    </row>
    <row r="40" spans="1:15" x14ac:dyDescent="0.25">
      <c r="A40">
        <v>1998</v>
      </c>
      <c r="B40">
        <v>51.502339999999968</v>
      </c>
      <c r="C40">
        <v>26.757390000000008</v>
      </c>
      <c r="D40">
        <v>72.462269926257861</v>
      </c>
      <c r="E40">
        <v>113.58637000000003</v>
      </c>
      <c r="F40">
        <v>68.894446179707302</v>
      </c>
      <c r="G40">
        <v>35.793239307164185</v>
      </c>
      <c r="H40">
        <v>151.94397346122059</v>
      </c>
      <c r="I40">
        <v>96.93245005265635</v>
      </c>
      <c r="J40">
        <v>4815.8825459999971</v>
      </c>
      <c r="K40">
        <v>78.259727478027344</v>
      </c>
      <c r="L40">
        <v>104.68768310546875</v>
      </c>
      <c r="M40">
        <v>21.738006591796875</v>
      </c>
      <c r="N40">
        <v>31.55059814453125</v>
      </c>
      <c r="O40">
        <v>20.127660751342773</v>
      </c>
    </row>
    <row r="41" spans="1:15" x14ac:dyDescent="0.25">
      <c r="A41">
        <v>1999</v>
      </c>
      <c r="B41">
        <v>52.421770000000024</v>
      </c>
      <c r="C41">
        <v>28.389010000000006</v>
      </c>
      <c r="D41">
        <v>75.937634641917313</v>
      </c>
      <c r="E41">
        <v>121.97899</v>
      </c>
      <c r="F41">
        <v>68.622874829801731</v>
      </c>
      <c r="G41">
        <v>37.162718910105468</v>
      </c>
      <c r="H41">
        <v>159.67696412911755</v>
      </c>
      <c r="I41">
        <v>99.406388353847433</v>
      </c>
      <c r="J41">
        <v>4891.1238089999997</v>
      </c>
      <c r="K41">
        <v>80.810783386230469</v>
      </c>
      <c r="L41">
        <v>105.78559112548828</v>
      </c>
      <c r="M41">
        <v>21.628074645996094</v>
      </c>
      <c r="N41">
        <v>32.646274566650391</v>
      </c>
      <c r="O41">
        <v>20.323833465576172</v>
      </c>
    </row>
    <row r="42" spans="1:15" x14ac:dyDescent="0.25">
      <c r="A42">
        <v>2000</v>
      </c>
      <c r="B42">
        <v>49.305859999999974</v>
      </c>
      <c r="C42">
        <v>3.9377999999999993</v>
      </c>
      <c r="D42">
        <v>84.094398712441105</v>
      </c>
      <c r="E42">
        <v>80.561660000000003</v>
      </c>
      <c r="F42">
        <v>62.435623429366387</v>
      </c>
      <c r="G42">
        <v>4.9864050136075093</v>
      </c>
      <c r="H42">
        <v>102.01459680012067</v>
      </c>
      <c r="I42">
        <v>106.48807615501573</v>
      </c>
      <c r="J42">
        <v>4965.4928829999963</v>
      </c>
      <c r="K42">
        <v>53.243659973144531</v>
      </c>
      <c r="L42">
        <v>67.422027587890625</v>
      </c>
      <c r="M42">
        <v>13.578113555908203</v>
      </c>
      <c r="N42">
        <v>20.544706344604492</v>
      </c>
      <c r="O42">
        <v>21.445621490478516</v>
      </c>
    </row>
    <row r="43" spans="1:15" x14ac:dyDescent="0.25">
      <c r="A43">
        <v>2001</v>
      </c>
      <c r="B43">
        <v>52.004179999999984</v>
      </c>
      <c r="C43">
        <v>7.0723399999999987</v>
      </c>
      <c r="D43">
        <v>93.303365048490235</v>
      </c>
      <c r="E43">
        <v>54.48278000000002</v>
      </c>
      <c r="F43">
        <v>64.042532749241218</v>
      </c>
      <c r="G43">
        <v>8.7095030064410821</v>
      </c>
      <c r="H43">
        <v>67.094898152703536</v>
      </c>
      <c r="I43">
        <v>114.90198925506729</v>
      </c>
      <c r="J43">
        <v>5038.8921850000033</v>
      </c>
      <c r="K43">
        <v>59.076519012451172</v>
      </c>
      <c r="L43">
        <v>72.752037048339844</v>
      </c>
      <c r="M43">
        <v>14.438101768493652</v>
      </c>
      <c r="N43">
        <v>13.315406799316406</v>
      </c>
      <c r="O43">
        <v>22.80302619934082</v>
      </c>
    </row>
    <row r="44" spans="1:15" x14ac:dyDescent="0.25">
      <c r="A44">
        <v>2002</v>
      </c>
      <c r="B44">
        <v>61.021160000000002</v>
      </c>
      <c r="C44">
        <v>0.65284000000000053</v>
      </c>
      <c r="D44">
        <v>112.07870940875348</v>
      </c>
      <c r="E44">
        <v>8.0296400000000023</v>
      </c>
      <c r="F44">
        <v>73.973589774424909</v>
      </c>
      <c r="G44">
        <v>0.79141290898587613</v>
      </c>
      <c r="H44">
        <v>9.7340211986629583</v>
      </c>
      <c r="I44">
        <v>135.86868132505333</v>
      </c>
      <c r="J44">
        <v>5111.7710729999972</v>
      </c>
      <c r="K44">
        <v>61.673999786376953</v>
      </c>
      <c r="L44">
        <v>74.764999389648438</v>
      </c>
      <c r="M44">
        <v>14.626046180725098</v>
      </c>
      <c r="N44">
        <v>1.9042365550994873</v>
      </c>
      <c r="O44">
        <v>26.579570770263672</v>
      </c>
    </row>
    <row r="45" spans="1:15" x14ac:dyDescent="0.25">
      <c r="A45">
        <v>2003</v>
      </c>
      <c r="B45">
        <v>71.463210000000018</v>
      </c>
      <c r="C45">
        <v>-6.4255000000000013</v>
      </c>
      <c r="D45">
        <v>139.01692067968895</v>
      </c>
      <c r="E45">
        <v>47.181109999999954</v>
      </c>
      <c r="F45">
        <v>84.709106178517686</v>
      </c>
      <c r="G45">
        <v>-7.6164837422002165</v>
      </c>
      <c r="H45">
        <v>55.926254015959785</v>
      </c>
      <c r="I45">
        <v>164.78407739446266</v>
      </c>
      <c r="J45">
        <v>5184.2882760000057</v>
      </c>
      <c r="K45">
        <v>65.037712097167969</v>
      </c>
      <c r="L45">
        <v>77.092620849609375</v>
      </c>
      <c r="M45">
        <v>14.870434761047363</v>
      </c>
      <c r="N45">
        <v>10.787643432617188</v>
      </c>
      <c r="O45">
        <v>31.785284042358398</v>
      </c>
    </row>
    <row r="46" spans="1:15" x14ac:dyDescent="0.25">
      <c r="A46">
        <v>2004</v>
      </c>
      <c r="B46">
        <v>79.81738</v>
      </c>
      <c r="C46">
        <v>-6.2365899999999996</v>
      </c>
      <c r="D46">
        <v>159.31991224258621</v>
      </c>
      <c r="E46">
        <v>82.038200000000003</v>
      </c>
      <c r="F46">
        <v>92.144810026446066</v>
      </c>
      <c r="G46">
        <v>-7.199802875667956</v>
      </c>
      <c r="H46">
        <v>94.708624707604031</v>
      </c>
      <c r="I46">
        <v>183.92614288484037</v>
      </c>
      <c r="J46">
        <v>5256.9451019999997</v>
      </c>
      <c r="K46">
        <v>73.580787658691406</v>
      </c>
      <c r="L46">
        <v>84.94500732421875</v>
      </c>
      <c r="M46">
        <v>16.158624649047852</v>
      </c>
      <c r="N46">
        <v>18.015905380249023</v>
      </c>
      <c r="O46">
        <v>34.987266540527344</v>
      </c>
    </row>
    <row r="47" spans="1:15" x14ac:dyDescent="0.25">
      <c r="A47">
        <v>2005</v>
      </c>
      <c r="B47">
        <v>108.38653000000001</v>
      </c>
      <c r="C47">
        <v>0.28987999999999992</v>
      </c>
      <c r="D47">
        <v>179.76930041744356</v>
      </c>
      <c r="E47">
        <v>178.56676000000002</v>
      </c>
      <c r="F47">
        <v>121.02041675063083</v>
      </c>
      <c r="G47">
        <v>0.32366939938947326</v>
      </c>
      <c r="H47">
        <v>199.381083408829</v>
      </c>
      <c r="I47">
        <v>200.72379505283607</v>
      </c>
      <c r="J47">
        <v>5329.7234470000012</v>
      </c>
      <c r="K47">
        <v>108.67640686035156</v>
      </c>
      <c r="L47">
        <v>121.34408569335937</v>
      </c>
      <c r="M47">
        <v>22.767425537109375</v>
      </c>
      <c r="N47">
        <v>37.409275054931641</v>
      </c>
      <c r="O47">
        <v>37.661201477050781</v>
      </c>
    </row>
    <row r="48" spans="1:15" x14ac:dyDescent="0.25">
      <c r="A48">
        <v>2006</v>
      </c>
      <c r="B48">
        <v>106.86106000000004</v>
      </c>
      <c r="C48">
        <v>-10.497659999999996</v>
      </c>
      <c r="D48">
        <v>211.46011275616974</v>
      </c>
      <c r="E48">
        <v>196.40369999999993</v>
      </c>
      <c r="F48">
        <v>115.58831787825329</v>
      </c>
      <c r="G48">
        <v>-11.354995767769651</v>
      </c>
      <c r="H48">
        <v>212.44383273716994</v>
      </c>
      <c r="I48">
        <v>228.72989094503737</v>
      </c>
      <c r="J48">
        <v>5402.5309089999964</v>
      </c>
      <c r="K48">
        <v>96.3634033203125</v>
      </c>
      <c r="L48">
        <v>104.23332214355469</v>
      </c>
      <c r="M48">
        <v>19.293424606323242</v>
      </c>
      <c r="N48">
        <v>39.323020935058594</v>
      </c>
      <c r="O48">
        <v>42.337543487548828</v>
      </c>
    </row>
    <row r="49" spans="1:15" x14ac:dyDescent="0.25">
      <c r="A49">
        <v>2007</v>
      </c>
      <c r="B49">
        <v>108.02623000000006</v>
      </c>
      <c r="C49">
        <v>9.1920800000000007</v>
      </c>
      <c r="D49">
        <v>255.45058276852049</v>
      </c>
      <c r="E49">
        <v>324.73050000000001</v>
      </c>
      <c r="F49">
        <v>113.6077912049368</v>
      </c>
      <c r="G49">
        <v>9.6670216264610644</v>
      </c>
      <c r="H49">
        <v>341.50885660886524</v>
      </c>
      <c r="I49">
        <v>268.64934741529578</v>
      </c>
      <c r="J49">
        <v>5475.1639219999997</v>
      </c>
      <c r="K49">
        <v>117.21830749511719</v>
      </c>
      <c r="L49">
        <v>123.27481079101562</v>
      </c>
      <c r="M49">
        <v>22.51527214050293</v>
      </c>
      <c r="N49">
        <v>62.374179840087891</v>
      </c>
      <c r="O49">
        <v>49.066905975341797</v>
      </c>
    </row>
    <row r="50" spans="1:15" x14ac:dyDescent="0.25">
      <c r="A50">
        <v>2008</v>
      </c>
      <c r="B50">
        <v>127.39180999999989</v>
      </c>
      <c r="C50">
        <v>20.76614</v>
      </c>
      <c r="D50">
        <v>295.79808035922628</v>
      </c>
      <c r="E50">
        <v>135.76367000000002</v>
      </c>
      <c r="F50">
        <v>129.02072400110774</v>
      </c>
      <c r="G50">
        <v>21.031669423711719</v>
      </c>
      <c r="H50">
        <v>137.49963427757757</v>
      </c>
      <c r="I50">
        <v>299.58034603402484</v>
      </c>
      <c r="J50">
        <v>5548.4497330000022</v>
      </c>
      <c r="K50">
        <v>148.15794372558594</v>
      </c>
      <c r="L50">
        <v>150.05239868164063</v>
      </c>
      <c r="M50">
        <v>27.044021606445313</v>
      </c>
      <c r="N50">
        <v>24.781631469726563</v>
      </c>
      <c r="O50">
        <v>53.993522644042969</v>
      </c>
    </row>
    <row r="51" spans="1:15" x14ac:dyDescent="0.25">
      <c r="A51">
        <v>2009</v>
      </c>
      <c r="B51">
        <v>126.67227999999997</v>
      </c>
      <c r="C51">
        <v>44.662779999999991</v>
      </c>
      <c r="D51">
        <v>284.87384399794223</v>
      </c>
      <c r="E51">
        <v>162.46544999999992</v>
      </c>
      <c r="F51">
        <v>128.74976198922377</v>
      </c>
      <c r="G51">
        <v>45.395269016376005</v>
      </c>
      <c r="H51">
        <v>165.12995359876277</v>
      </c>
      <c r="I51">
        <v>289.54590322528384</v>
      </c>
      <c r="J51">
        <v>5622.3795010000022</v>
      </c>
      <c r="K51">
        <v>171.33505249023437</v>
      </c>
      <c r="L51">
        <v>174.14503479003906</v>
      </c>
      <c r="M51">
        <v>30.973546981811523</v>
      </c>
      <c r="N51">
        <v>29.370119094848633</v>
      </c>
      <c r="O51">
        <v>51.498817443847656</v>
      </c>
    </row>
    <row r="52" spans="1:15" x14ac:dyDescent="0.25">
      <c r="A52">
        <v>2010</v>
      </c>
      <c r="B52">
        <v>131.06611000000001</v>
      </c>
      <c r="C52">
        <v>42.442089999999986</v>
      </c>
      <c r="D52">
        <v>317.28273101282235</v>
      </c>
      <c r="E52">
        <v>351.11836999999997</v>
      </c>
      <c r="F52">
        <v>131.06610943307169</v>
      </c>
      <c r="G52">
        <v>42.442090265831212</v>
      </c>
      <c r="H52">
        <v>351.1183671573126</v>
      </c>
      <c r="I52">
        <v>317.28273112373427</v>
      </c>
      <c r="J52">
        <v>5696.9853779999994</v>
      </c>
      <c r="K52">
        <v>173.50819396972656</v>
      </c>
      <c r="L52">
        <v>173.50819396972656</v>
      </c>
      <c r="M52">
        <v>30.456142425537109</v>
      </c>
      <c r="N52">
        <v>61.632308959960938</v>
      </c>
      <c r="O52">
        <v>55.693092346191406</v>
      </c>
    </row>
    <row r="53" spans="1:15" x14ac:dyDescent="0.25">
      <c r="A53">
        <v>2011</v>
      </c>
      <c r="B53">
        <v>141.14326000000003</v>
      </c>
      <c r="C53">
        <v>23.653269999999999</v>
      </c>
      <c r="D53">
        <v>353.8195752876735</v>
      </c>
      <c r="E53">
        <v>336.58515</v>
      </c>
      <c r="F53">
        <v>136.82394546069554</v>
      </c>
      <c r="G53">
        <v>22.929424613525043</v>
      </c>
      <c r="H53">
        <v>326.28485945657303</v>
      </c>
      <c r="I53">
        <v>342.99186869736877</v>
      </c>
      <c r="J53">
        <v>5772.5046779999984</v>
      </c>
      <c r="K53">
        <v>164.79652404785156</v>
      </c>
      <c r="L53">
        <v>159.75337219238281</v>
      </c>
      <c r="M53">
        <v>27.67487907409668</v>
      </c>
      <c r="N53">
        <v>56.523967742919922</v>
      </c>
      <c r="O53">
        <v>59.418205261230469</v>
      </c>
    </row>
    <row r="54" spans="1:15" x14ac:dyDescent="0.25">
      <c r="A54">
        <v>2012</v>
      </c>
      <c r="B54">
        <v>133.06378999999995</v>
      </c>
      <c r="C54">
        <v>31.039400000000008</v>
      </c>
      <c r="D54">
        <v>363.54836243513694</v>
      </c>
      <c r="E54">
        <v>309.10931000000028</v>
      </c>
      <c r="F54">
        <v>126.37656227615662</v>
      </c>
      <c r="G54">
        <v>29.479490078727395</v>
      </c>
      <c r="H54">
        <v>293.57477239290529</v>
      </c>
      <c r="I54">
        <v>345.27794348516181</v>
      </c>
      <c r="J54">
        <v>5848.0540980000014</v>
      </c>
      <c r="K54">
        <v>164.10319519042969</v>
      </c>
      <c r="L54">
        <v>155.85604858398437</v>
      </c>
      <c r="M54">
        <v>26.650924682617188</v>
      </c>
      <c r="N54">
        <v>50.200420379638672</v>
      </c>
      <c r="O54">
        <v>59.041511535644531</v>
      </c>
    </row>
    <row r="55" spans="1:15" x14ac:dyDescent="0.25">
      <c r="A55">
        <v>2013</v>
      </c>
      <c r="B55">
        <v>150.36600000000004</v>
      </c>
      <c r="C55">
        <v>22.636559999999999</v>
      </c>
      <c r="D55">
        <v>325.83514437933246</v>
      </c>
      <c r="E55">
        <v>265.66867000000002</v>
      </c>
      <c r="F55">
        <v>140.7475222311914</v>
      </c>
      <c r="G55">
        <v>21.188564952966772</v>
      </c>
      <c r="H55">
        <v>248.67461669485783</v>
      </c>
      <c r="I55">
        <v>304.99241763498867</v>
      </c>
      <c r="J55">
        <v>5924.9898259999982</v>
      </c>
      <c r="K55">
        <v>173.0025634765625</v>
      </c>
      <c r="L55">
        <v>161.93608093261719</v>
      </c>
      <c r="M55">
        <v>27.331031799316406</v>
      </c>
      <c r="N55">
        <v>41.970470428466797</v>
      </c>
      <c r="O55">
        <v>51.475601196289063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5117038483843"/>
  </sheetPr>
  <dimension ref="A1:J55"/>
  <sheetViews>
    <sheetView workbookViewId="0">
      <selection activeCell="G42" sqref="G42:J42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 spans="1:10" x14ac:dyDescent="0.25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 spans="1:10" x14ac:dyDescent="0.25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 spans="1:10" x14ac:dyDescent="0.2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 spans="1:10" x14ac:dyDescent="0.25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 spans="1:10" x14ac:dyDescent="0.25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 spans="1:10" x14ac:dyDescent="0.25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 spans="1:10" x14ac:dyDescent="0.25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 spans="1:10" x14ac:dyDescent="0.25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 spans="1:10" x14ac:dyDescent="0.25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 spans="1:10" x14ac:dyDescent="0.25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 spans="1:10" x14ac:dyDescent="0.25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 spans="1:10" x14ac:dyDescent="0.25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 spans="1:10" x14ac:dyDescent="0.2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 spans="1:10" x14ac:dyDescent="0.25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 spans="1:10" x14ac:dyDescent="0.25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 spans="1:10" x14ac:dyDescent="0.25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 spans="1:10" x14ac:dyDescent="0.25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 spans="1:10" x14ac:dyDescent="0.25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 spans="1:10" x14ac:dyDescent="0.25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 spans="1:10" x14ac:dyDescent="0.25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 spans="1:10" x14ac:dyDescent="0.25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 spans="1:10" x14ac:dyDescent="0.25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 spans="1:10" x14ac:dyDescent="0.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 spans="1:10" x14ac:dyDescent="0.25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 spans="1:10" x14ac:dyDescent="0.25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 spans="1:10" x14ac:dyDescent="0.25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 spans="1:10" x14ac:dyDescent="0.25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 spans="1:10" x14ac:dyDescent="0.25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 spans="1:10" x14ac:dyDescent="0.25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 spans="1:10" x14ac:dyDescent="0.25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 spans="1:10" x14ac:dyDescent="0.25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 spans="1:10" x14ac:dyDescent="0.25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 spans="1:10" x14ac:dyDescent="0.2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 spans="1:10" x14ac:dyDescent="0.25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 spans="1:10" x14ac:dyDescent="0.25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 spans="1:10" x14ac:dyDescent="0.25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 spans="1:10" x14ac:dyDescent="0.25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 spans="1:10" x14ac:dyDescent="0.25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 spans="1:10" x14ac:dyDescent="0.25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 spans="1:10" x14ac:dyDescent="0.25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 spans="1:10" x14ac:dyDescent="0.25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 spans="1:10" x14ac:dyDescent="0.25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 spans="1:10" x14ac:dyDescent="0.2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 spans="1:10" x14ac:dyDescent="0.25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 spans="1:10" x14ac:dyDescent="0.25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 spans="1:10" x14ac:dyDescent="0.25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 spans="1:10" x14ac:dyDescent="0.25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 spans="1:10" x14ac:dyDescent="0.25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 spans="1:10" x14ac:dyDescent="0.25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 spans="1:10" x14ac:dyDescent="0.25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 spans="1:10" x14ac:dyDescent="0.25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 spans="1:10" x14ac:dyDescent="0.25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 spans="1:10" x14ac:dyDescent="0.2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79995117038483843"/>
  </sheetPr>
  <dimension ref="A1:J55"/>
  <sheetViews>
    <sheetView workbookViewId="0">
      <selection activeCell="C44" sqref="C44"/>
    </sheetView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 spans="1:10" x14ac:dyDescent="0.25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 spans="1:10" x14ac:dyDescent="0.25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 spans="1:10" x14ac:dyDescent="0.25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 spans="1:10" x14ac:dyDescent="0.2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 spans="1:10" x14ac:dyDescent="0.25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 spans="1:10" x14ac:dyDescent="0.25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 spans="1:10" x14ac:dyDescent="0.25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 spans="1:10" x14ac:dyDescent="0.25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 spans="1:10" x14ac:dyDescent="0.25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 spans="1:10" x14ac:dyDescent="0.25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 spans="1:10" x14ac:dyDescent="0.25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 spans="1:10" x14ac:dyDescent="0.25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 spans="1:10" x14ac:dyDescent="0.25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 spans="1:10" x14ac:dyDescent="0.2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 spans="1:10" x14ac:dyDescent="0.25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 spans="1:10" x14ac:dyDescent="0.25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 spans="1:10" x14ac:dyDescent="0.25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 spans="1:10" x14ac:dyDescent="0.25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 spans="1:10" x14ac:dyDescent="0.25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 spans="1:10" x14ac:dyDescent="0.25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 spans="1:10" x14ac:dyDescent="0.25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 spans="1:10" x14ac:dyDescent="0.25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 spans="1:10" x14ac:dyDescent="0.25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 spans="1:10" x14ac:dyDescent="0.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 spans="1:10" x14ac:dyDescent="0.25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 spans="1:10" x14ac:dyDescent="0.25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 spans="1:10" x14ac:dyDescent="0.25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 spans="1:10" x14ac:dyDescent="0.25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 spans="1:10" x14ac:dyDescent="0.25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 spans="1:10" x14ac:dyDescent="0.25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 spans="1:10" x14ac:dyDescent="0.25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 spans="1:10" x14ac:dyDescent="0.25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 spans="1:10" x14ac:dyDescent="0.25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 spans="1:10" x14ac:dyDescent="0.2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 spans="1:10" x14ac:dyDescent="0.25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 spans="1:10" x14ac:dyDescent="0.25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 spans="1:10" x14ac:dyDescent="0.25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 spans="1:10" x14ac:dyDescent="0.25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 spans="1:10" x14ac:dyDescent="0.25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 spans="1:10" x14ac:dyDescent="0.25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 spans="1:10" x14ac:dyDescent="0.25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 spans="1:10" x14ac:dyDescent="0.25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 spans="1:10" x14ac:dyDescent="0.25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 spans="1:10" x14ac:dyDescent="0.2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 spans="1:10" x14ac:dyDescent="0.25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 spans="1:10" x14ac:dyDescent="0.25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 spans="1:10" x14ac:dyDescent="0.25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 spans="1:10" x14ac:dyDescent="0.25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 spans="1:10" x14ac:dyDescent="0.25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 spans="1:10" x14ac:dyDescent="0.25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 spans="1:10" x14ac:dyDescent="0.25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 spans="1:10" x14ac:dyDescent="0.25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 spans="1:10" x14ac:dyDescent="0.25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 spans="1:10" x14ac:dyDescent="0.2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5117038483843"/>
  </sheetPr>
  <dimension ref="A1:Y19"/>
  <sheetViews>
    <sheetView workbookViewId="0">
      <selection activeCell="K3" sqref="K3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686.82112056469919</v>
      </c>
      <c r="C2">
        <v>30.606939999999994</v>
      </c>
      <c r="D2">
        <v>11.450130000000005</v>
      </c>
      <c r="E2">
        <v>54.866560000000021</v>
      </c>
      <c r="F2">
        <v>47.208426327917081</v>
      </c>
      <c r="G2">
        <v>42.057071685791016</v>
      </c>
      <c r="H2">
        <v>10.803722381591797</v>
      </c>
      <c r="I2">
        <v>14.094254493713379</v>
      </c>
      <c r="J2">
        <v>12.127015113830566</v>
      </c>
      <c r="K2">
        <v>60.182273864746094</v>
      </c>
      <c r="L2">
        <v>15.459768295288086</v>
      </c>
      <c r="M2">
        <v>78.512229919433594</v>
      </c>
      <c r="N2">
        <v>20.168411254882812</v>
      </c>
      <c r="O2">
        <v>67.553695678710938</v>
      </c>
      <c r="P2">
        <v>17.353357315063477</v>
      </c>
      <c r="Q2">
        <v>10.803722381591797</v>
      </c>
      <c r="R2">
        <v>10.803722381591797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29.179538726806641</v>
      </c>
      <c r="X2">
        <v>38.066867828369141</v>
      </c>
      <c r="Y2">
        <v>32.753593444824219</v>
      </c>
    </row>
    <row r="3" spans="1:25" x14ac:dyDescent="0.25">
      <c r="A3">
        <v>1996</v>
      </c>
      <c r="B3">
        <v>692.8188309165638</v>
      </c>
      <c r="C3">
        <v>28.671209999999984</v>
      </c>
      <c r="D3">
        <v>6.6021100000000006</v>
      </c>
      <c r="E3">
        <v>71.907180000000025</v>
      </c>
      <c r="F3">
        <v>51.305298947641873</v>
      </c>
      <c r="G3">
        <v>35.273319244384766</v>
      </c>
      <c r="H3">
        <v>8.9130525588989258</v>
      </c>
      <c r="I3">
        <v>18.169893264770508</v>
      </c>
      <c r="J3">
        <v>12.964098930358887</v>
      </c>
      <c r="K3">
        <v>49.037559509277344</v>
      </c>
      <c r="L3">
        <v>12.391074180603027</v>
      </c>
      <c r="M3">
        <v>99.966560363769531</v>
      </c>
      <c r="N3">
        <v>25.260089874267578</v>
      </c>
      <c r="O3">
        <v>71.325485229492188</v>
      </c>
      <c r="P3">
        <v>18.022907257080078</v>
      </c>
      <c r="Q3">
        <v>9.06109619140625</v>
      </c>
      <c r="R3">
        <v>8.8030605316162109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45.371372222900391</v>
      </c>
      <c r="Y3">
        <v>32.372173309326172</v>
      </c>
    </row>
    <row r="4" spans="1:25" x14ac:dyDescent="0.25">
      <c r="A4">
        <v>1997</v>
      </c>
      <c r="B4">
        <v>705.91797692669229</v>
      </c>
      <c r="C4">
        <v>24.702170000000006</v>
      </c>
      <c r="D4">
        <v>11.74919</v>
      </c>
      <c r="E4">
        <v>93.014679999999998</v>
      </c>
      <c r="F4">
        <v>61.287872642192681</v>
      </c>
      <c r="G4">
        <v>36.451358795166016</v>
      </c>
      <c r="H4">
        <v>9.0622453689575195</v>
      </c>
      <c r="I4">
        <v>23.124567031860352</v>
      </c>
      <c r="J4">
        <v>15.23690128326416</v>
      </c>
      <c r="K4">
        <v>49.517723083496094</v>
      </c>
      <c r="L4">
        <v>12.310700416564941</v>
      </c>
      <c r="M4">
        <v>126.35674285888672</v>
      </c>
      <c r="N4">
        <v>31.413803100585937</v>
      </c>
      <c r="O4">
        <v>83.25714111328125</v>
      </c>
      <c r="P4">
        <v>20.698724746704102</v>
      </c>
      <c r="Q4">
        <v>9.363713264465332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14.946045875549316</v>
      </c>
      <c r="W4">
        <v>19.109102249145508</v>
      </c>
      <c r="X4">
        <v>48.761611938476562</v>
      </c>
      <c r="Y4">
        <v>32.129287719726563</v>
      </c>
    </row>
    <row r="5" spans="1:25" x14ac:dyDescent="0.25">
      <c r="A5">
        <v>1998</v>
      </c>
      <c r="B5">
        <v>664.28107426433564</v>
      </c>
      <c r="C5">
        <v>26.941659999999995</v>
      </c>
      <c r="D5">
        <v>19.654629999999997</v>
      </c>
      <c r="E5">
        <v>67.265939999999958</v>
      </c>
      <c r="F5">
        <v>59.021205815905148</v>
      </c>
      <c r="G5">
        <v>46.596290588378906</v>
      </c>
      <c r="H5">
        <v>11.402067184448242</v>
      </c>
      <c r="I5">
        <v>16.459909439086914</v>
      </c>
      <c r="J5">
        <v>14.442431449890137</v>
      </c>
      <c r="K5">
        <v>62.331645965576172</v>
      </c>
      <c r="L5">
        <v>15.252492904663086</v>
      </c>
      <c r="M5">
        <v>89.981346130371094</v>
      </c>
      <c r="N5">
        <v>22.018346786499023</v>
      </c>
      <c r="O5">
        <v>78.952400207519531</v>
      </c>
      <c r="P5">
        <v>19.319574356079102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14.173272132873535</v>
      </c>
      <c r="W5">
        <v>26.952430725097656</v>
      </c>
      <c r="X5">
        <v>38.908260345458984</v>
      </c>
      <c r="Y5">
        <v>34.139305114746094</v>
      </c>
    </row>
    <row r="6" spans="1:25" x14ac:dyDescent="0.25">
      <c r="A6">
        <v>1999</v>
      </c>
      <c r="B6">
        <v>647.64701671128273</v>
      </c>
      <c r="C6">
        <v>27.22775</v>
      </c>
      <c r="D6">
        <v>21.186019999999996</v>
      </c>
      <c r="E6">
        <v>88.817269999999979</v>
      </c>
      <c r="F6">
        <v>63.757595674114242</v>
      </c>
      <c r="G6">
        <v>48.413768768310547</v>
      </c>
      <c r="H6">
        <v>11.665884017944336</v>
      </c>
      <c r="I6">
        <v>21.401596069335938</v>
      </c>
      <c r="J6">
        <v>15.363163948059082</v>
      </c>
      <c r="K6">
        <v>63.376190185546875</v>
      </c>
      <c r="L6">
        <v>15.271260261535645</v>
      </c>
      <c r="M6">
        <v>116.26651763916016</v>
      </c>
      <c r="N6">
        <v>28.015823364257813</v>
      </c>
      <c r="O6">
        <v>83.462066650390625</v>
      </c>
      <c r="P6">
        <v>20.111196517944336</v>
      </c>
      <c r="Q6">
        <v>12.436646461486816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14.982833862304688</v>
      </c>
      <c r="W6">
        <v>24.087814331054687</v>
      </c>
      <c r="X6">
        <v>44.190193176269531</v>
      </c>
      <c r="Y6">
        <v>31.721990585327148</v>
      </c>
    </row>
    <row r="7" spans="1:25" x14ac:dyDescent="0.25">
      <c r="A7">
        <v>2000</v>
      </c>
      <c r="B7">
        <v>667.1036201621904</v>
      </c>
      <c r="C7">
        <v>24.441299999999998</v>
      </c>
      <c r="D7">
        <v>3.6097799999999998</v>
      </c>
      <c r="E7">
        <v>44.038040000000002</v>
      </c>
      <c r="F7">
        <v>70.573590553628421</v>
      </c>
      <c r="G7">
        <v>28.051080703735352</v>
      </c>
      <c r="H7">
        <v>6.659614086151123</v>
      </c>
      <c r="I7">
        <v>10.455082893371582</v>
      </c>
      <c r="J7">
        <v>16.754894256591797</v>
      </c>
      <c r="K7">
        <v>35.520862579345703</v>
      </c>
      <c r="L7">
        <v>8.4330177307128906</v>
      </c>
      <c r="M7">
        <v>55.765022277832031</v>
      </c>
      <c r="N7">
        <v>13.239188194274902</v>
      </c>
      <c r="O7">
        <v>89.366783142089844</v>
      </c>
      <c r="P7">
        <v>21.216590881347656</v>
      </c>
      <c r="Q7">
        <v>7.2058296203613281</v>
      </c>
      <c r="R7">
        <v>6.3765878677368164</v>
      </c>
      <c r="S7">
        <v>11.31259822845459</v>
      </c>
      <c r="T7">
        <v>10.010751724243164</v>
      </c>
      <c r="U7">
        <v>18.129116058349609</v>
      </c>
      <c r="V7">
        <v>16.042827606201172</v>
      </c>
      <c r="W7">
        <v>19.662517547607422</v>
      </c>
      <c r="X7">
        <v>30.868640899658203</v>
      </c>
      <c r="Y7">
        <v>49.468841552734375</v>
      </c>
    </row>
    <row r="8" spans="1:25" x14ac:dyDescent="0.25">
      <c r="A8">
        <v>2001</v>
      </c>
      <c r="B8">
        <v>665.72628216793737</v>
      </c>
      <c r="C8">
        <v>27.411939999999998</v>
      </c>
      <c r="D8">
        <v>6.3294833333333349</v>
      </c>
      <c r="E8">
        <v>22.943340000000003</v>
      </c>
      <c r="F8">
        <v>79.480212175687512</v>
      </c>
      <c r="G8">
        <v>33.741420745849609</v>
      </c>
      <c r="H8">
        <v>7.8970155715942383</v>
      </c>
      <c r="I8">
        <v>5.3697772026062012</v>
      </c>
      <c r="J8">
        <v>18.601957321166992</v>
      </c>
      <c r="K8">
        <v>41.552158355712891</v>
      </c>
      <c r="L8">
        <v>9.7250814437866211</v>
      </c>
      <c r="M8">
        <v>28.254451751708984</v>
      </c>
      <c r="N8">
        <v>6.6128168106079102</v>
      </c>
      <c r="O8">
        <v>97.878936767578125</v>
      </c>
      <c r="P8">
        <v>22.908088684082031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17.570901870727539</v>
      </c>
      <c r="W8">
        <v>24.779809951782227</v>
      </c>
      <c r="X8">
        <v>16.849662780761719</v>
      </c>
      <c r="Y8">
        <v>58.370525360107422</v>
      </c>
    </row>
    <row r="9" spans="1:25" x14ac:dyDescent="0.25">
      <c r="A9">
        <v>2002</v>
      </c>
      <c r="B9">
        <v>727.25122925364144</v>
      </c>
      <c r="C9">
        <v>28.926060000000003</v>
      </c>
      <c r="D9">
        <v>-2.1945733333333335</v>
      </c>
      <c r="E9">
        <v>7.6908300000000027</v>
      </c>
      <c r="F9">
        <v>92.584354485202752</v>
      </c>
      <c r="G9">
        <v>26.731487274169922</v>
      </c>
      <c r="H9">
        <v>6.1699538230895996</v>
      </c>
      <c r="I9">
        <v>1.7751376628875732</v>
      </c>
      <c r="J9">
        <v>21.369602203369141</v>
      </c>
      <c r="K9">
        <v>32.405544281005859</v>
      </c>
      <c r="L9">
        <v>7.4795961380004883</v>
      </c>
      <c r="M9">
        <v>9.3232946395874023</v>
      </c>
      <c r="N9">
        <v>2.151930570602417</v>
      </c>
      <c r="O9">
        <v>112.23642730712891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 spans="1:25" x14ac:dyDescent="0.25">
      <c r="A10">
        <v>2003</v>
      </c>
      <c r="B10">
        <v>846.55031884956895</v>
      </c>
      <c r="C10">
        <v>29.760639999999995</v>
      </c>
      <c r="D10">
        <v>-11.750120000000001</v>
      </c>
      <c r="E10">
        <v>24.82607999999999</v>
      </c>
      <c r="F10">
        <v>113.46875700930325</v>
      </c>
      <c r="G10">
        <v>18.010519027709961</v>
      </c>
      <c r="H10">
        <v>4.1010575294494629</v>
      </c>
      <c r="I10">
        <v>5.652984619140625</v>
      </c>
      <c r="J10">
        <v>25.837228775024414</v>
      </c>
      <c r="K10">
        <v>21.34881591796875</v>
      </c>
      <c r="L10">
        <v>4.8611993789672852</v>
      </c>
      <c r="M10">
        <v>29.42765998840332</v>
      </c>
      <c r="N10">
        <v>6.7007803916931152</v>
      </c>
      <c r="O10">
        <v>134.50050354003906</v>
      </c>
      <c r="P10">
        <v>30.626230239868164</v>
      </c>
      <c r="Q10">
        <v>4.6265859603881836</v>
      </c>
      <c r="R10">
        <v>3.8324687480926514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11.522649765014648</v>
      </c>
      <c r="X10">
        <v>15.883064270019531</v>
      </c>
      <c r="Y10">
        <v>72.594284057617188</v>
      </c>
    </row>
    <row r="11" spans="1:25" x14ac:dyDescent="0.25">
      <c r="A11">
        <v>2004</v>
      </c>
      <c r="B11">
        <v>1008.864068899293</v>
      </c>
      <c r="C11">
        <v>31.794099999999986</v>
      </c>
      <c r="D11">
        <v>-8.8455799999999929</v>
      </c>
      <c r="E11">
        <v>63.478519999999989</v>
      </c>
      <c r="F11">
        <v>129.09268157535121</v>
      </c>
      <c r="G11">
        <v>22.948518753051758</v>
      </c>
      <c r="H11">
        <v>5.1565728187561035</v>
      </c>
      <c r="I11">
        <v>14.263735771179199</v>
      </c>
      <c r="J11">
        <v>29.007354736328125</v>
      </c>
      <c r="K11">
        <v>26.492813110351563</v>
      </c>
      <c r="L11">
        <v>5.9529819488525391</v>
      </c>
      <c r="M11">
        <v>73.282485961914063</v>
      </c>
      <c r="N11">
        <v>16.466703414916992</v>
      </c>
      <c r="O11">
        <v>149.03045654296875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59.8983154296875</v>
      </c>
    </row>
    <row r="12" spans="1:25" x14ac:dyDescent="0.25">
      <c r="A12">
        <v>2005</v>
      </c>
      <c r="B12">
        <v>1210.0996151717027</v>
      </c>
      <c r="C12">
        <v>41.418559999999992</v>
      </c>
      <c r="D12">
        <v>-2.4448199999999969</v>
      </c>
      <c r="E12">
        <v>135.97894000000005</v>
      </c>
      <c r="F12">
        <v>149.80111228883359</v>
      </c>
      <c r="G12">
        <v>38.973739624023438</v>
      </c>
      <c r="H12">
        <v>8.6440286636352539</v>
      </c>
      <c r="I12">
        <v>30.158918380737305</v>
      </c>
      <c r="J12">
        <v>33.224552154541016</v>
      </c>
      <c r="K12">
        <v>43.516643524169922</v>
      </c>
      <c r="L12">
        <v>9.6516046524047852</v>
      </c>
      <c r="M12">
        <v>151.82908630371094</v>
      </c>
      <c r="N12">
        <v>33.674343109130859</v>
      </c>
      <c r="O12">
        <v>167.26242065429687</v>
      </c>
      <c r="P12">
        <v>37.097316741943359</v>
      </c>
      <c r="Q12">
        <v>10.01166820526123</v>
      </c>
      <c r="R12">
        <v>7.8119640350341797</v>
      </c>
      <c r="S12">
        <v>34.930599212646484</v>
      </c>
      <c r="T12">
        <v>27.255855560302734</v>
      </c>
      <c r="U12">
        <v>38.481273651123047</v>
      </c>
      <c r="V12">
        <v>30.026393890380859</v>
      </c>
      <c r="W12">
        <v>12.001010894775391</v>
      </c>
      <c r="X12">
        <v>41.871395111083984</v>
      </c>
      <c r="Y12">
        <v>46.127593994140625</v>
      </c>
    </row>
    <row r="13" spans="1:25" x14ac:dyDescent="0.25">
      <c r="A13">
        <v>2006</v>
      </c>
      <c r="B13">
        <v>1411.4359580291964</v>
      </c>
      <c r="C13">
        <v>48.502430000000011</v>
      </c>
      <c r="D13">
        <v>-10.671860000000002</v>
      </c>
      <c r="E13">
        <v>137.19253</v>
      </c>
      <c r="F13">
        <v>177.10123006099613</v>
      </c>
      <c r="G13">
        <v>37.830570220947266</v>
      </c>
      <c r="H13">
        <v>8.2842321395874023</v>
      </c>
      <c r="I13">
        <v>30.042760848999023</v>
      </c>
      <c r="J13">
        <v>38.782066345214844</v>
      </c>
      <c r="K13">
        <v>40.920162200927734</v>
      </c>
      <c r="L13">
        <v>8.9607992172241211</v>
      </c>
      <c r="M13">
        <v>148.39694213867187</v>
      </c>
      <c r="N13">
        <v>32.496330261230469</v>
      </c>
      <c r="O13">
        <v>191.56494140625</v>
      </c>
      <c r="P13">
        <v>41.949367523193359</v>
      </c>
      <c r="Q13">
        <v>9.7180089950561523</v>
      </c>
      <c r="R13">
        <v>7.3458523750305176</v>
      </c>
      <c r="S13">
        <v>35.242347717285156</v>
      </c>
      <c r="T13">
        <v>26.639726638793945</v>
      </c>
      <c r="U13">
        <v>45.494194030761719</v>
      </c>
      <c r="V13">
        <v>34.389102935791016</v>
      </c>
      <c r="W13">
        <v>10.743526458740234</v>
      </c>
      <c r="X13">
        <v>38.961387634277344</v>
      </c>
      <c r="Y13">
        <v>50.295085906982422</v>
      </c>
    </row>
    <row r="14" spans="1:25" x14ac:dyDescent="0.25">
      <c r="A14">
        <v>2007</v>
      </c>
      <c r="B14">
        <v>1695.9229843263254</v>
      </c>
      <c r="C14">
        <v>42.172339999999991</v>
      </c>
      <c r="D14">
        <v>9.2725449999999974</v>
      </c>
      <c r="E14">
        <v>234.80518000000001</v>
      </c>
      <c r="F14">
        <v>208.96694843640921</v>
      </c>
      <c r="G14">
        <v>51.44488525390625</v>
      </c>
      <c r="H14">
        <v>11.126301765441895</v>
      </c>
      <c r="I14">
        <v>50.782756805419922</v>
      </c>
      <c r="J14">
        <v>45.194564819335938</v>
      </c>
      <c r="K14">
        <v>54.102970123291016</v>
      </c>
      <c r="L14">
        <v>11.701181411743164</v>
      </c>
      <c r="M14">
        <v>246.93722534179687</v>
      </c>
      <c r="N14">
        <v>53.406627655029297</v>
      </c>
      <c r="O14">
        <v>219.76396179199219</v>
      </c>
      <c r="P14">
        <v>47.529701232910156</v>
      </c>
      <c r="Q14">
        <v>13.215287208557129</v>
      </c>
      <c r="R14">
        <v>9.7123861312866211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10.388352394104004</v>
      </c>
      <c r="X14">
        <v>47.414604187011719</v>
      </c>
      <c r="Y14">
        <v>42.197044372558594</v>
      </c>
    </row>
    <row r="15" spans="1:25" x14ac:dyDescent="0.25">
      <c r="A15">
        <v>2008</v>
      </c>
      <c r="B15">
        <v>1951.2617399096489</v>
      </c>
      <c r="C15">
        <v>46.608200000000004</v>
      </c>
      <c r="D15">
        <v>14.320864999999998</v>
      </c>
      <c r="E15">
        <v>133.12665000000001</v>
      </c>
      <c r="F15">
        <v>240.2204816153826</v>
      </c>
      <c r="G15">
        <v>60.929065704345703</v>
      </c>
      <c r="H15">
        <v>13.016520500183105</v>
      </c>
      <c r="I15">
        <v>28.440378189086914</v>
      </c>
      <c r="J15">
        <v>51.319263458251953</v>
      </c>
      <c r="K15">
        <v>61.708145141601563</v>
      </c>
      <c r="L15">
        <v>13.182957649230957</v>
      </c>
      <c r="M15">
        <v>134.82888793945312</v>
      </c>
      <c r="N15">
        <v>28.804035186767578</v>
      </c>
      <c r="O15">
        <v>243.29209899902344</v>
      </c>
      <c r="P15">
        <v>51.9754638671875</v>
      </c>
      <c r="Q15">
        <v>15.651606559753418</v>
      </c>
      <c r="R15">
        <v>11.077641487121582</v>
      </c>
      <c r="S15">
        <v>34.197895050048828</v>
      </c>
      <c r="T15">
        <v>24.204034805297852</v>
      </c>
      <c r="U15">
        <v>61.708419799804688</v>
      </c>
      <c r="V15">
        <v>43.67498779296875</v>
      </c>
      <c r="W15">
        <v>14.030026435852051</v>
      </c>
      <c r="X15">
        <v>30.654834747314453</v>
      </c>
      <c r="Y15">
        <v>55.315139770507812</v>
      </c>
    </row>
    <row r="16" spans="1:25" x14ac:dyDescent="0.25">
      <c r="A16">
        <v>2009</v>
      </c>
      <c r="B16">
        <v>1994.347632040739</v>
      </c>
      <c r="C16">
        <v>48.541399999999989</v>
      </c>
      <c r="D16">
        <v>32.799250000000001</v>
      </c>
      <c r="E16">
        <v>106.08553999999999</v>
      </c>
      <c r="F16">
        <v>232.4474549006861</v>
      </c>
      <c r="G16">
        <v>81.340644836425781</v>
      </c>
      <c r="H16">
        <v>17.165515899658203</v>
      </c>
      <c r="I16">
        <v>22.387491226196289</v>
      </c>
      <c r="J16">
        <v>49.053958892822266</v>
      </c>
      <c r="K16">
        <v>82.674674987792969</v>
      </c>
      <c r="L16">
        <v>17.447038650512695</v>
      </c>
      <c r="M16">
        <v>107.82539367675781</v>
      </c>
      <c r="N16">
        <v>22.754657745361328</v>
      </c>
      <c r="O16">
        <v>236.25970458984375</v>
      </c>
      <c r="P16">
        <v>49.858463287353516</v>
      </c>
      <c r="Q16">
        <v>20.894983291625977</v>
      </c>
      <c r="R16">
        <v>14.841483116149902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19.372648239135742</v>
      </c>
      <c r="X16">
        <v>25.266063690185547</v>
      </c>
      <c r="Y16">
        <v>55.361286163330078</v>
      </c>
    </row>
    <row r="17" spans="1:25" x14ac:dyDescent="0.25">
      <c r="A17">
        <v>2010</v>
      </c>
      <c r="B17">
        <v>2362.8159239940642</v>
      </c>
      <c r="C17">
        <v>48.594449999999988</v>
      </c>
      <c r="D17">
        <v>37.136719999999997</v>
      </c>
      <c r="E17">
        <v>175.96056999999999</v>
      </c>
      <c r="F17">
        <v>261.65413953763147</v>
      </c>
      <c r="G17">
        <v>85.731170654296875</v>
      </c>
      <c r="H17">
        <v>17.873811721801758</v>
      </c>
      <c r="I17">
        <v>36.685443878173828</v>
      </c>
      <c r="J17">
        <v>54.551414489746094</v>
      </c>
      <c r="K17">
        <v>85.731170654296875</v>
      </c>
      <c r="L17">
        <v>17.873811721801758</v>
      </c>
      <c r="M17">
        <v>175.96055603027344</v>
      </c>
      <c r="N17">
        <v>36.685440063476562</v>
      </c>
      <c r="O17">
        <v>261.65414428710937</v>
      </c>
      <c r="P17">
        <v>54.551414489746094</v>
      </c>
      <c r="Q17">
        <v>22.022830963134766</v>
      </c>
      <c r="R17">
        <v>15.390175819396973</v>
      </c>
      <c r="S17">
        <v>45.201175689697266</v>
      </c>
      <c r="T17">
        <v>31.587856292724609</v>
      </c>
      <c r="U17">
        <v>67.214347839355469</v>
      </c>
      <c r="V17">
        <v>46.971282958984375</v>
      </c>
      <c r="W17">
        <v>16.38136100769043</v>
      </c>
      <c r="X17">
        <v>33.622234344482422</v>
      </c>
      <c r="Y17">
        <v>49.996406555175781</v>
      </c>
    </row>
    <row r="18" spans="1:25" x14ac:dyDescent="0.25">
      <c r="A18">
        <v>2011</v>
      </c>
      <c r="B18">
        <v>2731.5247531025411</v>
      </c>
      <c r="C18">
        <v>50.906020000000034</v>
      </c>
      <c r="D18">
        <v>20.419250000000002</v>
      </c>
      <c r="E18">
        <v>196.98693999999992</v>
      </c>
      <c r="F18">
        <v>294.2698537679878</v>
      </c>
      <c r="G18">
        <v>71.325271606445313</v>
      </c>
      <c r="H18">
        <v>14.690862655639648</v>
      </c>
      <c r="I18">
        <v>40.573387145996094</v>
      </c>
      <c r="J18">
        <v>60.610744476318359</v>
      </c>
      <c r="K18">
        <v>69.142555236816406</v>
      </c>
      <c r="L18">
        <v>14.241288185119629</v>
      </c>
      <c r="M18">
        <v>190.95867919921875</v>
      </c>
      <c r="N18">
        <v>39.331745147705078</v>
      </c>
      <c r="O18">
        <v>285.26449584960937</v>
      </c>
      <c r="P18">
        <v>58.755912780761719</v>
      </c>
      <c r="Q18">
        <v>18.322210311889648</v>
      </c>
      <c r="R18">
        <v>12.41224193572998</v>
      </c>
      <c r="S18">
        <v>50.602481842041016</v>
      </c>
      <c r="T18">
        <v>34.280265808105469</v>
      </c>
      <c r="U18">
        <v>75.592750549316406</v>
      </c>
      <c r="V18">
        <v>51.209735870361328</v>
      </c>
      <c r="W18">
        <v>12.67819881439209</v>
      </c>
      <c r="X18">
        <v>35.014793395996094</v>
      </c>
      <c r="Y18">
        <v>52.307010650634766</v>
      </c>
    </row>
    <row r="19" spans="1:25" x14ac:dyDescent="0.25">
      <c r="A19">
        <v>2012</v>
      </c>
      <c r="B19">
        <v>2966.0822348523138</v>
      </c>
      <c r="C19">
        <v>49.675550000000001</v>
      </c>
      <c r="D19">
        <v>23.304970000000004</v>
      </c>
      <c r="E19">
        <v>160.33406999999997</v>
      </c>
      <c r="F19">
        <v>313.73262158719621</v>
      </c>
      <c r="G19">
        <v>72.980522155761719</v>
      </c>
      <c r="H19">
        <v>14.852476119995117</v>
      </c>
      <c r="I19">
        <v>32.630046844482422</v>
      </c>
      <c r="J19">
        <v>63.848628997802734</v>
      </c>
      <c r="K19">
        <v>69.312828063964844</v>
      </c>
      <c r="L19">
        <v>14.106053352355957</v>
      </c>
      <c r="M19">
        <v>152.27635192871094</v>
      </c>
      <c r="N19">
        <v>30.990200042724609</v>
      </c>
      <c r="O19">
        <v>297.96575927734375</v>
      </c>
      <c r="P19">
        <v>60.639865875244141</v>
      </c>
      <c r="Q19">
        <v>18.747413635253906</v>
      </c>
      <c r="R19">
        <v>12.442809104919434</v>
      </c>
      <c r="S19">
        <v>41.187004089355469</v>
      </c>
      <c r="T19">
        <v>27.336147308349609</v>
      </c>
      <c r="U19">
        <v>80.592399597167969</v>
      </c>
      <c r="V19">
        <v>53.489822387695313</v>
      </c>
      <c r="W19">
        <v>13.340808868408203</v>
      </c>
      <c r="X19">
        <v>29.309000015258789</v>
      </c>
      <c r="Y19">
        <v>57.350189208984375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79995117038483843"/>
  </sheetPr>
  <dimension ref="A1:Y19"/>
  <sheetViews>
    <sheetView workbookViewId="0">
      <selection activeCell="G1" sqref="G1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10.676650730133057</v>
      </c>
      <c r="C2">
        <v>8.5514799999999997</v>
      </c>
      <c r="D2">
        <v>-8.092000000000002E-2</v>
      </c>
      <c r="E2">
        <v>-0.29993000000000009</v>
      </c>
      <c r="F2">
        <v>3.489663273628</v>
      </c>
      <c r="G2">
        <v>8.4705591201782227</v>
      </c>
      <c r="H2">
        <v>21.746067047119141</v>
      </c>
      <c r="I2">
        <v>-0.76999610662460327</v>
      </c>
      <c r="J2">
        <v>8.9588470458984375</v>
      </c>
      <c r="K2">
        <v>12.121089935302734</v>
      </c>
      <c r="L2">
        <v>31.117900848388672</v>
      </c>
      <c r="M2">
        <v>-0.42918989062309265</v>
      </c>
      <c r="N2">
        <v>-1.1018388271331787</v>
      </c>
      <c r="O2">
        <v>4.9935922622680664</v>
      </c>
      <c r="P2">
        <v>12.819812774658203</v>
      </c>
      <c r="Q2">
        <v>21.746067047119141</v>
      </c>
      <c r="R2">
        <v>21.746067047119141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72.644485473632813</v>
      </c>
      <c r="X2">
        <v>-2.5722336769104004</v>
      </c>
      <c r="Y2">
        <v>29.927749633789063</v>
      </c>
    </row>
    <row r="3" spans="1:25" x14ac:dyDescent="0.25">
      <c r="A3">
        <v>1996</v>
      </c>
      <c r="B3">
        <v>12.021529830932618</v>
      </c>
      <c r="C3">
        <v>7.6885200000000014</v>
      </c>
      <c r="D3">
        <v>6.5720000000000015E-2</v>
      </c>
      <c r="E3">
        <v>0.27382000000000001</v>
      </c>
      <c r="F3">
        <v>3.6032751997436847</v>
      </c>
      <c r="G3">
        <v>7.7542400360107422</v>
      </c>
      <c r="H3">
        <v>19.416494369506836</v>
      </c>
      <c r="I3">
        <v>0.68564093112945557</v>
      </c>
      <c r="J3">
        <v>9.0225439071655273</v>
      </c>
      <c r="K3">
        <v>10.780074119567871</v>
      </c>
      <c r="L3">
        <v>26.993133544921875</v>
      </c>
      <c r="M3">
        <v>0.38066911697387695</v>
      </c>
      <c r="N3">
        <v>0.9531894326210022</v>
      </c>
      <c r="O3">
        <v>5.009333610534668</v>
      </c>
      <c r="P3">
        <v>12.543291091918945</v>
      </c>
      <c r="Q3">
        <v>19.907094955444336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 spans="1:25" x14ac:dyDescent="0.25">
      <c r="A4">
        <v>1997</v>
      </c>
      <c r="B4">
        <v>15.013158004760742</v>
      </c>
      <c r="C4">
        <v>6.9493799999999997</v>
      </c>
      <c r="D4">
        <v>0.18726000000000001</v>
      </c>
      <c r="E4">
        <v>0.38356999999999991</v>
      </c>
      <c r="F4">
        <v>3.9560856333662677</v>
      </c>
      <c r="G4">
        <v>7.1366400718688965</v>
      </c>
      <c r="H4">
        <v>17.436582565307617</v>
      </c>
      <c r="I4">
        <v>0.93715667724609375</v>
      </c>
      <c r="J4">
        <v>9.6656990051269531</v>
      </c>
      <c r="K4">
        <v>9.6948413848876953</v>
      </c>
      <c r="L4">
        <v>23.68690299987793</v>
      </c>
      <c r="M4">
        <v>0.52106457948684692</v>
      </c>
      <c r="N4">
        <v>1.2730900049209595</v>
      </c>
      <c r="O4">
        <v>5.3741850852966309</v>
      </c>
      <c r="P4">
        <v>13.130467414855957</v>
      </c>
      <c r="Q4">
        <v>18.321557998657227</v>
      </c>
      <c r="R4">
        <v>17.393211364746094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34.471797943115234</v>
      </c>
    </row>
    <row r="5" spans="1:25" x14ac:dyDescent="0.25">
      <c r="A5">
        <v>1998</v>
      </c>
      <c r="B5">
        <v>16.224282836914064</v>
      </c>
      <c r="C5">
        <v>7.5245200000000008</v>
      </c>
      <c r="D5">
        <v>0.14582000000000001</v>
      </c>
      <c r="E5">
        <v>0.37698000000000009</v>
      </c>
      <c r="F5">
        <v>4.4470810902854536</v>
      </c>
      <c r="G5">
        <v>7.6703400611877441</v>
      </c>
      <c r="H5">
        <v>18.295259475708008</v>
      </c>
      <c r="I5">
        <v>0.89917099475860596</v>
      </c>
      <c r="J5">
        <v>10.607157707214355</v>
      </c>
      <c r="K5">
        <v>10.260579109191895</v>
      </c>
      <c r="L5">
        <v>24.473485946655273</v>
      </c>
      <c r="M5">
        <v>0.50428444147109985</v>
      </c>
      <c r="N5">
        <v>1.2028169631958008</v>
      </c>
      <c r="O5">
        <v>5.9488401412963867</v>
      </c>
      <c r="P5">
        <v>14.189146995544434</v>
      </c>
      <c r="Q5">
        <v>19.691699981689453</v>
      </c>
      <c r="R5">
        <v>18.408182144165039</v>
      </c>
      <c r="S5">
        <v>0.96780294179916382</v>
      </c>
      <c r="T5">
        <v>0.90472084283828735</v>
      </c>
      <c r="U5">
        <v>11.416780471801758</v>
      </c>
      <c r="V5">
        <v>10.672627449035645</v>
      </c>
      <c r="W5">
        <v>61.390216827392578</v>
      </c>
      <c r="X5">
        <v>3.0171914100646973</v>
      </c>
      <c r="Y5">
        <v>35.59259033203125</v>
      </c>
    </row>
    <row r="6" spans="1:25" x14ac:dyDescent="0.25">
      <c r="A6">
        <v>1999</v>
      </c>
      <c r="B6">
        <v>17.055746143341064</v>
      </c>
      <c r="C6">
        <v>7.0724399999999994</v>
      </c>
      <c r="D6">
        <v>0.32868999999999993</v>
      </c>
      <c r="E6">
        <v>0.66382000000000008</v>
      </c>
      <c r="F6">
        <v>4.5791686852319371</v>
      </c>
      <c r="G6">
        <v>7.4011297225952148</v>
      </c>
      <c r="H6">
        <v>17.244663238525391</v>
      </c>
      <c r="I6">
        <v>1.5467034578323364</v>
      </c>
      <c r="J6">
        <v>10.669482231140137</v>
      </c>
      <c r="K6">
        <v>9.688471794128418</v>
      </c>
      <c r="L6">
        <v>22.574180603027344</v>
      </c>
      <c r="M6">
        <v>0.86897557973861694</v>
      </c>
      <c r="N6">
        <v>2.024716854095459</v>
      </c>
      <c r="O6">
        <v>5.9943742752075195</v>
      </c>
      <c r="P6">
        <v>13.966917991638184</v>
      </c>
      <c r="Q6">
        <v>19.000570297241211</v>
      </c>
      <c r="R6">
        <v>17.381782531738281</v>
      </c>
      <c r="S6">
        <v>1.7041937112808228</v>
      </c>
      <c r="T6">
        <v>1.5590018033981323</v>
      </c>
      <c r="U6">
        <v>11.755882263183594</v>
      </c>
      <c r="V6">
        <v>10.754319190979004</v>
      </c>
      <c r="W6">
        <v>58.534168243408203</v>
      </c>
      <c r="X6">
        <v>5.2500295639038086</v>
      </c>
      <c r="Y6">
        <v>36.215801239013672</v>
      </c>
    </row>
    <row r="7" spans="1:25" x14ac:dyDescent="0.25">
      <c r="A7">
        <v>2000</v>
      </c>
      <c r="B7">
        <v>19.263639919281005</v>
      </c>
      <c r="C7">
        <v>7.2612000000000005</v>
      </c>
      <c r="D7">
        <v>0.17552999999999999</v>
      </c>
      <c r="E7">
        <v>0.54117000000000004</v>
      </c>
      <c r="F7">
        <v>5.0059243494144221</v>
      </c>
      <c r="G7">
        <v>7.436729907989502</v>
      </c>
      <c r="H7">
        <v>16.93865966796875</v>
      </c>
      <c r="I7">
        <v>1.2326242923736572</v>
      </c>
      <c r="J7">
        <v>11.402007102966309</v>
      </c>
      <c r="K7">
        <v>9.4170722961425781</v>
      </c>
      <c r="L7">
        <v>21.449289321899414</v>
      </c>
      <c r="M7">
        <v>0.68527930974960327</v>
      </c>
      <c r="N7">
        <v>1.5608624219894409</v>
      </c>
      <c r="O7">
        <v>6.3389630317687988</v>
      </c>
      <c r="P7">
        <v>14.438272476196289</v>
      </c>
      <c r="Q7">
        <v>19.091964721679687</v>
      </c>
      <c r="R7">
        <v>16.894874572753906</v>
      </c>
      <c r="S7">
        <v>1.3893201351165771</v>
      </c>
      <c r="T7">
        <v>1.2294380664825439</v>
      </c>
      <c r="U7">
        <v>12.851471900939941</v>
      </c>
      <c r="V7">
        <v>11.372533798217773</v>
      </c>
      <c r="W7">
        <v>57.276885986328125</v>
      </c>
      <c r="X7">
        <v>4.1680326461791992</v>
      </c>
      <c r="Y7">
        <v>38.555084228515625</v>
      </c>
    </row>
    <row r="8" spans="1:25" x14ac:dyDescent="0.25">
      <c r="A8">
        <v>2001</v>
      </c>
      <c r="B8">
        <v>19.915162792205809</v>
      </c>
      <c r="C8">
        <v>8.1739200000000025</v>
      </c>
      <c r="D8">
        <v>-0.12532666666666667</v>
      </c>
      <c r="E8">
        <v>-0.24887999999999999</v>
      </c>
      <c r="F8">
        <v>5.2446046489495064</v>
      </c>
      <c r="G8">
        <v>8.0485935211181641</v>
      </c>
      <c r="H8">
        <v>17.933330535888672</v>
      </c>
      <c r="I8">
        <v>-0.55453753471374512</v>
      </c>
      <c r="J8">
        <v>11.685672760009766</v>
      </c>
      <c r="K8">
        <v>9.9117469787597656</v>
      </c>
      <c r="L8">
        <v>22.084684371948242</v>
      </c>
      <c r="M8">
        <v>-0.30649277567863464</v>
      </c>
      <c r="N8">
        <v>-0.68290644884109497</v>
      </c>
      <c r="O8">
        <v>6.4586682319641113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61.701908111572266</v>
      </c>
      <c r="X8">
        <v>-1.9079571962356567</v>
      </c>
      <c r="Y8">
        <v>40.206047058105469</v>
      </c>
    </row>
    <row r="9" spans="1:25" x14ac:dyDescent="0.25">
      <c r="A9">
        <v>2002</v>
      </c>
      <c r="B9">
        <v>25.671448627471925</v>
      </c>
      <c r="C9">
        <v>9.5701100000000014</v>
      </c>
      <c r="D9">
        <v>-0.54002333333333319</v>
      </c>
      <c r="E9">
        <v>-0.55196999999999996</v>
      </c>
      <c r="F9">
        <v>6.7429823937447901</v>
      </c>
      <c r="G9">
        <v>9.0300865173339844</v>
      </c>
      <c r="H9">
        <v>19.694747924804688</v>
      </c>
      <c r="I9">
        <v>-1.2038543224334717</v>
      </c>
      <c r="J9">
        <v>14.706540107727051</v>
      </c>
      <c r="K9">
        <v>10.946824073791504</v>
      </c>
      <c r="L9">
        <v>23.875179290771484</v>
      </c>
      <c r="M9">
        <v>-0.6691318154335022</v>
      </c>
      <c r="N9">
        <v>-1.4593859910964966</v>
      </c>
      <c r="O9">
        <v>8.1742563247680664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-1.2004684209823608</v>
      </c>
      <c r="U9">
        <v>17.310939788818359</v>
      </c>
      <c r="V9">
        <v>14.665176391601562</v>
      </c>
      <c r="W9">
        <v>59.326114654541016</v>
      </c>
      <c r="X9">
        <v>-3.6263477802276611</v>
      </c>
      <c r="Y9">
        <v>44.30023193359375</v>
      </c>
    </row>
    <row r="10" spans="1:25" x14ac:dyDescent="0.25">
      <c r="A10">
        <v>2003</v>
      </c>
      <c r="B10">
        <v>37.747985767364504</v>
      </c>
      <c r="C10">
        <v>10.510059999999999</v>
      </c>
      <c r="D10">
        <v>-0.26892000000000005</v>
      </c>
      <c r="E10">
        <v>-0.38913000000000009</v>
      </c>
      <c r="F10">
        <v>7.6720806975904319</v>
      </c>
      <c r="G10">
        <v>10.24113941192627</v>
      </c>
      <c r="H10">
        <v>21.875925064086914</v>
      </c>
      <c r="I10">
        <v>-0.83121401071548462</v>
      </c>
      <c r="J10">
        <v>16.388200759887695</v>
      </c>
      <c r="K10">
        <v>12.139362335205078</v>
      </c>
      <c r="L10">
        <v>25.930685043334961</v>
      </c>
      <c r="M10">
        <v>-0.46125629544258118</v>
      </c>
      <c r="N10">
        <v>-0.98528170585632324</v>
      </c>
      <c r="O10">
        <v>9.094120979309082</v>
      </c>
      <c r="P10">
        <v>19.425798416137695</v>
      </c>
      <c r="Q10">
        <v>26.291593551635742</v>
      </c>
      <c r="R10">
        <v>21.778848648071289</v>
      </c>
      <c r="S10">
        <v>-0.99899506568908691</v>
      </c>
      <c r="T10">
        <v>-0.82752543687820435</v>
      </c>
      <c r="U10">
        <v>19.696168899536133</v>
      </c>
      <c r="V10">
        <v>16.31547737121582</v>
      </c>
      <c r="W10">
        <v>58.440349578857422</v>
      </c>
      <c r="X10">
        <v>-2.2205431461334229</v>
      </c>
      <c r="Y10">
        <v>43.780193328857422</v>
      </c>
    </row>
    <row r="11" spans="1:25" x14ac:dyDescent="0.25">
      <c r="A11">
        <v>2004</v>
      </c>
      <c r="B11">
        <v>62.630924182891846</v>
      </c>
      <c r="C11">
        <v>11.64138</v>
      </c>
      <c r="D11">
        <v>-0.11048999999999984</v>
      </c>
      <c r="E11">
        <v>-0.15616000000000008</v>
      </c>
      <c r="F11">
        <v>8.5139526115965776</v>
      </c>
      <c r="G11">
        <v>11.530889511108398</v>
      </c>
      <c r="H11">
        <v>24.134698867797852</v>
      </c>
      <c r="I11">
        <v>-0.32685026526451111</v>
      </c>
      <c r="J11">
        <v>17.820106506347656</v>
      </c>
      <c r="K11">
        <v>13.311782836914063</v>
      </c>
      <c r="L11">
        <v>27.862192153930664</v>
      </c>
      <c r="M11">
        <v>-0.18027819693088531</v>
      </c>
      <c r="N11">
        <v>-0.37733080983161926</v>
      </c>
      <c r="O11">
        <v>9.8288936614990234</v>
      </c>
      <c r="P11">
        <v>20.57234001159668</v>
      </c>
      <c r="Q11">
        <v>29.602706909179688</v>
      </c>
      <c r="R11">
        <v>23.882251739501953</v>
      </c>
      <c r="S11">
        <v>-0.40090218186378479</v>
      </c>
      <c r="T11">
        <v>-0.32343146204948425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 spans="1:25" x14ac:dyDescent="0.25">
      <c r="A12">
        <v>2005</v>
      </c>
      <c r="B12">
        <v>94.459444057464594</v>
      </c>
      <c r="C12">
        <v>12.333509999999999</v>
      </c>
      <c r="D12">
        <v>4.157000000000196E-2</v>
      </c>
      <c r="E12">
        <v>0.44853999999999994</v>
      </c>
      <c r="F12">
        <v>9.3593887340452078</v>
      </c>
      <c r="G12">
        <v>12.375080108642578</v>
      </c>
      <c r="H12">
        <v>25.389364242553711</v>
      </c>
      <c r="I12">
        <v>0.92024821043014526</v>
      </c>
      <c r="J12">
        <v>19.202213287353516</v>
      </c>
      <c r="K12">
        <v>13.817559242248535</v>
      </c>
      <c r="L12">
        <v>28.34882926940918</v>
      </c>
      <c r="M12">
        <v>0.5008232593536377</v>
      </c>
      <c r="N12">
        <v>1.0275152921676636</v>
      </c>
      <c r="O12">
        <v>10.450349807739258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55.786300659179688</v>
      </c>
      <c r="X12">
        <v>2.0219979286193848</v>
      </c>
      <c r="Y12">
        <v>42.191699981689453</v>
      </c>
    </row>
    <row r="13" spans="1:25" x14ac:dyDescent="0.25">
      <c r="A13">
        <v>2006</v>
      </c>
      <c r="B13">
        <v>126.69214668655395</v>
      </c>
      <c r="C13">
        <v>13.764619999999999</v>
      </c>
      <c r="D13">
        <v>-1.2420000000000118E-2</v>
      </c>
      <c r="E13">
        <v>1.4081800000000002</v>
      </c>
      <c r="F13">
        <v>10.847670377850543</v>
      </c>
      <c r="G13">
        <v>13.752200126647949</v>
      </c>
      <c r="H13">
        <v>27.666847229003906</v>
      </c>
      <c r="I13">
        <v>2.8329939842224121</v>
      </c>
      <c r="J13">
        <v>21.823478698730469</v>
      </c>
      <c r="K13">
        <v>14.875330924987793</v>
      </c>
      <c r="L13">
        <v>29.926376342773438</v>
      </c>
      <c r="M13">
        <v>1.5231848955154419</v>
      </c>
      <c r="N13">
        <v>3.0643625259399414</v>
      </c>
      <c r="O13">
        <v>11.733591079711914</v>
      </c>
      <c r="P13">
        <v>23.605783462524414</v>
      </c>
      <c r="Q13">
        <v>35.305374145507812</v>
      </c>
      <c r="R13">
        <v>26.68736457824707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 spans="1:25" x14ac:dyDescent="0.25">
      <c r="A14">
        <v>2007</v>
      </c>
      <c r="B14">
        <v>159.76346621322631</v>
      </c>
      <c r="C14">
        <v>16.51089</v>
      </c>
      <c r="D14">
        <v>-0.23233500000000068</v>
      </c>
      <c r="E14">
        <v>0.44612999999999992</v>
      </c>
      <c r="F14">
        <v>13.338942401333593</v>
      </c>
      <c r="G14">
        <v>16.278554916381836</v>
      </c>
      <c r="H14">
        <v>32.123714447021484</v>
      </c>
      <c r="I14">
        <v>0.88038241863250732</v>
      </c>
      <c r="J14">
        <v>26.32275390625</v>
      </c>
      <c r="K14">
        <v>17.119644165039063</v>
      </c>
      <c r="L14">
        <v>33.783500671386719</v>
      </c>
      <c r="M14">
        <v>0.46918091177940369</v>
      </c>
      <c r="N14">
        <v>0.92587053775787354</v>
      </c>
      <c r="O14">
        <v>14.028146743774414</v>
      </c>
      <c r="P14">
        <v>27.68281364440918</v>
      </c>
      <c r="Q14">
        <v>41.791164398193359</v>
      </c>
      <c r="R14">
        <v>30.713817596435547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 spans="1:25" x14ac:dyDescent="0.25">
      <c r="A15">
        <v>2008</v>
      </c>
      <c r="B15">
        <v>193.97778580093384</v>
      </c>
      <c r="C15">
        <v>19.428609999999999</v>
      </c>
      <c r="D15">
        <v>0.35746499999999853</v>
      </c>
      <c r="E15">
        <v>1.9305100000000002</v>
      </c>
      <c r="F15">
        <v>16.936253938253653</v>
      </c>
      <c r="G15">
        <v>19.786073684692383</v>
      </c>
      <c r="H15">
        <v>38.305732727050781</v>
      </c>
      <c r="I15">
        <v>3.7374570369720459</v>
      </c>
      <c r="J15">
        <v>32.788497924804688</v>
      </c>
      <c r="K15">
        <v>20.039072036743164</v>
      </c>
      <c r="L15">
        <v>38.795536041259766</v>
      </c>
      <c r="M15">
        <v>1.9551947116851807</v>
      </c>
      <c r="N15">
        <v>3.7852466106414795</v>
      </c>
      <c r="O15">
        <v>17.152812957763672</v>
      </c>
      <c r="P15">
        <v>33.207752227783203</v>
      </c>
      <c r="Q15">
        <v>50.795852661132812</v>
      </c>
      <c r="R15">
        <v>35.951469421386719</v>
      </c>
      <c r="S15">
        <v>4.9561071395874023</v>
      </c>
      <c r="T15">
        <v>3.5077536106109619</v>
      </c>
      <c r="U15">
        <v>43.479640960693359</v>
      </c>
      <c r="V15">
        <v>30.773321151733398</v>
      </c>
      <c r="W15">
        <v>51.189189910888672</v>
      </c>
      <c r="X15">
        <v>4.9944844245910645</v>
      </c>
      <c r="Y15">
        <v>43.816326141357422</v>
      </c>
    </row>
    <row r="16" spans="1:25" x14ac:dyDescent="0.25">
      <c r="A16">
        <v>2009</v>
      </c>
      <c r="B16">
        <v>226.87303437042237</v>
      </c>
      <c r="C16">
        <v>19.21116</v>
      </c>
      <c r="D16">
        <v>0.88983999999999996</v>
      </c>
      <c r="E16">
        <v>1.6921600000000001</v>
      </c>
      <c r="F16">
        <v>18.041718589017897</v>
      </c>
      <c r="G16">
        <v>20.10099983215332</v>
      </c>
      <c r="H16">
        <v>38.177654266357422</v>
      </c>
      <c r="I16">
        <v>3.213904857635498</v>
      </c>
      <c r="J16">
        <v>34.2664794921875</v>
      </c>
      <c r="K16">
        <v>20.430665969848633</v>
      </c>
      <c r="L16">
        <v>38.803787231445313</v>
      </c>
      <c r="M16">
        <v>1.7199122905731201</v>
      </c>
      <c r="N16">
        <v>3.2666144371032715</v>
      </c>
      <c r="O16">
        <v>18.337612152099609</v>
      </c>
      <c r="P16">
        <v>34.828464508056641</v>
      </c>
      <c r="Q16">
        <v>51.604347229003906</v>
      </c>
      <c r="R16">
        <v>36.654018402099609</v>
      </c>
      <c r="S16">
        <v>4.3442025184631348</v>
      </c>
      <c r="T16">
        <v>3.0856406688690186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 spans="1:25" x14ac:dyDescent="0.25">
      <c r="A17">
        <v>2010</v>
      </c>
      <c r="B17">
        <v>261.74589331054688</v>
      </c>
      <c r="C17">
        <v>19.631020000000003</v>
      </c>
      <c r="D17">
        <v>0.26123000000000002</v>
      </c>
      <c r="E17">
        <v>0.57840000000000014</v>
      </c>
      <c r="F17">
        <v>19.458745818620876</v>
      </c>
      <c r="G17">
        <v>19.892250061035156</v>
      </c>
      <c r="H17">
        <v>37.059959411621094</v>
      </c>
      <c r="I17">
        <v>1.0775794982910156</v>
      </c>
      <c r="J17">
        <v>36.252323150634766</v>
      </c>
      <c r="K17">
        <v>19.892250061035156</v>
      </c>
      <c r="L17">
        <v>37.059959411621094</v>
      </c>
      <c r="M17">
        <v>0.57840001583099365</v>
      </c>
      <c r="N17">
        <v>1.0775794982910156</v>
      </c>
      <c r="O17">
        <v>19.458745956420898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49.818561553955078</v>
      </c>
      <c r="X17">
        <v>1.4485569000244141</v>
      </c>
      <c r="Y17">
        <v>48.732883453369141</v>
      </c>
    </row>
    <row r="18" spans="1:25" x14ac:dyDescent="0.25">
      <c r="A18">
        <v>2011</v>
      </c>
      <c r="B18">
        <v>297.21517811584471</v>
      </c>
      <c r="C18">
        <v>18.161449999999999</v>
      </c>
      <c r="D18">
        <v>0.40865999999999997</v>
      </c>
      <c r="E18">
        <v>1.35439</v>
      </c>
      <c r="F18">
        <v>21.641664401681936</v>
      </c>
      <c r="G18">
        <v>18.570110321044922</v>
      </c>
      <c r="H18">
        <v>33.930454254150391</v>
      </c>
      <c r="I18">
        <v>2.4746794700622559</v>
      </c>
      <c r="J18">
        <v>39.542659759521484</v>
      </c>
      <c r="K18">
        <v>18.001819610595703</v>
      </c>
      <c r="L18">
        <v>32.892101287841797</v>
      </c>
      <c r="M18">
        <v>1.3129425048828125</v>
      </c>
      <c r="N18">
        <v>2.3989484310150146</v>
      </c>
      <c r="O18">
        <v>20.979379653930664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37.638442993164062</v>
      </c>
      <c r="W18">
        <v>44.676021575927734</v>
      </c>
      <c r="X18">
        <v>3.2583954334259033</v>
      </c>
      <c r="Y18">
        <v>52.065578460693359</v>
      </c>
    </row>
    <row r="19" spans="1:25" x14ac:dyDescent="0.25">
      <c r="A19">
        <v>2012</v>
      </c>
      <c r="B19">
        <v>332.48864085388186</v>
      </c>
      <c r="C19">
        <v>19.36544</v>
      </c>
      <c r="D19">
        <v>0.59610999999999992</v>
      </c>
      <c r="E19">
        <v>1.8125000000000002</v>
      </c>
      <c r="F19">
        <v>25.616668114082977</v>
      </c>
      <c r="G19">
        <v>19.961551666259766</v>
      </c>
      <c r="H19">
        <v>35.765785217285156</v>
      </c>
      <c r="I19">
        <v>3.2475173473358154</v>
      </c>
      <c r="J19">
        <v>45.898250579833984</v>
      </c>
      <c r="K19">
        <v>18.958366394042969</v>
      </c>
      <c r="L19">
        <v>33.968345642089844</v>
      </c>
      <c r="M19">
        <v>1.7214113473892212</v>
      </c>
      <c r="N19">
        <v>3.08431077003479</v>
      </c>
      <c r="O19">
        <v>24.329280853271484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3.0883302688598633</v>
      </c>
      <c r="U19">
        <v>65.764457702636719</v>
      </c>
      <c r="V19">
        <v>43.648399353027344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79995117038483843"/>
  </sheetPr>
  <dimension ref="A1:D19"/>
  <sheetViews>
    <sheetView workbookViewId="0">
      <selection activeCell="B1" sqref="B1:D1"/>
    </sheetView>
  </sheetViews>
  <sheetFormatPr defaultRowHeight="15.75" x14ac:dyDescent="0.25"/>
  <sheetData>
    <row r="1" spans="1:4" x14ac:dyDescent="0.25">
      <c r="A1" t="s">
        <v>0</v>
      </c>
      <c r="B1" t="s">
        <v>282</v>
      </c>
      <c r="C1" t="s">
        <v>283</v>
      </c>
      <c r="D1" t="s">
        <v>284</v>
      </c>
    </row>
    <row r="2" spans="1:4" x14ac:dyDescent="0.25">
      <c r="A2">
        <v>1995</v>
      </c>
      <c r="B2">
        <v>5.8769435882568359</v>
      </c>
      <c r="C2">
        <v>-0.20809389650821686</v>
      </c>
      <c r="D2">
        <v>2.4211568832397461</v>
      </c>
    </row>
    <row r="3" spans="1:4" x14ac:dyDescent="0.25">
      <c r="A3">
        <v>1996</v>
      </c>
      <c r="B3">
        <v>4.8927035331726074</v>
      </c>
      <c r="C3">
        <v>0.17277257144451141</v>
      </c>
      <c r="D3">
        <v>2.2735633850097656</v>
      </c>
    </row>
    <row r="4" spans="1:4" x14ac:dyDescent="0.25">
      <c r="A4">
        <v>1997</v>
      </c>
      <c r="B4">
        <v>3.7412810325622559</v>
      </c>
      <c r="C4">
        <v>0.20108106732368469</v>
      </c>
      <c r="D4">
        <v>2.0739212036132813</v>
      </c>
    </row>
    <row r="5" spans="1:4" x14ac:dyDescent="0.25">
      <c r="A5">
        <v>1998</v>
      </c>
      <c r="B5">
        <v>4.4367117881774902</v>
      </c>
      <c r="C5">
        <v>0.21805444359779358</v>
      </c>
      <c r="D5">
        <v>2.5723001956939697</v>
      </c>
    </row>
    <row r="6" spans="1:4" x14ac:dyDescent="0.25">
      <c r="A6">
        <v>1999</v>
      </c>
      <c r="B6">
        <v>3.6823623180389404</v>
      </c>
      <c r="C6">
        <v>0.33027738332748413</v>
      </c>
      <c r="D6">
        <v>2.2783222198486328</v>
      </c>
    </row>
    <row r="7" spans="1:4" x14ac:dyDescent="0.25">
      <c r="A7">
        <v>2000</v>
      </c>
      <c r="B7">
        <v>5.2128057479858398</v>
      </c>
      <c r="C7">
        <v>0.37933528423309326</v>
      </c>
      <c r="D7">
        <v>3.508922815322876</v>
      </c>
    </row>
    <row r="8" spans="1:4" x14ac:dyDescent="0.25">
      <c r="A8">
        <v>2001</v>
      </c>
      <c r="B8">
        <v>5.9109129905700684</v>
      </c>
      <c r="C8">
        <v>-0.18277828395366669</v>
      </c>
      <c r="D8">
        <v>3.8516547679901123</v>
      </c>
    </row>
    <row r="9" spans="1:4" x14ac:dyDescent="0.25">
      <c r="A9">
        <v>2002</v>
      </c>
      <c r="B9">
        <v>7.109931468963623</v>
      </c>
      <c r="C9">
        <v>-0.43459922075271606</v>
      </c>
      <c r="D9">
        <v>5.3091559410095215</v>
      </c>
    </row>
    <row r="10" spans="1:4" x14ac:dyDescent="0.25">
      <c r="A10">
        <v>2003</v>
      </c>
      <c r="B10">
        <v>6.5520081520080566</v>
      </c>
      <c r="C10">
        <v>-0.24895499646663666</v>
      </c>
      <c r="D10">
        <v>4.9083924293518066</v>
      </c>
    </row>
    <row r="11" spans="1:4" x14ac:dyDescent="0.25">
      <c r="A11">
        <v>2004</v>
      </c>
      <c r="B11">
        <v>5.3502712249755859</v>
      </c>
      <c r="C11">
        <v>-7.2457402944564819E-2</v>
      </c>
      <c r="D11">
        <v>3.9504284858703613</v>
      </c>
    </row>
    <row r="12" spans="1:4" x14ac:dyDescent="0.25">
      <c r="A12">
        <v>2005</v>
      </c>
      <c r="B12">
        <v>3.8106036186218262</v>
      </c>
      <c r="C12">
        <v>0.13811694085597992</v>
      </c>
      <c r="D12">
        <v>2.8819952011108398</v>
      </c>
    </row>
    <row r="13" spans="1:4" x14ac:dyDescent="0.25">
      <c r="A13">
        <v>2006</v>
      </c>
      <c r="B13">
        <v>3.9054956436157227</v>
      </c>
      <c r="C13">
        <v>0.39990988373756409</v>
      </c>
      <c r="D13">
        <v>3.0806365013122559</v>
      </c>
    </row>
    <row r="14" spans="1:4" x14ac:dyDescent="0.25">
      <c r="A14">
        <v>2007</v>
      </c>
      <c r="B14">
        <v>3.2871558666229248</v>
      </c>
      <c r="C14">
        <v>9.0087778866291046E-2</v>
      </c>
      <c r="D14">
        <v>2.6935548782348633</v>
      </c>
    </row>
    <row r="15" spans="1:4" x14ac:dyDescent="0.25">
      <c r="A15">
        <v>2008</v>
      </c>
      <c r="B15">
        <v>4.5561037063598633</v>
      </c>
      <c r="C15">
        <v>0.44453507661819458</v>
      </c>
      <c r="D15">
        <v>3.8998808860778809</v>
      </c>
    </row>
    <row r="16" spans="1:4" x14ac:dyDescent="0.25">
      <c r="A16">
        <v>2009</v>
      </c>
      <c r="B16">
        <v>4.7873926162719727</v>
      </c>
      <c r="C16">
        <v>0.40301647782325745</v>
      </c>
      <c r="D16">
        <v>4.2969398498535156</v>
      </c>
    </row>
    <row r="17" spans="1:4" x14ac:dyDescent="0.25">
      <c r="A17">
        <v>2010</v>
      </c>
      <c r="B17">
        <v>3.8009757995605469</v>
      </c>
      <c r="C17">
        <v>0.1105196475982666</v>
      </c>
      <c r="D17">
        <v>3.7181425094604492</v>
      </c>
    </row>
    <row r="18" spans="1:4" x14ac:dyDescent="0.25">
      <c r="A18">
        <v>2011</v>
      </c>
      <c r="B18">
        <v>3.3008711338043213</v>
      </c>
      <c r="C18">
        <v>0.24074532091617584</v>
      </c>
      <c r="D18">
        <v>3.8468458652496338</v>
      </c>
    </row>
    <row r="19" spans="1:4" x14ac:dyDescent="0.25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5117038483843"/>
  </sheetPr>
  <dimension ref="A1:Y19"/>
  <sheetViews>
    <sheetView workbookViewId="0">
      <selection activeCell="F44" sqref="F44"/>
    </sheetView>
  </sheetViews>
  <sheetFormatPr defaultRowHeight="15.75" x14ac:dyDescent="0.25"/>
  <sheetData>
    <row r="1" spans="1:25" x14ac:dyDescent="0.25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 spans="1:25" x14ac:dyDescent="0.25">
      <c r="A2">
        <v>1995</v>
      </c>
      <c r="B2">
        <v>676.14446983456617</v>
      </c>
      <c r="C2">
        <v>22.055460000000004</v>
      </c>
      <c r="D2">
        <v>11.531050000000002</v>
      </c>
      <c r="E2">
        <v>55.166489999999996</v>
      </c>
      <c r="F2">
        <v>43.718763054289091</v>
      </c>
      <c r="G2">
        <v>33.586513519287109</v>
      </c>
      <c r="H2">
        <v>9.5870790481567383</v>
      </c>
      <c r="I2">
        <v>15.74696159362793</v>
      </c>
      <c r="J2">
        <v>12.479272842407227</v>
      </c>
      <c r="K2">
        <v>48.061183929443359</v>
      </c>
      <c r="L2">
        <v>13.718791961669922</v>
      </c>
      <c r="M2">
        <v>78.941413879394531</v>
      </c>
      <c r="N2">
        <v>22.533378601074219</v>
      </c>
      <c r="O2">
        <v>62.560096740722656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 spans="1:25" x14ac:dyDescent="0.25">
      <c r="A3">
        <v>1996</v>
      </c>
      <c r="B3">
        <v>680.79730108563115</v>
      </c>
      <c r="C3">
        <v>20.982690000000005</v>
      </c>
      <c r="D3">
        <v>6.5363900000000008</v>
      </c>
      <c r="E3">
        <v>71.63336000000001</v>
      </c>
      <c r="F3">
        <v>47.702023747898188</v>
      </c>
      <c r="G3">
        <v>27.519079208374023</v>
      </c>
      <c r="H3">
        <v>7.7341480255126953</v>
      </c>
      <c r="I3">
        <v>20.132322311401367</v>
      </c>
      <c r="J3">
        <v>13.406498908996582</v>
      </c>
      <c r="K3">
        <v>38.257484436035156</v>
      </c>
      <c r="L3">
        <v>10.752141952514648</v>
      </c>
      <c r="M3">
        <v>99.585899353027344</v>
      </c>
      <c r="N3">
        <v>27.988292694091797</v>
      </c>
      <c r="O3">
        <v>66.316146850585937</v>
      </c>
      <c r="P3">
        <v>18.637937545776367</v>
      </c>
      <c r="Q3">
        <v>7.8551650047302246</v>
      </c>
      <c r="R3">
        <v>7.6314711570739746</v>
      </c>
      <c r="S3">
        <v>20.447336196899414</v>
      </c>
      <c r="T3">
        <v>19.865053176879883</v>
      </c>
      <c r="U3">
        <v>13.61627197265625</v>
      </c>
      <c r="V3">
        <v>13.228516578674316</v>
      </c>
      <c r="W3">
        <v>18.739015579223633</v>
      </c>
      <c r="X3">
        <v>48.778469085693359</v>
      </c>
      <c r="Y3">
        <v>32.482517242431641</v>
      </c>
    </row>
    <row r="4" spans="1:25" x14ac:dyDescent="0.25">
      <c r="A4">
        <v>1997</v>
      </c>
      <c r="B4">
        <v>690.90481892193156</v>
      </c>
      <c r="C4">
        <v>17.752789999999997</v>
      </c>
      <c r="D4">
        <v>11.561930000000002</v>
      </c>
      <c r="E4">
        <v>92.631109999999978</v>
      </c>
      <c r="F4">
        <v>57.33178700882641</v>
      </c>
      <c r="G4">
        <v>29.314720153808594</v>
      </c>
      <c r="H4">
        <v>8.1135873794555664</v>
      </c>
      <c r="I4">
        <v>25.637992858886719</v>
      </c>
      <c r="J4">
        <v>15.868016242980957</v>
      </c>
      <c r="K4">
        <v>39.822883605957031</v>
      </c>
      <c r="L4">
        <v>11.02198600769043</v>
      </c>
      <c r="M4">
        <v>125.83567810058594</v>
      </c>
      <c r="N4">
        <v>34.828193664550781</v>
      </c>
      <c r="O4">
        <v>77.882949829101563</v>
      </c>
      <c r="P4">
        <v>21.556068420410156</v>
      </c>
      <c r="Q4">
        <v>8.3677206039428711</v>
      </c>
      <c r="R4">
        <v>7.9437313079833984</v>
      </c>
      <c r="S4">
        <v>26.441024780273438</v>
      </c>
      <c r="T4">
        <v>25.101268768310547</v>
      </c>
      <c r="U4">
        <v>16.365034103393555</v>
      </c>
      <c r="V4">
        <v>15.535822868347168</v>
      </c>
      <c r="W4">
        <v>16.351579666137695</v>
      </c>
      <c r="X4">
        <v>51.669086456298828</v>
      </c>
      <c r="Y4">
        <v>31.979333877563477</v>
      </c>
    </row>
    <row r="5" spans="1:25" x14ac:dyDescent="0.25">
      <c r="A5">
        <v>1998</v>
      </c>
      <c r="B5">
        <v>648.05679142742167</v>
      </c>
      <c r="C5">
        <v>19.417139999999993</v>
      </c>
      <c r="D5">
        <v>19.50881</v>
      </c>
      <c r="E5">
        <v>66.888960000000012</v>
      </c>
      <c r="F5">
        <v>54.574124725619704</v>
      </c>
      <c r="G5">
        <v>38.925949096679688</v>
      </c>
      <c r="H5">
        <v>10.614045143127441</v>
      </c>
      <c r="I5">
        <v>18.238796234130859</v>
      </c>
      <c r="J5">
        <v>14.880875587463379</v>
      </c>
      <c r="K5">
        <v>52.071067810058594</v>
      </c>
      <c r="L5">
        <v>14.198360443115234</v>
      </c>
      <c r="M5">
        <v>89.477058410644531</v>
      </c>
      <c r="N5">
        <v>24.397953033447266</v>
      </c>
      <c r="O5">
        <v>73.003562927246094</v>
      </c>
      <c r="P5">
        <v>19.90608024597168</v>
      </c>
      <c r="Q5">
        <v>11.111190795898438</v>
      </c>
      <c r="R5">
        <v>10.386956214904785</v>
      </c>
      <c r="S5">
        <v>19.093074798583984</v>
      </c>
      <c r="T5">
        <v>17.848575592041016</v>
      </c>
      <c r="U5">
        <v>15.577874183654785</v>
      </c>
      <c r="V5">
        <v>14.562499046325684</v>
      </c>
      <c r="W5">
        <v>24.269706726074219</v>
      </c>
      <c r="X5">
        <v>41.704196929931641</v>
      </c>
      <c r="Y5">
        <v>34.026096343994141</v>
      </c>
    </row>
    <row r="6" spans="1:25" x14ac:dyDescent="0.25">
      <c r="A6">
        <v>1999</v>
      </c>
      <c r="B6">
        <v>630.59127056794171</v>
      </c>
      <c r="C6">
        <v>20.155310000000004</v>
      </c>
      <c r="D6">
        <v>20.85732999999999</v>
      </c>
      <c r="E6">
        <v>88.153450000000007</v>
      </c>
      <c r="F6">
        <v>59.178426988882308</v>
      </c>
      <c r="G6">
        <v>41.012641906738281</v>
      </c>
      <c r="H6">
        <v>11.022395133972168</v>
      </c>
      <c r="I6">
        <v>23.6917724609375</v>
      </c>
      <c r="J6">
        <v>15.904560089111328</v>
      </c>
      <c r="K6">
        <v>53.687717437744141</v>
      </c>
      <c r="L6">
        <v>14.428899765014648</v>
      </c>
      <c r="M6">
        <v>115.39753723144531</v>
      </c>
      <c r="N6">
        <v>31.013786315917969</v>
      </c>
      <c r="O6">
        <v>77.467697143554688</v>
      </c>
      <c r="P6">
        <v>20.819911956787109</v>
      </c>
      <c r="Q6">
        <v>11.706825256347656</v>
      </c>
      <c r="R6">
        <v>10.709441184997559</v>
      </c>
      <c r="S6">
        <v>25.16290283203125</v>
      </c>
      <c r="T6">
        <v>23.01910400390625</v>
      </c>
      <c r="U6">
        <v>16.892147064208984</v>
      </c>
      <c r="V6">
        <v>15.452988624572754</v>
      </c>
      <c r="W6">
        <v>21.77532958984375</v>
      </c>
      <c r="X6">
        <v>46.804363250732422</v>
      </c>
      <c r="Y6">
        <v>31.420307159423828</v>
      </c>
    </row>
    <row r="7" spans="1:25" x14ac:dyDescent="0.25">
      <c r="A7">
        <v>2000</v>
      </c>
      <c r="B7">
        <v>647.83998024290941</v>
      </c>
      <c r="C7">
        <v>17.180099999999999</v>
      </c>
      <c r="D7">
        <v>3.43425</v>
      </c>
      <c r="E7">
        <v>43.496870000000001</v>
      </c>
      <c r="F7">
        <v>65.567666204213992</v>
      </c>
      <c r="G7">
        <v>20.614349365234375</v>
      </c>
      <c r="H7">
        <v>5.4635348320007324</v>
      </c>
      <c r="I7">
        <v>11.528216361999512</v>
      </c>
      <c r="J7">
        <v>17.377761840820312</v>
      </c>
      <c r="K7">
        <v>26.103788375854492</v>
      </c>
      <c r="L7">
        <v>6.9184317588806152</v>
      </c>
      <c r="M7">
        <v>55.079746246337891</v>
      </c>
      <c r="N7">
        <v>14.598089218139648</v>
      </c>
      <c r="O7">
        <v>83.027816772460938</v>
      </c>
      <c r="P7">
        <v>22.005321502685547</v>
      </c>
      <c r="Q7">
        <v>5.884249210357666</v>
      </c>
      <c r="R7">
        <v>5.2070937156677246</v>
      </c>
      <c r="S7">
        <v>12.415934562683105</v>
      </c>
      <c r="T7">
        <v>10.987117767333984</v>
      </c>
      <c r="U7">
        <v>18.715917587280273</v>
      </c>
      <c r="V7">
        <v>16.562103271484375</v>
      </c>
      <c r="W7">
        <v>15.896457672119141</v>
      </c>
      <c r="X7">
        <v>33.541984558105469</v>
      </c>
      <c r="Y7">
        <v>50.561557769775391</v>
      </c>
    </row>
    <row r="8" spans="1:25" x14ac:dyDescent="0.25">
      <c r="A8">
        <v>2001</v>
      </c>
      <c r="B8">
        <v>645.81111937573155</v>
      </c>
      <c r="C8">
        <v>19.238019999999999</v>
      </c>
      <c r="D8">
        <v>6.454810000000001</v>
      </c>
      <c r="E8">
        <v>23.192219999999995</v>
      </c>
      <c r="F8">
        <v>74.235607526737979</v>
      </c>
      <c r="G8">
        <v>25.692829132080078</v>
      </c>
      <c r="H8">
        <v>6.7190580368041992</v>
      </c>
      <c r="I8">
        <v>6.0651111602783203</v>
      </c>
      <c r="J8">
        <v>19.413719177246094</v>
      </c>
      <c r="K8">
        <v>31.640415191650391</v>
      </c>
      <c r="L8">
        <v>8.2744407653808594</v>
      </c>
      <c r="M8">
        <v>28.560945510864258</v>
      </c>
      <c r="N8">
        <v>7.4691128730773926</v>
      </c>
      <c r="O8">
        <v>91.420272827148437</v>
      </c>
      <c r="P8">
        <v>23.907764434814453</v>
      </c>
      <c r="Q8">
        <v>7.3338723182678223</v>
      </c>
      <c r="R8">
        <v>6.311521053314209</v>
      </c>
      <c r="S8">
        <v>6.6200876235961914</v>
      </c>
      <c r="T8">
        <v>5.6972389221191406</v>
      </c>
      <c r="U8">
        <v>21.190132141113281</v>
      </c>
      <c r="V8">
        <v>18.236202239990234</v>
      </c>
      <c r="W8">
        <v>20.868009567260742</v>
      </c>
      <c r="X8">
        <v>18.836984634399414</v>
      </c>
      <c r="Y8">
        <v>60.295005798339844</v>
      </c>
    </row>
    <row r="9" spans="1:25" x14ac:dyDescent="0.25">
      <c r="A9">
        <v>2002</v>
      </c>
      <c r="B9">
        <v>701.57978062616951</v>
      </c>
      <c r="C9">
        <v>19.355950000000007</v>
      </c>
      <c r="D9">
        <v>-1.65455</v>
      </c>
      <c r="E9">
        <v>8.242799999999999</v>
      </c>
      <c r="F9">
        <v>85.841372091457956</v>
      </c>
      <c r="G9">
        <v>17.701400756835938</v>
      </c>
      <c r="H9">
        <v>4.5692543983459473</v>
      </c>
      <c r="I9">
        <v>2.1277103424072266</v>
      </c>
      <c r="J9">
        <v>22.158195495605469</v>
      </c>
      <c r="K9">
        <v>21.458723068237305</v>
      </c>
      <c r="L9">
        <v>5.5391302108764648</v>
      </c>
      <c r="M9">
        <v>9.992426872253418</v>
      </c>
      <c r="N9">
        <v>2.5793406963348389</v>
      </c>
      <c r="O9">
        <v>104.06217193603516</v>
      </c>
      <c r="P9">
        <v>26.861520767211914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 spans="1:25" x14ac:dyDescent="0.25">
      <c r="A10">
        <v>2003</v>
      </c>
      <c r="B10">
        <v>808.80233308220443</v>
      </c>
      <c r="C10">
        <v>19.250579999999999</v>
      </c>
      <c r="D10">
        <v>-11.481200000000001</v>
      </c>
      <c r="E10">
        <v>25.215209999999999</v>
      </c>
      <c r="F10">
        <v>105.7966763117128</v>
      </c>
      <c r="G10">
        <v>7.7693800926208496</v>
      </c>
      <c r="H10">
        <v>1.9802013635635376</v>
      </c>
      <c r="I10">
        <v>6.426663875579834</v>
      </c>
      <c r="J10">
        <v>26.964664459228516</v>
      </c>
      <c r="K10">
        <v>9.2094554901123047</v>
      </c>
      <c r="L10">
        <v>2.3472371101379395</v>
      </c>
      <c r="M10">
        <v>29.888916015625</v>
      </c>
      <c r="N10">
        <v>7.6178631782531738</v>
      </c>
      <c r="O10">
        <v>125.4063720703125</v>
      </c>
      <c r="P10">
        <v>31.962638854980469</v>
      </c>
      <c r="Q10">
        <v>2.2177252769470215</v>
      </c>
      <c r="R10">
        <v>1.8370703458786011</v>
      </c>
      <c r="S10">
        <v>7.1975388526916504</v>
      </c>
      <c r="T10">
        <v>5.9621381759643555</v>
      </c>
      <c r="U10">
        <v>30.199060440063477</v>
      </c>
      <c r="V10">
        <v>25.015632629394531</v>
      </c>
      <c r="W10">
        <v>5.5982913970947266</v>
      </c>
      <c r="X10">
        <v>18.169029235839844</v>
      </c>
      <c r="Y10">
        <v>76.232681274414063</v>
      </c>
    </row>
    <row r="11" spans="1:25" x14ac:dyDescent="0.25">
      <c r="A11">
        <v>2004</v>
      </c>
      <c r="B11">
        <v>946.23314471640106</v>
      </c>
      <c r="C11">
        <v>20.152720000000002</v>
      </c>
      <c r="D11">
        <v>-8.7350900000000014</v>
      </c>
      <c r="E11">
        <v>63.634679999999996</v>
      </c>
      <c r="F11">
        <v>120.57872896375459</v>
      </c>
      <c r="G11">
        <v>11.417630195617676</v>
      </c>
      <c r="H11">
        <v>2.8741161823272705</v>
      </c>
      <c r="I11">
        <v>16.018512725830078</v>
      </c>
      <c r="J11">
        <v>30.352819442749023</v>
      </c>
      <c r="K11">
        <v>13.1810302734375</v>
      </c>
      <c r="L11">
        <v>3.3180100917816162</v>
      </c>
      <c r="M11">
        <v>73.4627685546875</v>
      </c>
      <c r="N11">
        <v>18.492500305175781</v>
      </c>
      <c r="O11">
        <v>139.20156860351562</v>
      </c>
      <c r="P11">
        <v>35.040672302246094</v>
      </c>
      <c r="Q11">
        <v>3.2590975761413574</v>
      </c>
      <c r="R11">
        <v>2.6293063163757324</v>
      </c>
      <c r="S11">
        <v>18.164157867431641</v>
      </c>
      <c r="T11">
        <v>14.654099464416504</v>
      </c>
      <c r="U11">
        <v>34.418514251708984</v>
      </c>
      <c r="V11">
        <v>27.767448425292969</v>
      </c>
      <c r="W11">
        <v>5.8363080024719238</v>
      </c>
      <c r="X11">
        <v>32.527904510498047</v>
      </c>
      <c r="Y11">
        <v>61.635784149169922</v>
      </c>
    </row>
    <row r="12" spans="1:25" x14ac:dyDescent="0.25">
      <c r="A12">
        <v>2005</v>
      </c>
      <c r="B12">
        <v>1115.640171114238</v>
      </c>
      <c r="C12">
        <v>29.08505000000001</v>
      </c>
      <c r="D12">
        <v>-2.4863899999999992</v>
      </c>
      <c r="E12">
        <v>135.53039999999999</v>
      </c>
      <c r="F12">
        <v>140.44172355478841</v>
      </c>
      <c r="G12">
        <v>26.598659515380859</v>
      </c>
      <c r="H12">
        <v>6.6143851280212402</v>
      </c>
      <c r="I12">
        <v>33.702835083007813</v>
      </c>
      <c r="J12">
        <v>34.924152374267578</v>
      </c>
      <c r="K12">
        <v>29.699085235595703</v>
      </c>
      <c r="L12">
        <v>7.3853793144226074</v>
      </c>
      <c r="M12">
        <v>151.32826232910156</v>
      </c>
      <c r="N12">
        <v>37.63134765625</v>
      </c>
      <c r="O12">
        <v>156.81205749511719</v>
      </c>
      <c r="P12">
        <v>38.995021820068359</v>
      </c>
      <c r="Q12">
        <v>7.5924363136291504</v>
      </c>
      <c r="R12">
        <v>5.9242711067199707</v>
      </c>
      <c r="S12">
        <v>38.686382293701172</v>
      </c>
      <c r="T12">
        <v>30.186441421508789</v>
      </c>
      <c r="U12">
        <v>40.088294982910156</v>
      </c>
      <c r="V12">
        <v>31.280330657958984</v>
      </c>
      <c r="W12">
        <v>8.790888786315918</v>
      </c>
      <c r="X12">
        <v>44.792957305908203</v>
      </c>
      <c r="Y12">
        <v>46.416152954101563</v>
      </c>
    </row>
    <row r="13" spans="1:25" x14ac:dyDescent="0.25">
      <c r="A13">
        <v>2006</v>
      </c>
      <c r="B13">
        <v>1284.7438113426424</v>
      </c>
      <c r="C13">
        <v>34.737810000000003</v>
      </c>
      <c r="D13">
        <v>-10.659439999999996</v>
      </c>
      <c r="E13">
        <v>135.78434999999996</v>
      </c>
      <c r="F13">
        <v>166.25355968314548</v>
      </c>
      <c r="G13">
        <v>24.078369140625</v>
      </c>
      <c r="H13">
        <v>5.9167723655700684</v>
      </c>
      <c r="I13">
        <v>33.366256713867187</v>
      </c>
      <c r="J13">
        <v>40.853450775146484</v>
      </c>
      <c r="K13">
        <v>26.044830322265625</v>
      </c>
      <c r="L13">
        <v>6.3999900817871094</v>
      </c>
      <c r="M13">
        <v>146.87374877929687</v>
      </c>
      <c r="N13">
        <v>36.091251373291016</v>
      </c>
      <c r="O13">
        <v>179.83135986328125</v>
      </c>
      <c r="P13">
        <v>44.189918518066406</v>
      </c>
      <c r="Q13">
        <v>6.8730335235595703</v>
      </c>
      <c r="R13">
        <v>5.1953330039978027</v>
      </c>
      <c r="S13">
        <v>38.758872985839844</v>
      </c>
      <c r="T13">
        <v>29.297870635986328</v>
      </c>
      <c r="U13">
        <v>47.456134796142578</v>
      </c>
      <c r="V13">
        <v>35.872138977050781</v>
      </c>
      <c r="W13">
        <v>7.3833694458007812</v>
      </c>
      <c r="X13">
        <v>41.636791229248047</v>
      </c>
      <c r="Y13">
        <v>50.979839324951172</v>
      </c>
    </row>
    <row r="14" spans="1:25" x14ac:dyDescent="0.25">
      <c r="A14">
        <v>2007</v>
      </c>
      <c r="B14">
        <v>1536.159518113099</v>
      </c>
      <c r="C14">
        <v>25.661450000000002</v>
      </c>
      <c r="D14">
        <v>9.50488</v>
      </c>
      <c r="E14">
        <v>234.35905</v>
      </c>
      <c r="F14">
        <v>195.62800603507557</v>
      </c>
      <c r="G14">
        <v>35.166328430175781</v>
      </c>
      <c r="H14">
        <v>8.5417928695678711</v>
      </c>
      <c r="I14">
        <v>56.925090789794922</v>
      </c>
      <c r="J14">
        <v>47.517436981201172</v>
      </c>
      <c r="K14">
        <v>36.983322143554687</v>
      </c>
      <c r="L14">
        <v>8.9831342697143555</v>
      </c>
      <c r="M14">
        <v>246.46804809570312</v>
      </c>
      <c r="N14">
        <v>59.866329193115234</v>
      </c>
      <c r="O14">
        <v>205.73582458496094</v>
      </c>
      <c r="P14">
        <v>49.972599029541016</v>
      </c>
      <c r="Q14">
        <v>10.038028717041016</v>
      </c>
      <c r="R14">
        <v>7.3773050308227539</v>
      </c>
      <c r="S14">
        <v>66.896461486816406</v>
      </c>
      <c r="T14">
        <v>49.164596557617188</v>
      </c>
      <c r="U14">
        <v>55.840904235839844</v>
      </c>
      <c r="V14">
        <v>41.039474487304687</v>
      </c>
      <c r="W14">
        <v>7.560157299041748</v>
      </c>
      <c r="X14">
        <v>50.383174896240234</v>
      </c>
      <c r="Y14">
        <v>42.056667327880859</v>
      </c>
    </row>
    <row r="15" spans="1:25" x14ac:dyDescent="0.25">
      <c r="A15">
        <v>2008</v>
      </c>
      <c r="B15">
        <v>1757.2839541087151</v>
      </c>
      <c r="C15">
        <v>27.179589999999994</v>
      </c>
      <c r="D15">
        <v>13.963400000000002</v>
      </c>
      <c r="E15">
        <v>131.19613999999999</v>
      </c>
      <c r="F15">
        <v>223.28422767712902</v>
      </c>
      <c r="G15">
        <v>41.142990112304687</v>
      </c>
      <c r="H15">
        <v>9.8797569274902344</v>
      </c>
      <c r="I15">
        <v>31.504419326782227</v>
      </c>
      <c r="J15">
        <v>53.61773681640625</v>
      </c>
      <c r="K15">
        <v>41.669071197509766</v>
      </c>
      <c r="L15">
        <v>10.006086349487305</v>
      </c>
      <c r="M15">
        <v>132.87370300292969</v>
      </c>
      <c r="N15">
        <v>31.907257080078125</v>
      </c>
      <c r="O15">
        <v>226.1392822265625</v>
      </c>
      <c r="P15">
        <v>54.303325653076172</v>
      </c>
      <c r="Q15">
        <v>11.74403190612793</v>
      </c>
      <c r="R15">
        <v>8.3120021820068359</v>
      </c>
      <c r="S15">
        <v>37.449192047119141</v>
      </c>
      <c r="T15">
        <v>26.505189895629883</v>
      </c>
      <c r="U15">
        <v>63.735214233398437</v>
      </c>
      <c r="V15">
        <v>45.109485626220703</v>
      </c>
      <c r="W15">
        <v>10.399534225463867</v>
      </c>
      <c r="X15">
        <v>33.161880493164062</v>
      </c>
      <c r="Y15">
        <v>56.438587188720703</v>
      </c>
    </row>
    <row r="16" spans="1:25" x14ac:dyDescent="0.25">
      <c r="A16">
        <v>2009</v>
      </c>
      <c r="B16">
        <v>1767.4745976703166</v>
      </c>
      <c r="C16">
        <v>29.33024</v>
      </c>
      <c r="D16">
        <v>31.909410000000005</v>
      </c>
      <c r="E16">
        <v>104.39338000000001</v>
      </c>
      <c r="F16">
        <v>214.40573631166819</v>
      </c>
      <c r="G16">
        <v>61.239646911621094</v>
      </c>
      <c r="H16">
        <v>14.538998603820801</v>
      </c>
      <c r="I16">
        <v>24.784191131591797</v>
      </c>
      <c r="J16">
        <v>50.902393341064453</v>
      </c>
      <c r="K16">
        <v>62.244007110595703</v>
      </c>
      <c r="L16">
        <v>14.777444839477539</v>
      </c>
      <c r="M16">
        <v>106.10547637939453</v>
      </c>
      <c r="N16">
        <v>25.190662384033203</v>
      </c>
      <c r="O16">
        <v>217.92208862304687</v>
      </c>
      <c r="P16">
        <v>51.737216949462891</v>
      </c>
      <c r="Q16">
        <v>17.480510711669922</v>
      </c>
      <c r="R16">
        <v>12.416219711303711</v>
      </c>
      <c r="S16">
        <v>29.798498153686523</v>
      </c>
      <c r="T16">
        <v>21.165555953979492</v>
      </c>
      <c r="U16">
        <v>61.200901031494141</v>
      </c>
      <c r="V16">
        <v>43.470348358154297</v>
      </c>
      <c r="W16">
        <v>16.114053726196289</v>
      </c>
      <c r="X16">
        <v>27.469139099121094</v>
      </c>
      <c r="Y16">
        <v>56.416805267333984</v>
      </c>
    </row>
    <row r="17" spans="1:25" x14ac:dyDescent="0.25">
      <c r="A17">
        <v>2010</v>
      </c>
      <c r="B17">
        <v>2101.0700306835174</v>
      </c>
      <c r="C17">
        <v>28.963430000000006</v>
      </c>
      <c r="D17">
        <v>36.875490000000006</v>
      </c>
      <c r="E17">
        <v>175.38217</v>
      </c>
      <c r="F17">
        <v>242.19539371901064</v>
      </c>
      <c r="G17">
        <v>65.838920593261719</v>
      </c>
      <c r="H17">
        <v>15.456198692321777</v>
      </c>
      <c r="I17">
        <v>41.172325134277344</v>
      </c>
      <c r="J17">
        <v>56.857250213623047</v>
      </c>
      <c r="K17">
        <v>65.838920593261719</v>
      </c>
      <c r="L17">
        <v>15.456198692321777</v>
      </c>
      <c r="M17">
        <v>175.38217163085937</v>
      </c>
      <c r="N17">
        <v>41.172328948974609</v>
      </c>
      <c r="O17">
        <v>242.19538879394531</v>
      </c>
      <c r="P17">
        <v>56.857250213623047</v>
      </c>
      <c r="Q17">
        <v>18.793346405029297</v>
      </c>
      <c r="R17">
        <v>13.133320808410645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36.27972412109375</v>
      </c>
      <c r="Y17">
        <v>50.100772857666016</v>
      </c>
    </row>
    <row r="18" spans="1:25" x14ac:dyDescent="0.25">
      <c r="A18">
        <v>2011</v>
      </c>
      <c r="B18">
        <v>2434.3095749866961</v>
      </c>
      <c r="C18">
        <v>32.744570000000003</v>
      </c>
      <c r="D18">
        <v>20.010590000000011</v>
      </c>
      <c r="E18">
        <v>195.6325499999999</v>
      </c>
      <c r="F18">
        <v>272.62818936630606</v>
      </c>
      <c r="G18">
        <v>52.755161285400391</v>
      </c>
      <c r="H18">
        <v>12.246489524841309</v>
      </c>
      <c r="I18">
        <v>45.413795471191406</v>
      </c>
      <c r="J18">
        <v>63.287425994873047</v>
      </c>
      <c r="K18">
        <v>51.140731811523438</v>
      </c>
      <c r="L18">
        <v>11.871718406677246</v>
      </c>
      <c r="M18">
        <v>189.64573669433594</v>
      </c>
      <c r="N18">
        <v>44.024024963378906</v>
      </c>
      <c r="O18">
        <v>264.28512573242187</v>
      </c>
      <c r="P18">
        <v>61.350681304931641</v>
      </c>
      <c r="Q18">
        <v>15.058660507202148</v>
      </c>
      <c r="R18">
        <v>10.201375961303711</v>
      </c>
      <c r="S18">
        <v>55.842201232910156</v>
      </c>
      <c r="T18">
        <v>37.829879760742187</v>
      </c>
      <c r="U18">
        <v>77.820167541503906</v>
      </c>
      <c r="V18">
        <v>52.718685150146484</v>
      </c>
      <c r="W18">
        <v>10.125441551208496</v>
      </c>
      <c r="X18">
        <v>37.548286437988281</v>
      </c>
      <c r="Y18">
        <v>52.326271057128906</v>
      </c>
    </row>
    <row r="19" spans="1:25" x14ac:dyDescent="0.25">
      <c r="A19">
        <v>2012</v>
      </c>
      <c r="B19">
        <v>2633.593593998432</v>
      </c>
      <c r="C19">
        <v>30.310110000000002</v>
      </c>
      <c r="D19">
        <v>22.708860000000008</v>
      </c>
      <c r="E19">
        <v>158.52157000000003</v>
      </c>
      <c r="F19">
        <v>288.11595347311334</v>
      </c>
      <c r="G19">
        <v>53.018970489501953</v>
      </c>
      <c r="H19">
        <v>12.172667503356934</v>
      </c>
      <c r="I19">
        <v>36.395092010498047</v>
      </c>
      <c r="J19">
        <v>66.148773193359375</v>
      </c>
      <c r="K19">
        <v>50.354457855224609</v>
      </c>
      <c r="L19">
        <v>11.560919761657715</v>
      </c>
      <c r="M19">
        <v>150.554931640625</v>
      </c>
      <c r="N19">
        <v>34.566028594970703</v>
      </c>
      <c r="O19">
        <v>273.636474609375</v>
      </c>
      <c r="P19">
        <v>62.824413299560547</v>
      </c>
      <c r="Q19">
        <v>15.133963584899902</v>
      </c>
      <c r="R19">
        <v>10.044533729553223</v>
      </c>
      <c r="S19">
        <v>45.24908447265625</v>
      </c>
      <c r="T19">
        <v>30.032180786132813</v>
      </c>
      <c r="U19">
        <v>82.241065979003906</v>
      </c>
      <c r="V19">
        <v>54.584060668945313</v>
      </c>
      <c r="W19">
        <v>10.611083984375</v>
      </c>
      <c r="X19">
        <v>31.726110458374023</v>
      </c>
      <c r="Y19">
        <v>57.662807464599609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Countries</vt:lpstr>
      <vt:lpstr>TotDev</vt:lpstr>
      <vt:lpstr>TotDevReal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Real Flows PC, Const</vt:lpstr>
      <vt:lpstr>Fragile</vt:lpstr>
      <vt:lpstr>NonFragile</vt:lpstr>
      <vt:lpstr>ResourceDep</vt:lpstr>
      <vt:lpstr>NonResDep</vt:lpstr>
      <vt:lpstr>Figure 1a</vt:lpstr>
      <vt:lpstr>Figure 1b</vt:lpstr>
      <vt:lpstr>Figure 2a</vt:lpstr>
      <vt:lpstr>Figure 2b</vt:lpstr>
      <vt:lpstr>LDCvOther (const)</vt:lpstr>
      <vt:lpstr>ResourceDependence</vt:lpstr>
      <vt:lpstr>ResDepTotal Flows (tax)</vt:lpstr>
      <vt:lpstr>Total Flows (tax), Const (2)</vt:lpstr>
      <vt:lpstr>Flows Share, Const</vt:lpstr>
      <vt:lpstr>Flows Share, Const (2)</vt:lpstr>
      <vt:lpstr>FragilevOther (const)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Chafetz, Aaron H. (E3/PLC/SPE)</cp:lastModifiedBy>
  <cp:lastPrinted>2015-06-12T16:32:49Z</cp:lastPrinted>
  <dcterms:created xsi:type="dcterms:W3CDTF">2015-05-29T13:44:29Z</dcterms:created>
  <dcterms:modified xsi:type="dcterms:W3CDTF">2015-06-12T16:33:10Z</dcterms:modified>
</cp:coreProperties>
</file>